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pkempton\Documents\A1_Research\copper isotopes - ultramafic\draft manuscript v5 for publication\files for K-Rex\"/>
    </mc:Choice>
  </mc:AlternateContent>
  <xr:revisionPtr revIDLastSave="0" documentId="13_ncr:1_{4BF7C9AC-8B80-41E1-B7FB-637C087EE2F2}" xr6:coauthVersionLast="47" xr6:coauthVersionMax="47" xr10:uidLastSave="{00000000-0000-0000-0000-000000000000}"/>
  <bookViews>
    <workbookView xWindow="380" yWindow="380" windowWidth="16130" windowHeight="9320" firstSheet="9" activeTab="12" xr2:uid="{00000000-000D-0000-FFFF-FFFF00000000}"/>
  </bookViews>
  <sheets>
    <sheet name="Sample Classification" sheetId="129" r:id="rId1"/>
    <sheet name="Type I olivine" sheetId="10" r:id="rId2"/>
    <sheet name="Type II olivine" sheetId="14" r:id="rId3"/>
    <sheet name="Type I cpx discrete" sheetId="57" r:id="rId4"/>
    <sheet name="Type II cpx (anhydrous)" sheetId="34" r:id="rId5"/>
    <sheet name="Type II cpx (hydrous)" sheetId="127" r:id="rId6"/>
    <sheet name="Type I.I  composite cpx" sheetId="58" r:id="rId7"/>
    <sheet name="Type II-I composite cpx" sheetId="51" r:id="rId8"/>
    <sheet name="Type II-II composite" sheetId="30" r:id="rId9"/>
    <sheet name="Type I opx" sheetId="89" r:id="rId10"/>
    <sheet name="Type II opx exsoln" sheetId="126" r:id="rId11"/>
    <sheet name="Amphibole" sheetId="31" r:id="rId12"/>
    <sheet name="Phlogopite" sheetId="103" r:id="rId13"/>
  </sheets>
  <definedNames>
    <definedName name="_xlnm.Print_Area" localSheetId="0">'Sample Classification'!$A$1:$I$17</definedName>
    <definedName name="_xlnm.Print_Titles" localSheetId="11">Amphibole!$A:$A</definedName>
    <definedName name="_xlnm.Print_Titles" localSheetId="3">'Type I cpx discrete'!$A:$A</definedName>
    <definedName name="_xlnm.Print_Titles" localSheetId="1">'Type I olivine'!$A:$A</definedName>
    <definedName name="_xlnm.Print_Titles" localSheetId="9">'Type I opx'!$A:$A</definedName>
    <definedName name="_xlnm.Print_Titles" localSheetId="6">'Type I.I  composite cpx'!$A:$A</definedName>
    <definedName name="_xlnm.Print_Titles" localSheetId="4">'Type II cpx (anhydrous)'!$A:$A</definedName>
    <definedName name="_xlnm.Print_Titles" localSheetId="5">'Type II cpx (hydrous)'!$A:$A</definedName>
    <definedName name="_xlnm.Print_Titles" localSheetId="2">'Type II olivine'!$A:$A</definedName>
    <definedName name="_xlnm.Print_Titles" localSheetId="10">'Type II opx exsoln'!$A:$A</definedName>
    <definedName name="_xlnm.Print_Titles" localSheetId="7">'Type II-I composite cpx'!$A:$A</definedName>
    <definedName name="_xlnm.Print_Titles" localSheetId="8">'Type II-II composite'!$A:$A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103" l="1"/>
  <c r="B16" i="103"/>
  <c r="C16" i="103"/>
  <c r="J18" i="31"/>
  <c r="I18" i="31"/>
  <c r="H18" i="31"/>
  <c r="G18" i="31"/>
  <c r="F18" i="31"/>
  <c r="E18" i="31"/>
  <c r="D18" i="31"/>
  <c r="AJ18" i="31"/>
  <c r="AI18" i="31"/>
  <c r="AH18" i="31"/>
  <c r="AG18" i="31"/>
  <c r="AF18" i="31"/>
  <c r="AE18" i="31"/>
  <c r="AD18" i="31"/>
  <c r="AC18" i="31"/>
  <c r="AB18" i="31"/>
  <c r="AA18" i="31"/>
  <c r="Z18" i="31"/>
  <c r="Y18" i="31"/>
  <c r="W18" i="31"/>
  <c r="U18" i="31"/>
  <c r="T18" i="31"/>
  <c r="S18" i="31"/>
  <c r="R18" i="31"/>
  <c r="P18" i="31"/>
  <c r="N18" i="31"/>
  <c r="M18" i="31"/>
  <c r="L18" i="31"/>
  <c r="K18" i="31"/>
  <c r="B18" i="31"/>
  <c r="CV18" i="31"/>
  <c r="CU18" i="31"/>
  <c r="CS18" i="31"/>
  <c r="CR18" i="31"/>
  <c r="CP18" i="31"/>
  <c r="CN18" i="31"/>
  <c r="CM18" i="31"/>
  <c r="CL18" i="31"/>
  <c r="CK18" i="31"/>
  <c r="CJ18" i="31"/>
  <c r="CH18" i="31"/>
  <c r="CG18" i="31"/>
  <c r="CF18" i="31"/>
  <c r="CE18" i="31"/>
  <c r="CD18" i="31"/>
  <c r="CC18" i="31"/>
  <c r="CB18" i="31"/>
  <c r="CA18" i="31"/>
  <c r="BZ18" i="31"/>
  <c r="BY18" i="31"/>
  <c r="BX18" i="31"/>
  <c r="BW18" i="31"/>
  <c r="BV18" i="31"/>
  <c r="BU18" i="31"/>
  <c r="BT18" i="31"/>
  <c r="BS18" i="31"/>
  <c r="BR18" i="31"/>
  <c r="BQ18" i="31"/>
  <c r="BP18" i="31"/>
  <c r="BO18" i="31"/>
  <c r="BN18" i="31"/>
  <c r="BM18" i="31"/>
  <c r="BK18" i="31"/>
  <c r="BJ18" i="31"/>
  <c r="BI18" i="31"/>
  <c r="BH18" i="31"/>
  <c r="BF18" i="31"/>
  <c r="BE18" i="31"/>
  <c r="BD18" i="31"/>
  <c r="BC18" i="31"/>
  <c r="BA18" i="31"/>
  <c r="AZ18" i="31"/>
  <c r="AY18" i="31"/>
  <c r="AX18" i="31"/>
  <c r="AW18" i="31"/>
  <c r="AU18" i="31"/>
  <c r="AT18" i="31"/>
  <c r="AS18" i="31"/>
  <c r="AR18" i="31"/>
  <c r="AP18" i="31"/>
  <c r="AO18" i="31"/>
  <c r="AN18" i="31"/>
  <c r="AM18" i="31"/>
  <c r="AL18" i="31"/>
  <c r="AK18" i="31"/>
  <c r="T20" i="30"/>
  <c r="T21" i="30"/>
  <c r="T22" i="30"/>
  <c r="T23" i="30"/>
  <c r="S20" i="30"/>
  <c r="S21" i="30"/>
  <c r="S22" i="30"/>
  <c r="S23" i="30"/>
  <c r="R20" i="30"/>
  <c r="R21" i="30"/>
  <c r="R22" i="30"/>
  <c r="R23" i="30"/>
  <c r="P20" i="30"/>
  <c r="P21" i="30"/>
  <c r="P22" i="30"/>
  <c r="P23" i="30"/>
  <c r="O20" i="30"/>
  <c r="O21" i="30"/>
  <c r="O22" i="30"/>
  <c r="O23" i="30"/>
  <c r="N20" i="30"/>
  <c r="N21" i="30"/>
  <c r="N22" i="30"/>
  <c r="N23" i="30"/>
  <c r="M20" i="30"/>
  <c r="M21" i="30"/>
  <c r="M22" i="30"/>
  <c r="M23" i="30"/>
  <c r="L20" i="30"/>
  <c r="L21" i="30"/>
  <c r="L22" i="30"/>
  <c r="L23" i="30"/>
  <c r="K20" i="30"/>
  <c r="K21" i="30"/>
  <c r="K22" i="30"/>
  <c r="K23" i="30"/>
  <c r="J20" i="30"/>
  <c r="J21" i="30"/>
  <c r="J22" i="30"/>
  <c r="J23" i="30"/>
  <c r="I20" i="30"/>
  <c r="I21" i="30"/>
  <c r="I22" i="30"/>
  <c r="I23" i="30"/>
  <c r="H20" i="30"/>
  <c r="H21" i="30"/>
  <c r="H22" i="30"/>
  <c r="H23" i="30"/>
  <c r="G20" i="30"/>
  <c r="G21" i="30"/>
  <c r="G22" i="30"/>
  <c r="G23" i="30"/>
  <c r="E20" i="30"/>
  <c r="E21" i="30"/>
  <c r="E22" i="30"/>
  <c r="E23" i="30"/>
  <c r="D20" i="30"/>
  <c r="D21" i="30"/>
  <c r="D22" i="30"/>
  <c r="D23" i="30"/>
  <c r="T19" i="30"/>
  <c r="S19" i="30"/>
  <c r="R19" i="30"/>
  <c r="P19" i="30"/>
  <c r="O19" i="30"/>
  <c r="N19" i="30"/>
  <c r="M19" i="30"/>
  <c r="L19" i="30"/>
  <c r="K19" i="30"/>
  <c r="J19" i="30"/>
  <c r="I19" i="30"/>
  <c r="H19" i="30"/>
  <c r="G19" i="30"/>
  <c r="E19" i="30"/>
  <c r="D19" i="30"/>
  <c r="C20" i="30"/>
  <c r="C21" i="30"/>
  <c r="C22" i="30"/>
  <c r="C23" i="30"/>
  <c r="C19" i="30"/>
  <c r="B19" i="30"/>
  <c r="AQ22" i="51"/>
  <c r="AQ23" i="51"/>
  <c r="AQ24" i="51"/>
  <c r="AQ25" i="51"/>
  <c r="AP22" i="51"/>
  <c r="AP23" i="51"/>
  <c r="AP24" i="51"/>
  <c r="AP25" i="51"/>
  <c r="AO22" i="51"/>
  <c r="AO23" i="51"/>
  <c r="AO24" i="51"/>
  <c r="AO25" i="51"/>
  <c r="AN22" i="51"/>
  <c r="AN23" i="51"/>
  <c r="AN24" i="51"/>
  <c r="AN25" i="51"/>
  <c r="AM22" i="51"/>
  <c r="AM23" i="51"/>
  <c r="AM24" i="51"/>
  <c r="AM25" i="51"/>
  <c r="AL22" i="51"/>
  <c r="AL23" i="51"/>
  <c r="AL24" i="51"/>
  <c r="AL25" i="51"/>
  <c r="AK22" i="51"/>
  <c r="AK23" i="51"/>
  <c r="AK24" i="51"/>
  <c r="AK25" i="51"/>
  <c r="AJ22" i="51"/>
  <c r="AJ23" i="51"/>
  <c r="AJ24" i="51"/>
  <c r="AJ25" i="51"/>
  <c r="AI22" i="51"/>
  <c r="AI23" i="51"/>
  <c r="AI24" i="51"/>
  <c r="AI25" i="51"/>
  <c r="AH22" i="51"/>
  <c r="AH23" i="51"/>
  <c r="AH24" i="51"/>
  <c r="AH25" i="51"/>
  <c r="AG22" i="51"/>
  <c r="AG23" i="51"/>
  <c r="AG24" i="51"/>
  <c r="AG25" i="51"/>
  <c r="AF22" i="51"/>
  <c r="AF23" i="51"/>
  <c r="AF24" i="51"/>
  <c r="AF25" i="51"/>
  <c r="AE22" i="51"/>
  <c r="AE23" i="51"/>
  <c r="AE24" i="51"/>
  <c r="AE25" i="51"/>
  <c r="AD22" i="51"/>
  <c r="AD23" i="51"/>
  <c r="AD24" i="51"/>
  <c r="AD25" i="51"/>
  <c r="AC22" i="51"/>
  <c r="AC23" i="51"/>
  <c r="AC24" i="51"/>
  <c r="AC25" i="51"/>
  <c r="AB22" i="51"/>
  <c r="AB23" i="51"/>
  <c r="AB24" i="51"/>
  <c r="AB25" i="51"/>
  <c r="AA22" i="51"/>
  <c r="AA23" i="51"/>
  <c r="AA24" i="51"/>
  <c r="AA25" i="51"/>
  <c r="Z22" i="51"/>
  <c r="Z23" i="51"/>
  <c r="Z24" i="51"/>
  <c r="Z25" i="51"/>
  <c r="Y22" i="51"/>
  <c r="Y23" i="51"/>
  <c r="Y24" i="51"/>
  <c r="Y25" i="51"/>
  <c r="X22" i="51"/>
  <c r="X23" i="51"/>
  <c r="X24" i="51"/>
  <c r="X25" i="51"/>
  <c r="W22" i="51"/>
  <c r="W23" i="51"/>
  <c r="W24" i="51"/>
  <c r="W25" i="51"/>
  <c r="U22" i="51"/>
  <c r="U23" i="51"/>
  <c r="U24" i="51"/>
  <c r="U25" i="51"/>
  <c r="T22" i="51"/>
  <c r="T23" i="51"/>
  <c r="T24" i="51"/>
  <c r="T25" i="51"/>
  <c r="S22" i="51"/>
  <c r="S23" i="51"/>
  <c r="S24" i="51"/>
  <c r="S25" i="51"/>
  <c r="R22" i="51"/>
  <c r="R23" i="51"/>
  <c r="R24" i="51"/>
  <c r="R25" i="51"/>
  <c r="Q22" i="51"/>
  <c r="Q23" i="51"/>
  <c r="Q24" i="51"/>
  <c r="Q25" i="51"/>
  <c r="P22" i="51"/>
  <c r="P23" i="51"/>
  <c r="P24" i="51"/>
  <c r="P25" i="51"/>
  <c r="O22" i="51"/>
  <c r="O23" i="51"/>
  <c r="O24" i="51"/>
  <c r="O25" i="51"/>
  <c r="N22" i="51"/>
  <c r="N23" i="51"/>
  <c r="N24" i="51"/>
  <c r="N25" i="51"/>
  <c r="M22" i="51"/>
  <c r="M23" i="51"/>
  <c r="M24" i="51"/>
  <c r="M25" i="51"/>
  <c r="L22" i="51"/>
  <c r="L23" i="51"/>
  <c r="L24" i="51"/>
  <c r="L25" i="51"/>
  <c r="K22" i="51"/>
  <c r="K23" i="51"/>
  <c r="K24" i="51"/>
  <c r="K25" i="51"/>
  <c r="I22" i="51"/>
  <c r="I23" i="51"/>
  <c r="I24" i="51"/>
  <c r="I25" i="51"/>
  <c r="H22" i="51"/>
  <c r="H23" i="51"/>
  <c r="H24" i="51"/>
  <c r="H25" i="51"/>
  <c r="G22" i="51"/>
  <c r="G23" i="51"/>
  <c r="G24" i="51"/>
  <c r="G25" i="51"/>
  <c r="F22" i="51"/>
  <c r="F23" i="51"/>
  <c r="F24" i="51"/>
  <c r="F25" i="51"/>
  <c r="E22" i="51"/>
  <c r="E23" i="51"/>
  <c r="E24" i="51"/>
  <c r="E25" i="51"/>
  <c r="D22" i="51"/>
  <c r="D23" i="51"/>
  <c r="D24" i="51"/>
  <c r="D25" i="51"/>
  <c r="C22" i="51"/>
  <c r="C23" i="51"/>
  <c r="C24" i="51"/>
  <c r="C25" i="51"/>
  <c r="AQ21" i="51"/>
  <c r="AP21" i="51"/>
  <c r="AO21" i="51"/>
  <c r="AN21" i="51"/>
  <c r="AM21" i="51"/>
  <c r="AL21" i="51"/>
  <c r="AK21" i="51"/>
  <c r="AJ21" i="51"/>
  <c r="AI21" i="51"/>
  <c r="AH21" i="51"/>
  <c r="AG21" i="51"/>
  <c r="AF21" i="51"/>
  <c r="AE21" i="51"/>
  <c r="AD21" i="51"/>
  <c r="AC21" i="51"/>
  <c r="AB21" i="51"/>
  <c r="AA21" i="51"/>
  <c r="Z21" i="51"/>
  <c r="Y21" i="51"/>
  <c r="X21" i="51"/>
  <c r="W21" i="51"/>
  <c r="U21" i="51"/>
  <c r="T21" i="51"/>
  <c r="S21" i="51"/>
  <c r="R21" i="51"/>
  <c r="Q21" i="51"/>
  <c r="P21" i="51"/>
  <c r="O21" i="51"/>
  <c r="N21" i="51"/>
  <c r="M21" i="51"/>
  <c r="L21" i="51"/>
  <c r="K21" i="51"/>
  <c r="I21" i="51"/>
  <c r="H21" i="51"/>
  <c r="G21" i="51"/>
  <c r="F21" i="51"/>
  <c r="E21" i="51"/>
  <c r="D21" i="51"/>
  <c r="C21" i="51"/>
  <c r="B21" i="51"/>
  <c r="AH16" i="58"/>
  <c r="AG16" i="58"/>
  <c r="AF16" i="58"/>
  <c r="AE16" i="58"/>
  <c r="AD16" i="58"/>
  <c r="AB16" i="58"/>
  <c r="AA16" i="58"/>
  <c r="Z16" i="58"/>
  <c r="Y16" i="58"/>
  <c r="X16" i="58"/>
  <c r="W16" i="58"/>
  <c r="U16" i="58"/>
  <c r="T16" i="58"/>
  <c r="S16" i="58"/>
  <c r="R16" i="58"/>
  <c r="Q16" i="58"/>
  <c r="P16" i="58"/>
  <c r="O16" i="58"/>
  <c r="N16" i="58"/>
  <c r="L16" i="58"/>
  <c r="K16" i="58"/>
  <c r="J16" i="58"/>
  <c r="I16" i="58"/>
  <c r="H16" i="58"/>
  <c r="G16" i="58"/>
  <c r="F16" i="58"/>
  <c r="E16" i="58"/>
  <c r="D16" i="58"/>
  <c r="C16" i="58"/>
  <c r="B16" i="58"/>
  <c r="DG21" i="127"/>
  <c r="DG22" i="127"/>
  <c r="DG23" i="127"/>
  <c r="DG24" i="127"/>
  <c r="DF21" i="127"/>
  <c r="DF22" i="127"/>
  <c r="DF23" i="127"/>
  <c r="DF24" i="127"/>
  <c r="DE21" i="127"/>
  <c r="DE22" i="127"/>
  <c r="DE23" i="127"/>
  <c r="DE24" i="127"/>
  <c r="DD21" i="127"/>
  <c r="DD22" i="127"/>
  <c r="DD23" i="127"/>
  <c r="DD24" i="127"/>
  <c r="DB21" i="127"/>
  <c r="DB22" i="127"/>
  <c r="DB23" i="127"/>
  <c r="DB24" i="127"/>
  <c r="DA21" i="127"/>
  <c r="DA22" i="127"/>
  <c r="DA23" i="127"/>
  <c r="DA24" i="127"/>
  <c r="CZ21" i="127"/>
  <c r="CZ22" i="127"/>
  <c r="CZ23" i="127"/>
  <c r="CZ24" i="127"/>
  <c r="CY21" i="127"/>
  <c r="CY22" i="127"/>
  <c r="CY23" i="127"/>
  <c r="CY24" i="127"/>
  <c r="CW21" i="127"/>
  <c r="CW22" i="127"/>
  <c r="CW23" i="127"/>
  <c r="CW24" i="127"/>
  <c r="CV21" i="127"/>
  <c r="CV22" i="127"/>
  <c r="CV23" i="127"/>
  <c r="CV24" i="127"/>
  <c r="CU21" i="127"/>
  <c r="CU22" i="127"/>
  <c r="CU23" i="127"/>
  <c r="CU24" i="127"/>
  <c r="CT21" i="127"/>
  <c r="CT22" i="127"/>
  <c r="CT23" i="127"/>
  <c r="CT24" i="127"/>
  <c r="CR21" i="127"/>
  <c r="CR22" i="127"/>
  <c r="CR23" i="127"/>
  <c r="CR24" i="127"/>
  <c r="CQ21" i="127"/>
  <c r="CQ22" i="127"/>
  <c r="CQ23" i="127"/>
  <c r="CQ24" i="127"/>
  <c r="CP21" i="127"/>
  <c r="CP22" i="127"/>
  <c r="CP23" i="127"/>
  <c r="CP24" i="127"/>
  <c r="CO21" i="127"/>
  <c r="CO22" i="127"/>
  <c r="CO23" i="127"/>
  <c r="CO24" i="127"/>
  <c r="CN21" i="127"/>
  <c r="CN22" i="127"/>
  <c r="CN23" i="127"/>
  <c r="CN24" i="127"/>
  <c r="CM21" i="127"/>
  <c r="CM22" i="127"/>
  <c r="CM23" i="127"/>
  <c r="CM24" i="127"/>
  <c r="CL21" i="127"/>
  <c r="CL22" i="127"/>
  <c r="CL23" i="127"/>
  <c r="CL24" i="127"/>
  <c r="CK21" i="127"/>
  <c r="CK22" i="127"/>
  <c r="CK23" i="127"/>
  <c r="CK24" i="127"/>
  <c r="CJ21" i="127"/>
  <c r="CJ22" i="127"/>
  <c r="CJ23" i="127"/>
  <c r="CJ24" i="127"/>
  <c r="CI21" i="127"/>
  <c r="CI22" i="127"/>
  <c r="CI23" i="127"/>
  <c r="CI24" i="127"/>
  <c r="CH21" i="127"/>
  <c r="CH22" i="127"/>
  <c r="CH23" i="127"/>
  <c r="CH24" i="127"/>
  <c r="CG21" i="127"/>
  <c r="CG22" i="127"/>
  <c r="CG23" i="127"/>
  <c r="CG24" i="127"/>
  <c r="CF21" i="127"/>
  <c r="CF22" i="127"/>
  <c r="CF23" i="127"/>
  <c r="CF24" i="127"/>
  <c r="CE21" i="127"/>
  <c r="CE22" i="127"/>
  <c r="CE23" i="127"/>
  <c r="CE24" i="127"/>
  <c r="CD21" i="127"/>
  <c r="CD22" i="127"/>
  <c r="CD23" i="127"/>
  <c r="CD24" i="127"/>
  <c r="CC21" i="127"/>
  <c r="CC22" i="127"/>
  <c r="CC23" i="127"/>
  <c r="CC24" i="127"/>
  <c r="CB21" i="127"/>
  <c r="CB22" i="127"/>
  <c r="CB23" i="127"/>
  <c r="CB24" i="127"/>
  <c r="CA21" i="127"/>
  <c r="CA22" i="127"/>
  <c r="CA23" i="127"/>
  <c r="CA24" i="127"/>
  <c r="BZ21" i="127"/>
  <c r="BZ22" i="127"/>
  <c r="BZ23" i="127"/>
  <c r="BZ24" i="127"/>
  <c r="BY21" i="127"/>
  <c r="BY22" i="127"/>
  <c r="BY23" i="127"/>
  <c r="BY24" i="127"/>
  <c r="BX21" i="127"/>
  <c r="BX22" i="127"/>
  <c r="BX23" i="127"/>
  <c r="BX24" i="127"/>
  <c r="BW21" i="127"/>
  <c r="BW22" i="127"/>
  <c r="BW23" i="127"/>
  <c r="BW24" i="127"/>
  <c r="BV21" i="127"/>
  <c r="BV22" i="127"/>
  <c r="BV23" i="127"/>
  <c r="BV24" i="127"/>
  <c r="BU21" i="127"/>
  <c r="BU22" i="127"/>
  <c r="BU23" i="127"/>
  <c r="BU24" i="127"/>
  <c r="BT21" i="127"/>
  <c r="BT22" i="127"/>
  <c r="BT23" i="127"/>
  <c r="BT24" i="127"/>
  <c r="BS21" i="127"/>
  <c r="BS22" i="127"/>
  <c r="BS23" i="127"/>
  <c r="BS24" i="127"/>
  <c r="BR21" i="127"/>
  <c r="BR22" i="127"/>
  <c r="BR23" i="127"/>
  <c r="BR24" i="127"/>
  <c r="BQ21" i="127"/>
  <c r="BQ22" i="127"/>
  <c r="BQ23" i="127"/>
  <c r="BQ24" i="127"/>
  <c r="BP21" i="127"/>
  <c r="BP22" i="127"/>
  <c r="BP23" i="127"/>
  <c r="BP24" i="127"/>
  <c r="BO21" i="127"/>
  <c r="BO22" i="127"/>
  <c r="BO23" i="127"/>
  <c r="BO24" i="127"/>
  <c r="BM21" i="127"/>
  <c r="BM22" i="127"/>
  <c r="BM23" i="127"/>
  <c r="BM24" i="127"/>
  <c r="BL21" i="127"/>
  <c r="BL22" i="127"/>
  <c r="BL23" i="127"/>
  <c r="BL24" i="127"/>
  <c r="BK21" i="127"/>
  <c r="BK22" i="127"/>
  <c r="BK23" i="127"/>
  <c r="BK24" i="127"/>
  <c r="BJ21" i="127"/>
  <c r="BJ22" i="127"/>
  <c r="BJ23" i="127"/>
  <c r="BJ24" i="127"/>
  <c r="BI21" i="127"/>
  <c r="BI22" i="127"/>
  <c r="BI23" i="127"/>
  <c r="BI24" i="127"/>
  <c r="BH21" i="127"/>
  <c r="BH22" i="127"/>
  <c r="BH23" i="127"/>
  <c r="BH24" i="127"/>
  <c r="BG21" i="127"/>
  <c r="BG22" i="127"/>
  <c r="BG23" i="127"/>
  <c r="BG24" i="127"/>
  <c r="BF21" i="127"/>
  <c r="BF22" i="127"/>
  <c r="BF23" i="127"/>
  <c r="BF24" i="127"/>
  <c r="BE21" i="127"/>
  <c r="BE22" i="127"/>
  <c r="BE23" i="127"/>
  <c r="BE24" i="127"/>
  <c r="BD21" i="127"/>
  <c r="BD22" i="127"/>
  <c r="BD23" i="127"/>
  <c r="BD24" i="127"/>
  <c r="BB21" i="127"/>
  <c r="BB22" i="127"/>
  <c r="BB23" i="127"/>
  <c r="BB24" i="127"/>
  <c r="BA21" i="127"/>
  <c r="BA22" i="127"/>
  <c r="BA23" i="127"/>
  <c r="BA24" i="127"/>
  <c r="AZ21" i="127"/>
  <c r="AZ22" i="127"/>
  <c r="AZ23" i="127"/>
  <c r="AZ24" i="127"/>
  <c r="AY21" i="127"/>
  <c r="AY22" i="127"/>
  <c r="AY23" i="127"/>
  <c r="AY24" i="127"/>
  <c r="AX21" i="127"/>
  <c r="AX22" i="127"/>
  <c r="AX23" i="127"/>
  <c r="AX24" i="127"/>
  <c r="AW21" i="127"/>
  <c r="AW22" i="127"/>
  <c r="AW23" i="127"/>
  <c r="AW24" i="127"/>
  <c r="AV21" i="127"/>
  <c r="AV22" i="127"/>
  <c r="AV23" i="127"/>
  <c r="AV24" i="127"/>
  <c r="AU21" i="127"/>
  <c r="AU22" i="127"/>
  <c r="AU23" i="127"/>
  <c r="AU24" i="127"/>
  <c r="AT21" i="127"/>
  <c r="AT22" i="127"/>
  <c r="AT23" i="127"/>
  <c r="AT24" i="127"/>
  <c r="AS21" i="127"/>
  <c r="AS22" i="127"/>
  <c r="AS23" i="127"/>
  <c r="AS24" i="127"/>
  <c r="AR21" i="127"/>
  <c r="AR22" i="127"/>
  <c r="AR23" i="127"/>
  <c r="AR24" i="127"/>
  <c r="AQ21" i="127"/>
  <c r="AQ22" i="127"/>
  <c r="AQ23" i="127"/>
  <c r="AQ24" i="127"/>
  <c r="AP21" i="127"/>
  <c r="AP22" i="127"/>
  <c r="AP23" i="127"/>
  <c r="AP24" i="127"/>
  <c r="AO21" i="127"/>
  <c r="AO22" i="127"/>
  <c r="AO23" i="127"/>
  <c r="AO24" i="127"/>
  <c r="AN21" i="127"/>
  <c r="AN22" i="127"/>
  <c r="AN23" i="127"/>
  <c r="AN24" i="127"/>
  <c r="AM21" i="127"/>
  <c r="AM22" i="127"/>
  <c r="AM23" i="127"/>
  <c r="AM24" i="127"/>
  <c r="AL21" i="127"/>
  <c r="AL22" i="127"/>
  <c r="AL23" i="127"/>
  <c r="AL24" i="127"/>
  <c r="AK21" i="127"/>
  <c r="AK22" i="127"/>
  <c r="AK23" i="127"/>
  <c r="AK24" i="127"/>
  <c r="AJ21" i="127"/>
  <c r="AJ22" i="127"/>
  <c r="AJ23" i="127"/>
  <c r="AJ24" i="127"/>
  <c r="AI21" i="127"/>
  <c r="AI22" i="127"/>
  <c r="AI23" i="127"/>
  <c r="AI24" i="127"/>
  <c r="AH21" i="127"/>
  <c r="AH22" i="127"/>
  <c r="AH23" i="127"/>
  <c r="AH24" i="127"/>
  <c r="AG21" i="127"/>
  <c r="AG22" i="127"/>
  <c r="AG23" i="127"/>
  <c r="AG24" i="127"/>
  <c r="AF21" i="127"/>
  <c r="AF22" i="127"/>
  <c r="AF23" i="127"/>
  <c r="AF24" i="127"/>
  <c r="AE21" i="127"/>
  <c r="AE22" i="127"/>
  <c r="AE23" i="127"/>
  <c r="AE24" i="127"/>
  <c r="AD21" i="127"/>
  <c r="AD22" i="127"/>
  <c r="AD23" i="127"/>
  <c r="AD24" i="127"/>
  <c r="AC21" i="127"/>
  <c r="AC22" i="127"/>
  <c r="AC23" i="127"/>
  <c r="AC24" i="127"/>
  <c r="AB21" i="127"/>
  <c r="AB22" i="127"/>
  <c r="AB23" i="127"/>
  <c r="AB24" i="127"/>
  <c r="AA21" i="127"/>
  <c r="AA22" i="127"/>
  <c r="AA23" i="127"/>
  <c r="AA24" i="127"/>
  <c r="Z21" i="127"/>
  <c r="Z22" i="127"/>
  <c r="Z23" i="127"/>
  <c r="Z24" i="127"/>
  <c r="Y21" i="127"/>
  <c r="Y22" i="127"/>
  <c r="Y23" i="127"/>
  <c r="Y24" i="127"/>
  <c r="X21" i="127"/>
  <c r="X22" i="127"/>
  <c r="X23" i="127"/>
  <c r="X24" i="127"/>
  <c r="W21" i="127"/>
  <c r="W22" i="127"/>
  <c r="W23" i="127"/>
  <c r="W24" i="127"/>
  <c r="U21" i="127"/>
  <c r="U22" i="127"/>
  <c r="U23" i="127"/>
  <c r="U24" i="127"/>
  <c r="T21" i="127"/>
  <c r="T22" i="127"/>
  <c r="T23" i="127"/>
  <c r="T24" i="127"/>
  <c r="S21" i="127"/>
  <c r="S22" i="127"/>
  <c r="S23" i="127"/>
  <c r="S24" i="127"/>
  <c r="R21" i="127"/>
  <c r="R22" i="127"/>
  <c r="R23" i="127"/>
  <c r="R24" i="127"/>
  <c r="Q21" i="127"/>
  <c r="Q22" i="127"/>
  <c r="Q23" i="127"/>
  <c r="Q24" i="127"/>
  <c r="P21" i="127"/>
  <c r="P22" i="127"/>
  <c r="P23" i="127"/>
  <c r="P24" i="127"/>
  <c r="O21" i="127"/>
  <c r="O22" i="127"/>
  <c r="O23" i="127"/>
  <c r="O24" i="127"/>
  <c r="N21" i="127"/>
  <c r="N22" i="127"/>
  <c r="N23" i="127"/>
  <c r="N24" i="127"/>
  <c r="M21" i="127"/>
  <c r="M22" i="127"/>
  <c r="M23" i="127"/>
  <c r="M24" i="127"/>
  <c r="K21" i="127"/>
  <c r="K22" i="127"/>
  <c r="K23" i="127"/>
  <c r="K24" i="127"/>
  <c r="J21" i="127"/>
  <c r="J22" i="127"/>
  <c r="J23" i="127"/>
  <c r="J24" i="127"/>
  <c r="I21" i="127"/>
  <c r="I22" i="127"/>
  <c r="I23" i="127"/>
  <c r="I24" i="127"/>
  <c r="H21" i="127"/>
  <c r="H22" i="127"/>
  <c r="H23" i="127"/>
  <c r="H24" i="127"/>
  <c r="G21" i="127"/>
  <c r="G22" i="127"/>
  <c r="G23" i="127"/>
  <c r="G24" i="127"/>
  <c r="F21" i="127"/>
  <c r="F22" i="127"/>
  <c r="F23" i="127"/>
  <c r="F24" i="127"/>
  <c r="E21" i="127"/>
  <c r="E22" i="127"/>
  <c r="E23" i="127"/>
  <c r="E24" i="127"/>
  <c r="D21" i="127"/>
  <c r="D22" i="127"/>
  <c r="D23" i="127"/>
  <c r="D24" i="127"/>
  <c r="C21" i="127"/>
  <c r="C22" i="127"/>
  <c r="C23" i="127"/>
  <c r="C24" i="127"/>
  <c r="DG20" i="127"/>
  <c r="DF20" i="127"/>
  <c r="DE20" i="127"/>
  <c r="DD20" i="127"/>
  <c r="DB20" i="127"/>
  <c r="DA20" i="127"/>
  <c r="CZ20" i="127"/>
  <c r="CY20" i="127"/>
  <c r="CW20" i="127"/>
  <c r="CV20" i="127"/>
  <c r="CU20" i="127"/>
  <c r="CT20" i="127"/>
  <c r="CR20" i="127"/>
  <c r="CQ20" i="127"/>
  <c r="CP20" i="127"/>
  <c r="CO20" i="127"/>
  <c r="CN20" i="127"/>
  <c r="CM20" i="127"/>
  <c r="CL20" i="127"/>
  <c r="CK20" i="127"/>
  <c r="CJ20" i="127"/>
  <c r="CI20" i="127"/>
  <c r="CH20" i="127"/>
  <c r="CG20" i="127"/>
  <c r="CF20" i="127"/>
  <c r="CE20" i="127"/>
  <c r="CD20" i="127"/>
  <c r="CC20" i="127"/>
  <c r="CB20" i="127"/>
  <c r="CA20" i="127"/>
  <c r="BZ20" i="127"/>
  <c r="BY20" i="127"/>
  <c r="BX20" i="127"/>
  <c r="BW20" i="127"/>
  <c r="BV20" i="127"/>
  <c r="BU20" i="127"/>
  <c r="BT20" i="127"/>
  <c r="BS20" i="127"/>
  <c r="BR20" i="127"/>
  <c r="BQ20" i="127"/>
  <c r="BP20" i="127"/>
  <c r="BO20" i="127"/>
  <c r="BM20" i="127"/>
  <c r="BL20" i="127"/>
  <c r="BK20" i="127"/>
  <c r="BJ20" i="127"/>
  <c r="BI20" i="127"/>
  <c r="BH20" i="127"/>
  <c r="BG20" i="127"/>
  <c r="BF20" i="127"/>
  <c r="BE20" i="127"/>
  <c r="BD20" i="127"/>
  <c r="BB20" i="127"/>
  <c r="BA20" i="127"/>
  <c r="AZ20" i="127"/>
  <c r="AY20" i="127"/>
  <c r="AX20" i="127"/>
  <c r="AW20" i="127"/>
  <c r="AV20" i="127"/>
  <c r="AU20" i="127"/>
  <c r="AT20" i="127"/>
  <c r="AS20" i="127"/>
  <c r="AR20" i="127"/>
  <c r="AQ20" i="127"/>
  <c r="AP20" i="127"/>
  <c r="AO20" i="127"/>
  <c r="AN20" i="127"/>
  <c r="AM20" i="127"/>
  <c r="AL20" i="127"/>
  <c r="AK20" i="127"/>
  <c r="AJ20" i="127"/>
  <c r="AI20" i="127"/>
  <c r="AH20" i="127"/>
  <c r="AG20" i="127"/>
  <c r="AF20" i="127"/>
  <c r="AE20" i="127"/>
  <c r="AD20" i="127"/>
  <c r="AC20" i="127"/>
  <c r="AB20" i="127"/>
  <c r="AA20" i="127"/>
  <c r="Z20" i="127"/>
  <c r="Y20" i="127"/>
  <c r="X20" i="127"/>
  <c r="W20" i="127"/>
  <c r="U20" i="127"/>
  <c r="T20" i="127"/>
  <c r="S20" i="127"/>
  <c r="R20" i="127"/>
  <c r="Q20" i="127"/>
  <c r="P20" i="127"/>
  <c r="O20" i="127"/>
  <c r="N20" i="127"/>
  <c r="M20" i="127"/>
  <c r="K20" i="127"/>
  <c r="J20" i="127"/>
  <c r="I20" i="127"/>
  <c r="H20" i="127"/>
  <c r="G20" i="127"/>
  <c r="F20" i="127"/>
  <c r="E20" i="127"/>
  <c r="D20" i="127"/>
  <c r="C20" i="127"/>
  <c r="B20" i="127"/>
  <c r="DM20" i="34"/>
  <c r="DL20" i="34"/>
  <c r="DJ20" i="34"/>
  <c r="DI20" i="34"/>
  <c r="DH20" i="34"/>
  <c r="DF20" i="34"/>
  <c r="DE20" i="34"/>
  <c r="DD20" i="34"/>
  <c r="DC20" i="34"/>
  <c r="DB20" i="34"/>
  <c r="CZ20" i="34"/>
  <c r="CY20" i="34"/>
  <c r="CX20" i="34"/>
  <c r="CW20" i="34"/>
  <c r="CV20" i="34"/>
  <c r="CU20" i="34"/>
  <c r="CT20" i="34"/>
  <c r="CS20" i="34"/>
  <c r="CR20" i="34"/>
  <c r="CQ20" i="34"/>
  <c r="CP20" i="34"/>
  <c r="CO20" i="34"/>
  <c r="CN20" i="34"/>
  <c r="CM20" i="34"/>
  <c r="CL20" i="34"/>
  <c r="CK20" i="34"/>
  <c r="CJ20" i="34"/>
  <c r="CI20" i="34"/>
  <c r="CH20" i="34"/>
  <c r="CG20" i="34"/>
  <c r="CF20" i="34"/>
  <c r="CE20" i="34"/>
  <c r="CD20" i="34"/>
  <c r="CC20" i="34"/>
  <c r="CA20" i="34"/>
  <c r="BZ20" i="34"/>
  <c r="BY20" i="34"/>
  <c r="BX20" i="34"/>
  <c r="BW20" i="34"/>
  <c r="BV20" i="34"/>
  <c r="BU20" i="34"/>
  <c r="BT20" i="34"/>
  <c r="BR20" i="34"/>
  <c r="BQ20" i="34"/>
  <c r="BP20" i="34"/>
  <c r="BO20" i="34"/>
  <c r="BN20" i="34"/>
  <c r="BM20" i="34"/>
  <c r="BL20" i="34"/>
  <c r="BK20" i="34"/>
  <c r="BJ20" i="34"/>
  <c r="BI20" i="34"/>
  <c r="BH20" i="34"/>
  <c r="BG20" i="34"/>
  <c r="BF20" i="34"/>
  <c r="BE20" i="34"/>
  <c r="BD20" i="34"/>
  <c r="BC20" i="34"/>
  <c r="BA20" i="34"/>
  <c r="AZ20" i="34"/>
  <c r="AY20" i="34"/>
  <c r="AX20" i="34"/>
  <c r="AW20" i="34"/>
  <c r="AV20" i="34"/>
  <c r="AU20" i="34"/>
  <c r="AT20" i="34"/>
  <c r="AS20" i="34"/>
  <c r="AQ20" i="34"/>
  <c r="AP20" i="34"/>
  <c r="AO20" i="34"/>
  <c r="AN20" i="34"/>
  <c r="AM20" i="34"/>
  <c r="AL20" i="34"/>
  <c r="AK20" i="34"/>
  <c r="AJ20" i="34"/>
  <c r="AI20" i="34"/>
  <c r="AH20" i="34"/>
  <c r="AG20" i="34"/>
  <c r="AF20" i="34"/>
  <c r="AE20" i="34"/>
  <c r="AD20" i="34"/>
  <c r="AC20" i="34"/>
  <c r="AB20" i="34"/>
  <c r="AA20" i="34"/>
  <c r="Z20" i="34"/>
  <c r="Y20" i="34"/>
  <c r="X20" i="34"/>
  <c r="W20" i="34"/>
  <c r="V20" i="34"/>
  <c r="U20" i="34"/>
  <c r="T20" i="34"/>
  <c r="S20" i="34"/>
  <c r="R20" i="34"/>
  <c r="Q20" i="34"/>
  <c r="P20" i="34"/>
  <c r="O20" i="34"/>
  <c r="N20" i="34"/>
  <c r="M20" i="34"/>
  <c r="L20" i="34"/>
  <c r="K20" i="34"/>
  <c r="J20" i="34"/>
  <c r="I20" i="34"/>
  <c r="H20" i="34"/>
  <c r="G20" i="34"/>
  <c r="F20" i="34"/>
  <c r="E20" i="34"/>
  <c r="D20" i="34"/>
  <c r="C20" i="34"/>
  <c r="B20" i="34"/>
  <c r="DM21" i="34"/>
  <c r="DM22" i="34"/>
  <c r="DM23" i="34"/>
  <c r="DM24" i="34"/>
  <c r="DL21" i="34"/>
  <c r="DL22" i="34"/>
  <c r="DL23" i="34"/>
  <c r="DL24" i="34"/>
  <c r="DJ21" i="34"/>
  <c r="DJ22" i="34"/>
  <c r="DJ23" i="34"/>
  <c r="DJ24" i="34"/>
  <c r="DI21" i="34"/>
  <c r="DI22" i="34"/>
  <c r="DI23" i="34"/>
  <c r="DI24" i="34"/>
  <c r="DH21" i="34"/>
  <c r="DH22" i="34"/>
  <c r="DH23" i="34"/>
  <c r="DH24" i="34"/>
  <c r="DF21" i="34"/>
  <c r="DF22" i="34"/>
  <c r="DF23" i="34"/>
  <c r="DF24" i="34"/>
  <c r="DE21" i="34"/>
  <c r="DE22" i="34"/>
  <c r="DE23" i="34"/>
  <c r="DE24" i="34"/>
  <c r="DD21" i="34"/>
  <c r="DD22" i="34"/>
  <c r="DD23" i="34"/>
  <c r="DD24" i="34"/>
  <c r="DC21" i="34"/>
  <c r="DC22" i="34"/>
  <c r="DC23" i="34"/>
  <c r="DC24" i="34"/>
  <c r="DB21" i="34"/>
  <c r="DB22" i="34"/>
  <c r="DB23" i="34"/>
  <c r="DB24" i="34"/>
  <c r="CZ21" i="34"/>
  <c r="CZ22" i="34"/>
  <c r="CZ23" i="34"/>
  <c r="CZ24" i="34"/>
  <c r="CY21" i="34"/>
  <c r="CY22" i="34"/>
  <c r="CY23" i="34"/>
  <c r="CY24" i="34"/>
  <c r="CX21" i="34"/>
  <c r="CX22" i="34"/>
  <c r="CX23" i="34"/>
  <c r="CX24" i="34"/>
  <c r="CW21" i="34"/>
  <c r="CW22" i="34"/>
  <c r="CW23" i="34"/>
  <c r="CW24" i="34"/>
  <c r="CV21" i="34"/>
  <c r="CV22" i="34"/>
  <c r="CV23" i="34"/>
  <c r="CV24" i="34"/>
  <c r="CU21" i="34"/>
  <c r="CU22" i="34"/>
  <c r="CU23" i="34"/>
  <c r="CU24" i="34"/>
  <c r="CT21" i="34"/>
  <c r="CT22" i="34"/>
  <c r="CT23" i="34"/>
  <c r="CT24" i="34"/>
  <c r="CS21" i="34"/>
  <c r="CS22" i="34"/>
  <c r="CS23" i="34"/>
  <c r="CS24" i="34"/>
  <c r="CR21" i="34"/>
  <c r="CR22" i="34"/>
  <c r="CR23" i="34"/>
  <c r="CR24" i="34"/>
  <c r="CQ21" i="34"/>
  <c r="CQ22" i="34"/>
  <c r="CQ23" i="34"/>
  <c r="CQ24" i="34"/>
  <c r="CP21" i="34"/>
  <c r="CP22" i="34"/>
  <c r="CP23" i="34"/>
  <c r="CP24" i="34"/>
  <c r="CO21" i="34"/>
  <c r="CO22" i="34"/>
  <c r="CO23" i="34"/>
  <c r="CO24" i="34"/>
  <c r="CN21" i="34"/>
  <c r="CN22" i="34"/>
  <c r="CN23" i="34"/>
  <c r="CN24" i="34"/>
  <c r="CM21" i="34"/>
  <c r="CM22" i="34"/>
  <c r="CM23" i="34"/>
  <c r="CM24" i="34"/>
  <c r="CL21" i="34"/>
  <c r="CL22" i="34"/>
  <c r="CL23" i="34"/>
  <c r="CL24" i="34"/>
  <c r="CK21" i="34"/>
  <c r="CK22" i="34"/>
  <c r="CK23" i="34"/>
  <c r="CK24" i="34"/>
  <c r="CJ21" i="34"/>
  <c r="CJ22" i="34"/>
  <c r="CJ23" i="34"/>
  <c r="CJ24" i="34"/>
  <c r="CI21" i="34"/>
  <c r="CI22" i="34"/>
  <c r="CI23" i="34"/>
  <c r="CI24" i="34"/>
  <c r="CH21" i="34"/>
  <c r="CH22" i="34"/>
  <c r="CH23" i="34"/>
  <c r="CH24" i="34"/>
  <c r="CG21" i="34"/>
  <c r="CG22" i="34"/>
  <c r="CG23" i="34"/>
  <c r="CG24" i="34"/>
  <c r="CF21" i="34"/>
  <c r="CF22" i="34"/>
  <c r="CF23" i="34"/>
  <c r="CF24" i="34"/>
  <c r="CE21" i="34"/>
  <c r="CE22" i="34"/>
  <c r="CE23" i="34"/>
  <c r="CE24" i="34"/>
  <c r="CD21" i="34"/>
  <c r="CD22" i="34"/>
  <c r="CD23" i="34"/>
  <c r="CD24" i="34"/>
  <c r="CC21" i="34"/>
  <c r="CC22" i="34"/>
  <c r="CC23" i="34"/>
  <c r="CC24" i="34"/>
  <c r="CA21" i="34"/>
  <c r="CA22" i="34"/>
  <c r="CA23" i="34"/>
  <c r="CA24" i="34"/>
  <c r="BZ21" i="34"/>
  <c r="BZ22" i="34"/>
  <c r="BZ23" i="34"/>
  <c r="BZ24" i="34"/>
  <c r="BY21" i="34"/>
  <c r="BY22" i="34"/>
  <c r="BY23" i="34"/>
  <c r="BY24" i="34"/>
  <c r="BX21" i="34"/>
  <c r="BX22" i="34"/>
  <c r="BX23" i="34"/>
  <c r="BX24" i="34"/>
  <c r="BW21" i="34"/>
  <c r="BW22" i="34"/>
  <c r="BW23" i="34"/>
  <c r="BW24" i="34"/>
  <c r="BV21" i="34"/>
  <c r="BV22" i="34"/>
  <c r="BV23" i="34"/>
  <c r="BV24" i="34"/>
  <c r="BU21" i="34"/>
  <c r="BU22" i="34"/>
  <c r="BU23" i="34"/>
  <c r="BU24" i="34"/>
  <c r="BT21" i="34"/>
  <c r="BT22" i="34"/>
  <c r="BT23" i="34"/>
  <c r="BT24" i="34"/>
  <c r="BR21" i="34"/>
  <c r="BR22" i="34"/>
  <c r="BR23" i="34"/>
  <c r="BR24" i="34"/>
  <c r="BQ21" i="34"/>
  <c r="BQ22" i="34"/>
  <c r="BQ23" i="34"/>
  <c r="BQ24" i="34"/>
  <c r="BP21" i="34"/>
  <c r="BP22" i="34"/>
  <c r="BP23" i="34"/>
  <c r="BP24" i="34"/>
  <c r="BO21" i="34"/>
  <c r="BO22" i="34"/>
  <c r="BO23" i="34"/>
  <c r="BO24" i="34"/>
  <c r="BN21" i="34"/>
  <c r="BN22" i="34"/>
  <c r="BN23" i="34"/>
  <c r="BN24" i="34"/>
  <c r="BM21" i="34"/>
  <c r="BM22" i="34"/>
  <c r="BM23" i="34"/>
  <c r="BM24" i="34"/>
  <c r="BL21" i="34"/>
  <c r="BL22" i="34"/>
  <c r="BL23" i="34"/>
  <c r="BL24" i="34"/>
  <c r="BK21" i="34"/>
  <c r="BK22" i="34"/>
  <c r="BK23" i="34"/>
  <c r="BK24" i="34"/>
  <c r="BJ21" i="34"/>
  <c r="BJ22" i="34"/>
  <c r="BJ23" i="34"/>
  <c r="BJ24" i="34"/>
  <c r="BI21" i="34"/>
  <c r="BI22" i="34"/>
  <c r="BI23" i="34"/>
  <c r="BI24" i="34"/>
  <c r="BH21" i="34"/>
  <c r="BH22" i="34"/>
  <c r="BH23" i="34"/>
  <c r="BH24" i="34"/>
  <c r="BG21" i="34"/>
  <c r="BG22" i="34"/>
  <c r="BG23" i="34"/>
  <c r="BG24" i="34"/>
  <c r="BF21" i="34"/>
  <c r="BF22" i="34"/>
  <c r="BF23" i="34"/>
  <c r="BF24" i="34"/>
  <c r="BE21" i="34"/>
  <c r="BE22" i="34"/>
  <c r="BE23" i="34"/>
  <c r="BE24" i="34"/>
  <c r="BD21" i="34"/>
  <c r="BD22" i="34"/>
  <c r="BD23" i="34"/>
  <c r="BD24" i="34"/>
  <c r="BC21" i="34"/>
  <c r="BC22" i="34"/>
  <c r="BC23" i="34"/>
  <c r="BC24" i="34"/>
  <c r="BA21" i="34"/>
  <c r="BA22" i="34"/>
  <c r="BA23" i="34"/>
  <c r="BA24" i="34"/>
  <c r="AZ21" i="34"/>
  <c r="AZ22" i="34"/>
  <c r="AZ23" i="34"/>
  <c r="AZ24" i="34"/>
  <c r="AY21" i="34"/>
  <c r="AY22" i="34"/>
  <c r="AY23" i="34"/>
  <c r="AY24" i="34"/>
  <c r="AX21" i="34"/>
  <c r="AX22" i="34"/>
  <c r="AX23" i="34"/>
  <c r="AX24" i="34"/>
  <c r="AW21" i="34"/>
  <c r="AW22" i="34"/>
  <c r="AW23" i="34"/>
  <c r="AW24" i="34"/>
  <c r="AV21" i="34"/>
  <c r="AV22" i="34"/>
  <c r="AV23" i="34"/>
  <c r="AV24" i="34"/>
  <c r="AU21" i="34"/>
  <c r="AU22" i="34"/>
  <c r="AU23" i="34"/>
  <c r="AU24" i="34"/>
  <c r="AT21" i="34"/>
  <c r="AT22" i="34"/>
  <c r="AT23" i="34"/>
  <c r="AT24" i="34"/>
  <c r="AS21" i="34"/>
  <c r="AS22" i="34"/>
  <c r="AS23" i="34"/>
  <c r="AS24" i="34"/>
  <c r="AQ21" i="34"/>
  <c r="AQ22" i="34"/>
  <c r="AQ23" i="34"/>
  <c r="AQ24" i="34"/>
  <c r="AP21" i="34"/>
  <c r="AP22" i="34"/>
  <c r="AP23" i="34"/>
  <c r="AP24" i="34"/>
  <c r="AO21" i="34"/>
  <c r="AO22" i="34"/>
  <c r="AO23" i="34"/>
  <c r="AO24" i="34"/>
  <c r="AN21" i="34"/>
  <c r="AN22" i="34"/>
  <c r="AN23" i="34"/>
  <c r="AN24" i="34"/>
  <c r="AM21" i="34"/>
  <c r="AM22" i="34"/>
  <c r="AM23" i="34"/>
  <c r="AM24" i="34"/>
  <c r="AL21" i="34"/>
  <c r="AL22" i="34"/>
  <c r="AL23" i="34"/>
  <c r="AL24" i="34"/>
  <c r="AK21" i="34"/>
  <c r="AK22" i="34"/>
  <c r="AK23" i="34"/>
  <c r="AK24" i="34"/>
  <c r="AJ21" i="34"/>
  <c r="AJ22" i="34"/>
  <c r="AJ23" i="34"/>
  <c r="AJ24" i="34"/>
  <c r="AI21" i="34"/>
  <c r="AI22" i="34"/>
  <c r="AI23" i="34"/>
  <c r="AI24" i="34"/>
  <c r="AH21" i="34"/>
  <c r="AH22" i="34"/>
  <c r="AH23" i="34"/>
  <c r="AH24" i="34"/>
  <c r="AG21" i="34"/>
  <c r="AG22" i="34"/>
  <c r="AG23" i="34"/>
  <c r="AG24" i="34"/>
  <c r="AF21" i="34"/>
  <c r="AF22" i="34"/>
  <c r="AF23" i="34"/>
  <c r="AF24" i="34"/>
  <c r="AE21" i="34"/>
  <c r="AE22" i="34"/>
  <c r="AE23" i="34"/>
  <c r="AE24" i="34"/>
  <c r="AD21" i="34"/>
  <c r="AD22" i="34"/>
  <c r="AD23" i="34"/>
  <c r="AD24" i="34"/>
  <c r="AC21" i="34"/>
  <c r="AC22" i="34"/>
  <c r="AC23" i="34"/>
  <c r="AC24" i="34"/>
  <c r="AB21" i="34"/>
  <c r="AB22" i="34"/>
  <c r="AB23" i="34"/>
  <c r="AB24" i="34"/>
  <c r="AA21" i="34"/>
  <c r="AA22" i="34"/>
  <c r="AA23" i="34"/>
  <c r="AA24" i="34"/>
  <c r="Z21" i="34"/>
  <c r="Z22" i="34"/>
  <c r="Z23" i="34"/>
  <c r="Z24" i="34"/>
  <c r="Y21" i="34"/>
  <c r="Y22" i="34"/>
  <c r="Y23" i="34"/>
  <c r="Y24" i="34"/>
  <c r="X21" i="34"/>
  <c r="X22" i="34"/>
  <c r="X23" i="34"/>
  <c r="X24" i="34"/>
  <c r="W21" i="34"/>
  <c r="W22" i="34"/>
  <c r="W23" i="34"/>
  <c r="W24" i="34"/>
  <c r="V21" i="34"/>
  <c r="V22" i="34"/>
  <c r="V23" i="34"/>
  <c r="V24" i="34"/>
  <c r="U21" i="34"/>
  <c r="U22" i="34"/>
  <c r="U23" i="34"/>
  <c r="U24" i="34"/>
  <c r="T21" i="34"/>
  <c r="T22" i="34"/>
  <c r="T23" i="34"/>
  <c r="T24" i="34"/>
  <c r="S21" i="34"/>
  <c r="S22" i="34"/>
  <c r="S23" i="34"/>
  <c r="S24" i="34"/>
  <c r="R21" i="34"/>
  <c r="R22" i="34"/>
  <c r="R23" i="34"/>
  <c r="R24" i="34"/>
  <c r="Q21" i="34"/>
  <c r="Q22" i="34"/>
  <c r="Q23" i="34"/>
  <c r="Q24" i="34"/>
  <c r="P21" i="34"/>
  <c r="P22" i="34"/>
  <c r="P23" i="34"/>
  <c r="P24" i="34"/>
  <c r="O21" i="34"/>
  <c r="O22" i="34"/>
  <c r="O23" i="34"/>
  <c r="O24" i="34"/>
  <c r="N21" i="34"/>
  <c r="N22" i="34"/>
  <c r="N23" i="34"/>
  <c r="N24" i="34"/>
  <c r="M21" i="34"/>
  <c r="M22" i="34"/>
  <c r="M23" i="34"/>
  <c r="M24" i="34"/>
  <c r="L21" i="34"/>
  <c r="L22" i="34"/>
  <c r="L23" i="34"/>
  <c r="L24" i="34"/>
  <c r="K21" i="34"/>
  <c r="K22" i="34"/>
  <c r="K23" i="34"/>
  <c r="K24" i="34"/>
  <c r="J21" i="34"/>
  <c r="J22" i="34"/>
  <c r="J23" i="34"/>
  <c r="J24" i="34"/>
  <c r="I21" i="34"/>
  <c r="I22" i="34"/>
  <c r="I23" i="34"/>
  <c r="I24" i="34"/>
  <c r="H21" i="34"/>
  <c r="H22" i="34"/>
  <c r="H23" i="34"/>
  <c r="H24" i="34"/>
  <c r="G21" i="34"/>
  <c r="G22" i="34"/>
  <c r="G23" i="34"/>
  <c r="G24" i="34"/>
  <c r="F21" i="34"/>
  <c r="F22" i="34"/>
  <c r="F23" i="34"/>
  <c r="F24" i="34"/>
  <c r="E21" i="34"/>
  <c r="E22" i="34"/>
  <c r="E23" i="34"/>
  <c r="E24" i="34"/>
  <c r="D21" i="34"/>
  <c r="D22" i="34"/>
  <c r="D23" i="34"/>
  <c r="D24" i="34"/>
  <c r="C21" i="34"/>
  <c r="C22" i="34"/>
  <c r="C23" i="34"/>
  <c r="C24" i="34"/>
  <c r="B22" i="51"/>
  <c r="B23" i="51"/>
  <c r="B24" i="51"/>
  <c r="B25" i="51"/>
  <c r="B21" i="127"/>
  <c r="B22" i="127"/>
  <c r="B23" i="127"/>
  <c r="B24" i="127"/>
  <c r="B20" i="30"/>
  <c r="B21" i="30"/>
  <c r="B22" i="30"/>
  <c r="B23" i="30"/>
  <c r="B21" i="34"/>
  <c r="B22" i="34"/>
  <c r="B23" i="34"/>
  <c r="B24" i="34"/>
  <c r="AH15" i="57"/>
  <c r="AG15" i="57"/>
  <c r="AE15" i="57"/>
  <c r="AD15" i="57"/>
  <c r="AB15" i="57"/>
  <c r="AA15" i="57"/>
  <c r="Y15" i="57"/>
  <c r="X15" i="57"/>
  <c r="V15" i="57"/>
  <c r="U15" i="57"/>
  <c r="S15" i="57"/>
  <c r="R15" i="57"/>
  <c r="P15" i="57"/>
  <c r="O15" i="57"/>
  <c r="N15" i="57"/>
  <c r="M15" i="57"/>
  <c r="L15" i="57"/>
  <c r="K15" i="57"/>
  <c r="J15" i="57"/>
  <c r="I15" i="57"/>
  <c r="H15" i="57"/>
  <c r="G15" i="57"/>
  <c r="E15" i="57"/>
  <c r="C15" i="57"/>
  <c r="B15" i="57"/>
  <c r="M18" i="10"/>
  <c r="L18" i="10"/>
  <c r="K18" i="10"/>
  <c r="J18" i="10"/>
  <c r="I18" i="10"/>
  <c r="H18" i="10"/>
  <c r="AY16" i="10"/>
  <c r="AX16" i="10"/>
  <c r="AV16" i="10"/>
  <c r="AU16" i="10"/>
  <c r="AS16" i="10"/>
  <c r="AR16" i="10"/>
  <c r="AP16" i="10"/>
  <c r="AO16" i="10"/>
  <c r="AM16" i="10"/>
  <c r="AL16" i="10"/>
  <c r="AK16" i="10"/>
  <c r="AJ16" i="10"/>
  <c r="AI16" i="10"/>
  <c r="AG16" i="10"/>
  <c r="AF16" i="10"/>
  <c r="AD16" i="10"/>
  <c r="AC16" i="10"/>
  <c r="AB16" i="10"/>
  <c r="AA16" i="10"/>
  <c r="Z16" i="10"/>
  <c r="X16" i="10"/>
  <c r="W16" i="10"/>
  <c r="V16" i="10"/>
  <c r="U16" i="10"/>
  <c r="T16" i="10"/>
  <c r="S16" i="10"/>
  <c r="R16" i="10"/>
  <c r="P16" i="10"/>
  <c r="O16" i="10"/>
  <c r="F16" i="10"/>
  <c r="E16" i="10"/>
  <c r="C16" i="10"/>
  <c r="B16" i="10"/>
  <c r="HH18" i="14"/>
  <c r="HG18" i="14"/>
  <c r="HF18" i="14"/>
  <c r="HE18" i="14"/>
  <c r="HD18" i="14"/>
  <c r="HC18" i="14"/>
  <c r="HB18" i="14"/>
  <c r="HA18" i="14"/>
  <c r="GZ18" i="14"/>
  <c r="GY18" i="14"/>
  <c r="GW18" i="14"/>
  <c r="GV18" i="14"/>
  <c r="GU18" i="14"/>
  <c r="GT18" i="14"/>
  <c r="GS18" i="14"/>
  <c r="GR18" i="14"/>
  <c r="GQ18" i="14"/>
  <c r="GP18" i="14"/>
  <c r="GO18" i="14"/>
  <c r="GN18" i="14"/>
  <c r="GL18" i="14"/>
  <c r="GJ18" i="14"/>
  <c r="GI18" i="14"/>
  <c r="GH18" i="14"/>
  <c r="GG18" i="14"/>
  <c r="GF18" i="14"/>
  <c r="GE18" i="14"/>
  <c r="GD18" i="14"/>
  <c r="GC18" i="14"/>
  <c r="GB18" i="14"/>
  <c r="GA18" i="14"/>
  <c r="FY18" i="14"/>
  <c r="FX18" i="14"/>
  <c r="FW18" i="14"/>
  <c r="FV18" i="14"/>
  <c r="FU18" i="14"/>
  <c r="FT18" i="14"/>
  <c r="FS18" i="14"/>
  <c r="FR18" i="14"/>
  <c r="FQ18" i="14"/>
  <c r="FP18" i="14"/>
  <c r="FN18" i="14"/>
  <c r="FM18" i="14"/>
  <c r="FL18" i="14"/>
  <c r="FK18" i="14"/>
  <c r="FE18" i="14"/>
  <c r="FD18" i="14"/>
  <c r="FC18" i="14"/>
  <c r="FB18" i="14"/>
  <c r="FA18" i="14"/>
  <c r="EZ18" i="14"/>
  <c r="EX18" i="14"/>
  <c r="EW18" i="14"/>
  <c r="EV18" i="14"/>
  <c r="EU18" i="14"/>
  <c r="ET18" i="14"/>
  <c r="ES18" i="14"/>
  <c r="ER18" i="14"/>
  <c r="EQ18" i="14"/>
  <c r="EO18" i="14"/>
  <c r="EN18" i="14"/>
  <c r="EM18" i="14"/>
  <c r="EL18" i="14"/>
  <c r="EK18" i="14"/>
  <c r="EJ18" i="14"/>
  <c r="EH18" i="14"/>
  <c r="EG18" i="14"/>
  <c r="EF18" i="14"/>
  <c r="EE18" i="14"/>
  <c r="ED18" i="14"/>
  <c r="EC18" i="14"/>
  <c r="EB18" i="14"/>
  <c r="EA18" i="14"/>
  <c r="DZ18" i="14"/>
  <c r="DY18" i="14"/>
  <c r="DX18" i="14"/>
  <c r="DW18" i="14"/>
  <c r="DR18" i="14"/>
  <c r="DQ18" i="14"/>
  <c r="DP18" i="14"/>
  <c r="DO18" i="14"/>
  <c r="DN18" i="14"/>
  <c r="DM18" i="14"/>
  <c r="DL18" i="14"/>
  <c r="DK18" i="14"/>
  <c r="DI18" i="14"/>
  <c r="DH18" i="14"/>
  <c r="DG18" i="14"/>
  <c r="DF18" i="14"/>
  <c r="DE18" i="14"/>
  <c r="DD18" i="14"/>
  <c r="DC18" i="14"/>
  <c r="DB18" i="14"/>
  <c r="DA18" i="14"/>
  <c r="CZ18" i="14"/>
  <c r="CX18" i="14"/>
  <c r="CW18" i="14"/>
  <c r="CV18" i="14"/>
  <c r="CU18" i="14"/>
  <c r="CT18" i="14"/>
  <c r="CS18" i="14"/>
  <c r="CR18" i="14"/>
  <c r="CQ18" i="14"/>
  <c r="CP18" i="14"/>
  <c r="CO18" i="14"/>
  <c r="CM18" i="14"/>
  <c r="CL18" i="14"/>
  <c r="CK18" i="14"/>
  <c r="CJ18" i="14"/>
  <c r="BY18" i="14"/>
  <c r="BZ18" i="14"/>
  <c r="CA18" i="14"/>
  <c r="CB18" i="14"/>
  <c r="CC18" i="14"/>
  <c r="CD18" i="14"/>
  <c r="CE18" i="14"/>
  <c r="CF18" i="14"/>
  <c r="CG18" i="14"/>
  <c r="CH18" i="14"/>
  <c r="BW18" i="14"/>
  <c r="BV18" i="14"/>
  <c r="BU18" i="14"/>
  <c r="BT18" i="14"/>
  <c r="BS18" i="14"/>
  <c r="BR18" i="14"/>
  <c r="BP18" i="14"/>
  <c r="BO18" i="14"/>
  <c r="BN18" i="14"/>
  <c r="BM18" i="14"/>
  <c r="BL18" i="14"/>
  <c r="BK18" i="14"/>
  <c r="BJ18" i="14"/>
  <c r="BI18" i="14"/>
  <c r="BH18" i="14"/>
  <c r="BG18" i="14"/>
  <c r="BE18" i="14"/>
  <c r="BD18" i="14"/>
  <c r="BC18" i="14"/>
  <c r="BB18" i="14"/>
  <c r="BA18" i="14"/>
  <c r="AZ18" i="14"/>
  <c r="AY18" i="14"/>
  <c r="AX18" i="14"/>
  <c r="AW18" i="14"/>
  <c r="AV18" i="14"/>
  <c r="AN18" i="14"/>
  <c r="AM18" i="14"/>
  <c r="AL18" i="14"/>
  <c r="AK18" i="14"/>
  <c r="AJ18" i="14"/>
  <c r="AI18" i="14"/>
  <c r="AH18" i="14"/>
  <c r="AG18" i="14"/>
  <c r="AF18" i="14"/>
  <c r="AE18" i="14"/>
  <c r="AC18" i="14"/>
  <c r="AB18" i="14"/>
  <c r="AA18" i="14"/>
  <c r="Z18" i="14"/>
  <c r="Y18" i="14"/>
  <c r="X18" i="14"/>
  <c r="W18" i="14"/>
  <c r="V18" i="14"/>
  <c r="U18" i="14"/>
  <c r="T18" i="14"/>
  <c r="R18" i="14"/>
  <c r="Q18" i="14"/>
  <c r="P18" i="14"/>
  <c r="O18" i="14"/>
  <c r="M18" i="14"/>
  <c r="L18" i="14"/>
  <c r="K18" i="14"/>
  <c r="J18" i="14"/>
  <c r="I18" i="14"/>
  <c r="H18" i="14"/>
  <c r="G18" i="14"/>
  <c r="F18" i="14"/>
  <c r="E18" i="14"/>
  <c r="HS16" i="14"/>
  <c r="HR16" i="14"/>
  <c r="HQ16" i="14"/>
  <c r="HO16" i="14"/>
  <c r="HN16" i="14"/>
  <c r="HL16" i="14"/>
  <c r="HK16" i="14"/>
  <c r="HJ16" i="14"/>
  <c r="FI16" i="14"/>
  <c r="FH16" i="14"/>
  <c r="DU16" i="14"/>
  <c r="DT16" i="14"/>
  <c r="BY16" i="14"/>
  <c r="BZ16" i="14"/>
  <c r="CA16" i="14"/>
  <c r="CB16" i="14"/>
  <c r="CC16" i="14"/>
  <c r="CD16" i="14"/>
  <c r="CE16" i="14"/>
  <c r="CF16" i="14"/>
  <c r="CG16" i="14"/>
  <c r="CH16" i="14"/>
  <c r="AT16" i="14"/>
  <c r="AS16" i="14"/>
  <c r="AQ16" i="14"/>
  <c r="AP16" i="14"/>
  <c r="C16" i="14"/>
  <c r="B16" i="14"/>
  <c r="J17" i="31"/>
  <c r="I17" i="31"/>
  <c r="CR17" i="31"/>
  <c r="CS17" i="31"/>
  <c r="CN17" i="31"/>
  <c r="D17" i="31"/>
  <c r="E17" i="31"/>
  <c r="F17" i="31"/>
  <c r="G17" i="31"/>
  <c r="H17" i="31"/>
  <c r="CJ17" i="31"/>
  <c r="CK17" i="31"/>
  <c r="CL17" i="31"/>
  <c r="CM17" i="31"/>
  <c r="BS17" i="31"/>
  <c r="CA17" i="31"/>
  <c r="CB17" i="31"/>
  <c r="CC17" i="31"/>
  <c r="CD17" i="31"/>
  <c r="CE17" i="31"/>
  <c r="CF17" i="31"/>
  <c r="CG17" i="31"/>
  <c r="CH17" i="31"/>
  <c r="BR17" i="31"/>
  <c r="BT17" i="31"/>
  <c r="BU17" i="31"/>
  <c r="BV17" i="31"/>
  <c r="BW17" i="31"/>
  <c r="BX17" i="31"/>
  <c r="BY17" i="31"/>
  <c r="BZ17" i="31"/>
  <c r="T17" i="31"/>
  <c r="W17" i="31"/>
  <c r="BM17" i="31"/>
  <c r="BN17" i="31"/>
  <c r="BO17" i="31"/>
  <c r="BP17" i="31"/>
  <c r="BQ17" i="31"/>
  <c r="S17" i="31"/>
  <c r="AG17" i="31"/>
  <c r="AH17" i="31"/>
  <c r="AI17" i="31"/>
  <c r="AJ17" i="31"/>
  <c r="AW17" i="31"/>
  <c r="AX17" i="31"/>
  <c r="AY17" i="31"/>
  <c r="R17" i="31"/>
  <c r="AC17" i="31"/>
  <c r="AD17" i="31"/>
  <c r="AE17" i="31"/>
  <c r="AF17" i="31"/>
  <c r="Z17" i="31"/>
  <c r="AA17" i="31"/>
  <c r="AB17" i="31"/>
  <c r="Y17" i="31"/>
  <c r="CV17" i="31"/>
  <c r="CU17" i="31"/>
  <c r="R14" i="126"/>
  <c r="DM19" i="34"/>
  <c r="DL19" i="34"/>
  <c r="AK17" i="31"/>
  <c r="E14" i="126"/>
  <c r="C14" i="126"/>
  <c r="D14" i="126"/>
  <c r="B14" i="126"/>
  <c r="BR19" i="34"/>
  <c r="DF19" i="34"/>
  <c r="DE19" i="34"/>
  <c r="DD19" i="34"/>
  <c r="DC19" i="34"/>
  <c r="DB19" i="34"/>
  <c r="I14" i="58"/>
  <c r="K14" i="58"/>
  <c r="L14" i="58"/>
  <c r="J14" i="58"/>
  <c r="N14" i="126"/>
  <c r="M14" i="126"/>
  <c r="L14" i="126"/>
  <c r="G14" i="126"/>
  <c r="Q14" i="126"/>
  <c r="P14" i="126"/>
  <c r="J14" i="126"/>
  <c r="I14" i="126"/>
  <c r="T14" i="126"/>
  <c r="DG19" i="127"/>
  <c r="DF19" i="127"/>
  <c r="DE19" i="127"/>
  <c r="DD19" i="127"/>
  <c r="DB19" i="127"/>
  <c r="DA19" i="127"/>
  <c r="CZ19" i="127"/>
  <c r="CY19" i="127"/>
  <c r="CR19" i="127"/>
  <c r="CQ19" i="127"/>
  <c r="CP19" i="127"/>
  <c r="CO19" i="127"/>
  <c r="CN19" i="127"/>
  <c r="CM19" i="127"/>
  <c r="CL19" i="127"/>
  <c r="CK19" i="127"/>
  <c r="CJ19" i="127"/>
  <c r="CI19" i="127"/>
  <c r="CH19" i="127"/>
  <c r="CG19" i="127"/>
  <c r="CF19" i="127"/>
  <c r="CE19" i="127"/>
  <c r="CD19" i="127"/>
  <c r="CC19" i="127"/>
  <c r="CB19" i="127"/>
  <c r="CA19" i="127"/>
  <c r="BZ19" i="127"/>
  <c r="BY19" i="127"/>
  <c r="BX19" i="127"/>
  <c r="BW19" i="127"/>
  <c r="BV19" i="127"/>
  <c r="BU19" i="127"/>
  <c r="BT19" i="127"/>
  <c r="BS19" i="127"/>
  <c r="BR19" i="127"/>
  <c r="BQ19" i="127"/>
  <c r="BP19" i="127"/>
  <c r="BO19" i="127"/>
  <c r="BB19" i="127"/>
  <c r="BA19" i="127"/>
  <c r="AZ19" i="127"/>
  <c r="AY19" i="127"/>
  <c r="AX19" i="127"/>
  <c r="AW19" i="127"/>
  <c r="AV19" i="127"/>
  <c r="AU19" i="127"/>
  <c r="AT19" i="127"/>
  <c r="AS19" i="127"/>
  <c r="AR19" i="127"/>
  <c r="AQ19" i="127"/>
  <c r="AP19" i="127"/>
  <c r="AO19" i="127"/>
  <c r="AN19" i="127"/>
  <c r="AM19" i="127"/>
  <c r="AL19" i="127"/>
  <c r="AK19" i="127"/>
  <c r="AJ19" i="127"/>
  <c r="AI19" i="127"/>
  <c r="AH19" i="127"/>
  <c r="AG19" i="127"/>
  <c r="AF19" i="127"/>
  <c r="AE19" i="127"/>
  <c r="AD19" i="127"/>
  <c r="AC19" i="127"/>
  <c r="AB19" i="127"/>
  <c r="AA19" i="127"/>
  <c r="Z19" i="127"/>
  <c r="Y19" i="127"/>
  <c r="X19" i="127"/>
  <c r="W19" i="127"/>
  <c r="U19" i="127"/>
  <c r="T19" i="127"/>
  <c r="S19" i="127"/>
  <c r="R19" i="127"/>
  <c r="Q19" i="127"/>
  <c r="P19" i="127"/>
  <c r="O19" i="127"/>
  <c r="N19" i="127"/>
  <c r="M19" i="127"/>
  <c r="K19" i="127"/>
  <c r="J19" i="127"/>
  <c r="I19" i="127"/>
  <c r="H19" i="127"/>
  <c r="G19" i="127"/>
  <c r="F19" i="127"/>
  <c r="E19" i="127"/>
  <c r="D19" i="127"/>
  <c r="C19" i="127"/>
  <c r="B19" i="127"/>
  <c r="I20" i="51"/>
  <c r="H20" i="51"/>
  <c r="AM20" i="51"/>
  <c r="B20" i="51"/>
  <c r="C20" i="51"/>
  <c r="D20" i="51"/>
  <c r="E20" i="51"/>
  <c r="F20" i="51"/>
  <c r="G20" i="51"/>
  <c r="CS19" i="34"/>
  <c r="CT19" i="34"/>
  <c r="CU19" i="34"/>
  <c r="CV19" i="34"/>
  <c r="CL19" i="34"/>
  <c r="CM19" i="34"/>
  <c r="CN19" i="34"/>
  <c r="CO19" i="34"/>
  <c r="CP19" i="34"/>
  <c r="CQ19" i="34"/>
  <c r="CR19" i="34"/>
  <c r="CW19" i="34"/>
  <c r="CX19" i="34"/>
  <c r="CY19" i="34"/>
  <c r="CZ19" i="34"/>
  <c r="CC19" i="34"/>
  <c r="CD19" i="34"/>
  <c r="CE19" i="34"/>
  <c r="CF19" i="34"/>
  <c r="CG19" i="34"/>
  <c r="CH19" i="34"/>
  <c r="CI19" i="34"/>
  <c r="CJ19" i="34"/>
  <c r="CK19" i="34"/>
  <c r="O18" i="30"/>
  <c r="P18" i="30"/>
  <c r="T14" i="58"/>
  <c r="U14" i="58"/>
  <c r="P14" i="58"/>
  <c r="Q14" i="58"/>
  <c r="R14" i="58"/>
  <c r="S14" i="58"/>
  <c r="N14" i="58"/>
  <c r="O14" i="58"/>
  <c r="AB14" i="58"/>
  <c r="AA14" i="58"/>
  <c r="B14" i="58"/>
  <c r="C14" i="58"/>
  <c r="D14" i="58"/>
  <c r="E14" i="58"/>
  <c r="F14" i="58"/>
  <c r="G14" i="58"/>
  <c r="H14" i="58"/>
  <c r="AN20" i="51"/>
  <c r="AO20" i="51"/>
  <c r="AP20" i="51"/>
  <c r="AQ20" i="51"/>
  <c r="AG20" i="51"/>
  <c r="AH20" i="51"/>
  <c r="AI20" i="51"/>
  <c r="AJ20" i="51"/>
  <c r="AK20" i="51"/>
  <c r="AL20" i="51"/>
  <c r="AP17" i="31"/>
  <c r="AO17" i="31"/>
  <c r="AN17" i="31"/>
  <c r="AM17" i="31"/>
  <c r="AL17" i="31"/>
  <c r="U17" i="31"/>
  <c r="K17" i="31"/>
  <c r="L17" i="31"/>
  <c r="M17" i="31"/>
  <c r="N17" i="31"/>
  <c r="P17" i="31"/>
  <c r="CP17" i="31"/>
  <c r="B17" i="31"/>
  <c r="AG14" i="89"/>
  <c r="AN14" i="89"/>
  <c r="BI14" i="89"/>
  <c r="AH14" i="89"/>
  <c r="AI14" i="89"/>
  <c r="AC14" i="89"/>
  <c r="AD14" i="89"/>
  <c r="AE14" i="89"/>
  <c r="AF14" i="89"/>
  <c r="AK14" i="89"/>
  <c r="AL14" i="89"/>
  <c r="AM14" i="89"/>
  <c r="BQ14" i="89"/>
  <c r="BR14" i="89"/>
  <c r="BB14" i="89"/>
  <c r="BC14" i="89"/>
  <c r="BK14" i="89"/>
  <c r="BL14" i="89"/>
  <c r="BN14" i="89"/>
  <c r="BO14" i="89"/>
  <c r="BE14" i="89"/>
  <c r="BF14" i="89"/>
  <c r="BG14" i="89"/>
  <c r="BH14" i="89"/>
  <c r="U14" i="89"/>
  <c r="V14" i="89"/>
  <c r="W14" i="89"/>
  <c r="X14" i="89"/>
  <c r="Y14" i="89"/>
  <c r="K5" i="89"/>
  <c r="K6" i="89"/>
  <c r="K7" i="89"/>
  <c r="K9" i="89"/>
  <c r="K10" i="89"/>
  <c r="K11" i="89"/>
  <c r="K12" i="89"/>
  <c r="K13" i="89"/>
  <c r="K8" i="89"/>
  <c r="D14" i="89"/>
  <c r="E14" i="89"/>
  <c r="F14" i="89"/>
  <c r="G14" i="89"/>
  <c r="H14" i="89"/>
  <c r="I14" i="89"/>
  <c r="J14" i="89"/>
  <c r="T5" i="89"/>
  <c r="T6" i="89"/>
  <c r="T7" i="89"/>
  <c r="T9" i="89"/>
  <c r="T10" i="89"/>
  <c r="T11" i="89"/>
  <c r="T12" i="89"/>
  <c r="T13" i="89"/>
  <c r="T8" i="89"/>
  <c r="L14" i="89"/>
  <c r="M14" i="89"/>
  <c r="N14" i="89"/>
  <c r="O14" i="89"/>
  <c r="P14" i="89"/>
  <c r="Q14" i="89"/>
  <c r="R14" i="89"/>
  <c r="S14" i="89"/>
  <c r="BZ14" i="89"/>
  <c r="CA14" i="89"/>
  <c r="BT14" i="89"/>
  <c r="BU14" i="89"/>
  <c r="BW14" i="89"/>
  <c r="BX14" i="89"/>
  <c r="AA14" i="89"/>
  <c r="CC14" i="89"/>
  <c r="CD14" i="89"/>
  <c r="AQ14" i="89"/>
  <c r="AR14" i="89"/>
  <c r="AU14" i="89"/>
  <c r="AV14" i="89"/>
  <c r="B14" i="89"/>
  <c r="T14" i="89"/>
  <c r="K14" i="89"/>
  <c r="DH19" i="34"/>
  <c r="DI19" i="34"/>
  <c r="DJ19" i="34"/>
  <c r="AQ19" i="34"/>
  <c r="AP19" i="34"/>
  <c r="AO19" i="34"/>
  <c r="AN19" i="34"/>
  <c r="AM19" i="34"/>
  <c r="AL19" i="34"/>
  <c r="AK19" i="34"/>
  <c r="AJ19" i="34"/>
  <c r="AI19" i="34"/>
  <c r="AH19" i="34"/>
  <c r="AG19" i="34"/>
  <c r="AF19" i="34"/>
  <c r="AE19" i="34"/>
  <c r="AD19" i="34"/>
  <c r="AC19" i="34"/>
  <c r="AB19" i="34"/>
  <c r="AA19" i="34"/>
  <c r="Z19" i="34"/>
  <c r="Y19" i="34"/>
  <c r="X19" i="34"/>
  <c r="W19" i="34"/>
  <c r="V19" i="34"/>
  <c r="U19" i="34"/>
  <c r="T19" i="34"/>
  <c r="S19" i="34"/>
  <c r="R19" i="34"/>
  <c r="Q19" i="34"/>
  <c r="P19" i="34"/>
  <c r="O19" i="34"/>
  <c r="N19" i="34"/>
  <c r="M19" i="34"/>
  <c r="L19" i="34"/>
  <c r="K19" i="34"/>
  <c r="J19" i="34"/>
  <c r="I19" i="34"/>
  <c r="H19" i="34"/>
  <c r="G19" i="34"/>
  <c r="F19" i="34"/>
  <c r="E19" i="34"/>
  <c r="D19" i="34"/>
  <c r="C19" i="34"/>
  <c r="B19" i="34"/>
  <c r="BQ19" i="34"/>
  <c r="BP19" i="34"/>
  <c r="BO19" i="34"/>
  <c r="BN19" i="34"/>
  <c r="BM19" i="34"/>
  <c r="BL19" i="34"/>
  <c r="BK19" i="34"/>
  <c r="BJ19" i="34"/>
  <c r="BI19" i="34"/>
  <c r="BH19" i="34"/>
  <c r="BG19" i="34"/>
  <c r="BF19" i="34"/>
  <c r="BE19" i="34"/>
  <c r="BD19" i="34"/>
  <c r="BC19" i="34"/>
  <c r="AT14" i="89"/>
  <c r="AZ14" i="89"/>
  <c r="AY14" i="89"/>
  <c r="AX14" i="89"/>
  <c r="AW14" i="89"/>
  <c r="AS14" i="89"/>
  <c r="AP14" i="89"/>
  <c r="X14" i="58"/>
  <c r="Y14" i="58"/>
  <c r="Z14" i="58"/>
  <c r="AD14" i="58"/>
  <c r="AE14" i="58"/>
  <c r="AF14" i="58"/>
  <c r="AG14" i="58"/>
  <c r="AH14" i="58"/>
  <c r="W14" i="58"/>
  <c r="X20" i="51"/>
  <c r="Y20" i="51"/>
  <c r="Z20" i="51"/>
  <c r="AA20" i="51"/>
  <c r="AB20" i="51"/>
  <c r="AC20" i="51"/>
  <c r="AD20" i="51"/>
  <c r="AE20" i="51"/>
  <c r="AF20" i="51"/>
  <c r="W20" i="51"/>
  <c r="AV19" i="34"/>
  <c r="AW19" i="34"/>
  <c r="AX19" i="34"/>
  <c r="AY19" i="34"/>
  <c r="AZ19" i="34"/>
  <c r="BA19" i="34"/>
  <c r="AT19" i="34"/>
  <c r="AU19" i="34"/>
  <c r="AS19" i="34"/>
  <c r="AZ17" i="31"/>
  <c r="BA17" i="31"/>
  <c r="H18" i="30"/>
  <c r="I18" i="30"/>
  <c r="J18" i="30"/>
  <c r="K18" i="30"/>
  <c r="L18" i="30"/>
  <c r="M18" i="30"/>
  <c r="N18" i="30"/>
  <c r="G18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Pamela Kempton</author>
  </authors>
  <commentList>
    <comment ref="I1" authorId="0" shapeId="0" xr:uid="{C77565ED-D944-44CE-B49D-7263A7685F9F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cpxenite vein crosscutting lherzolite
</t>
        </r>
      </text>
    </comment>
    <comment ref="B2" authorId="0" shapeId="0" xr:uid="{F2F10E27-08A3-4FE9-B200-D34B6012C6AE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olivine websterite</t>
        </r>
      </text>
    </comment>
    <comment ref="E2" authorId="0" shapeId="0" xr:uid="{629AF902-4B1A-4F8D-8D8E-08E24120D51C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 &gt; amph</t>
        </r>
      </text>
    </comment>
    <comment ref="G2" authorId="0" shapeId="0" xr:uid="{B7B84BFC-5794-4F4F-AB08-B31C4BAF7837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wehrlite wallrock crosscut by cpxenite veins
</t>
        </r>
      </text>
    </comment>
    <comment ref="H2" authorId="0" shapeId="0" xr:uid="{671572CC-9FE3-4826-B701-FB9BC99170D9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Type II cpxenite vein crosscutting a Type I lherzolite</t>
        </r>
      </text>
    </comment>
    <comment ref="I2" authorId="0" shapeId="0" xr:uid="{66B1945D-8E83-4B83-B1AD-7E5B59004E79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Type I cpxenite crosscutting a Type I lherzolite </t>
        </r>
      </text>
    </comment>
    <comment ref="A3" authorId="0" shapeId="0" xr:uid="{B5BD86D9-58B9-4397-894E-D2FAB8C48971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one of three samples across large sample with a dunitic layer.  Sample a is from one side of the dunitic layer, which is sample b.  Sample c is on the other side of the dunitic layer.
</t>
        </r>
      </text>
    </comment>
    <comment ref="E3" authorId="0" shapeId="0" xr:uid="{AD56B99E-AD7B-46B8-91A1-1F6E992FCFBD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Poikilitic kaersutite w/ rounded chadocrysts of olivine; cpx limited to secondary(?) Ti augite.
</t>
        </r>
      </text>
    </comment>
    <comment ref="G3" authorId="0" shapeId="0" xr:uid="{C77E00E6-AE13-4CC1-8B5D-5D9E285CAE85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wehrlite and cpxenite layers</t>
        </r>
      </text>
    </comment>
    <comment ref="H3" authorId="0" shapeId="0" xr:uid="{F1CAD67B-8BA5-4311-8ACE-E05AD2471CFB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Type II kaersutite + mica + apatite vein crosscutting a spinel lherzolite</t>
        </r>
      </text>
    </comment>
    <comment ref="I3" authorId="0" shapeId="0" xr:uid="{28A56ACC-31A4-47BD-A045-A8DE6852EA2E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Type I websterite vein crosscutting Type I 
lherzolite
</t>
        </r>
      </text>
    </comment>
    <comment ref="A4" authorId="0" shapeId="0" xr:uid="{36974CED-3430-4A7D-9DBA-E8E80AD390FA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one of three samples; Sample (b) is from the dunitic layer</t>
        </r>
      </text>
    </comment>
    <comment ref="E4" authorId="0" shapeId="0" xr:uid="{36366C87-7DCA-4E1F-94E7-B14D230EAE71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cpx&gt; amph</t>
        </r>
      </text>
    </comment>
    <comment ref="G4" authorId="0" shapeId="0" xr:uid="{BC41F28A-00F6-4992-B61D-769AA3363E24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olivine cpxenite/wehrlite  and cpxenite layers?  </t>
        </r>
      </text>
    </comment>
    <comment ref="I4" authorId="0" shapeId="0" xr:uid="{C55FA859-4AD4-4974-BBE0-F9530D2984D4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Type I wehrlite vein crosscutting a lherzolite; whole sampel is pargasite bearing (amph &lt; ca 5% of mode)
</t>
        </r>
      </text>
    </comment>
    <comment ref="A5" authorId="0" shapeId="0" xr:uid="{1EE7C59F-953E-49F0-AD29-42A25721C964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one of three samples.  Sample (c ) is from the opposite side of the dunitic layer from sample (a)</t>
        </r>
      </text>
    </comment>
    <comment ref="E5" authorId="0" shapeId="0" xr:uid="{921CD69C-AFC3-488F-A36D-1EE98F928042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roughly equal cpx and amph</t>
        </r>
      </text>
    </comment>
    <comment ref="G5" authorId="0" shapeId="0" xr:uid="{97CA76F6-4DA8-4E11-8CF1-A330B8A67A23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layers of wehrlite and cpxenite
</t>
        </r>
      </text>
    </comment>
    <comment ref="E6" authorId="0" shapeId="0" xr:uid="{2E7637F1-94A4-4B7A-994F-F051E89F59CB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roughly equal cpx and amph</t>
        </r>
      </text>
    </comment>
    <comment ref="G6" authorId="0" shapeId="0" xr:uid="{90ED5242-571A-4498-99E9-F2F2FC53C2B9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wehrlite and cpxenite layers
</t>
        </r>
      </text>
    </comment>
    <comment ref="E7" authorId="0" shapeId="0" xr:uid="{27F8C6C7-23E2-413A-A595-BF10D916F583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 &gt; amph</t>
        </r>
      </text>
    </comment>
    <comment ref="E8" authorId="0" shapeId="0" xr:uid="{6A25A1D6-A4DA-43CE-9E7C-5C2D07F0890C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 &gt; amph</t>
        </r>
      </text>
    </comment>
    <comment ref="E9" authorId="0" shapeId="0" xr:uid="{45FDAB13-4219-443C-A4BF-332706C4B340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amph &gt; cpx</t>
        </r>
      </text>
    </comment>
    <comment ref="E10" authorId="0" shapeId="0" xr:uid="{C5BA8B7B-9A8F-45BE-89C4-3A69D7C64C83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 roughly equal to amph</t>
        </r>
      </text>
    </comment>
    <comment ref="E11" authorId="0" shapeId="0" xr:uid="{DC079D88-6168-4004-9301-8AF9B41430A7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 &gt; amph</t>
        </r>
      </text>
    </comment>
    <comment ref="E12" authorId="0" shapeId="0" xr:uid="{833E7256-1C0A-47BA-B936-F3EB20D9B6E0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 roughly equal to amph</t>
        </r>
      </text>
    </comment>
    <comment ref="E13" authorId="0" shapeId="0" xr:uid="{4F65FEA6-26E0-4D63-9A1B-1A2DB7422293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 roughly equal to amph</t>
        </r>
      </text>
    </comment>
    <comment ref="E14" authorId="0" shapeId="0" xr:uid="{77AFBC62-F7B3-4E6F-AD61-E9D5D061CE52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 &gt; amph</t>
        </r>
      </text>
    </comment>
    <comment ref="E15" authorId="0" shapeId="0" xr:uid="{A3A0812D-E123-49AE-A5C8-2CA191B42748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amphbiole interstitial only</t>
        </r>
      </text>
    </comment>
    <comment ref="E16" authorId="0" shapeId="0" xr:uid="{826CA2CA-4DBB-4DAE-9B8B-641BDE9B2F34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 &gt; amph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Pamela Kempton</author>
  </authors>
  <commentList>
    <comment ref="B4" authorId="0" shapeId="0" xr:uid="{CDAF4C44-11EE-44DE-A378-453952F9E55E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analyzed using amphibole standardization file
</t>
        </r>
      </text>
    </comment>
    <comment ref="B5" authorId="0" shapeId="0" xr:uid="{EE333176-7C31-4E73-ADDD-D54D0959A721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Mica along area of exsolution</t>
        </r>
      </text>
    </comment>
    <comment ref="C5" authorId="0" shapeId="0" xr:uid="{72D6877F-0AEE-4AFD-8E71-A3FA94317CD6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cluster of micas in vein</t>
        </r>
      </text>
    </comment>
    <comment ref="D5" authorId="0" shapeId="0" xr:uid="{1656C755-24DB-4DA9-8AAB-D8A8DAADC8FA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mica inclusion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Pamela Kempton</author>
  </authors>
  <commentList>
    <comment ref="DT5" authorId="0" shapeId="0" xr:uid="{416E2575-5536-4807-82D4-0E2BAB50934B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Inclusion in clinopyroxene</t>
        </r>
      </text>
    </comment>
    <comment ref="HJ5" authorId="0" shapeId="0" xr:uid="{12B469B3-CEF3-4BFC-B005-658310DF0BD2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Inclusion in CPX (2)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Martin</author>
  </authors>
  <commentList>
    <comment ref="G5" authorId="0" shapeId="0" xr:uid="{94904CD5-62C2-477F-A876-2F1B2AC7C967}">
      <text>
        <r>
          <rPr>
            <b/>
            <sz val="9"/>
            <color indexed="81"/>
            <rFont val="Tahoma"/>
            <family val="2"/>
          </rPr>
          <t>David Martin:</t>
        </r>
        <r>
          <rPr>
            <sz val="9"/>
            <color indexed="81"/>
            <rFont val="Tahoma"/>
            <family val="2"/>
          </rPr>
          <t xml:space="preserve">
Olivine Rich Zone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Pamela Kempton</author>
  </authors>
  <commentList>
    <comment ref="BC5" authorId="0" shapeId="0" xr:uid="{A6EA1DD7-EA07-4A13-857F-B68DD9CEE0FC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 with spinel exsolution</t>
        </r>
      </text>
    </comment>
    <comment ref="CC5" authorId="0" shapeId="0" xr:uid="{D577C730-F7D9-4D13-BB49-ECA98062BF6E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complex intergrowth of exsolved cpx and recrystallized segments of same crystal. </t>
        </r>
      </text>
    </comment>
    <comment ref="CW5" authorId="0" shapeId="0" xr:uid="{8117A558-5C43-41FE-967A-55AE0235A417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amphibole analysis file
Traverse Away From Amphibole Replacement</t>
        </r>
      </text>
    </comment>
    <comment ref="AS6" authorId="0" shapeId="0" xr:uid="{44612E36-B076-4A24-9640-AF332B02A9B0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average composition
</t>
        </r>
      </text>
    </comment>
    <comment ref="CS6" authorId="0" shapeId="0" xr:uid="{E54FD61D-55EA-40D9-8D69-B712F94EB306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recrystallized cpx
</t>
        </r>
      </text>
    </comment>
    <comment ref="CT6" authorId="0" shapeId="0" xr:uid="{564C597B-3043-47DB-87D8-53C603F1C5E2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Average of 14 Analyses from cpx showing abundant exsolution
</t>
        </r>
      </text>
    </comment>
    <comment ref="CU6" authorId="0" shapeId="0" xr:uid="{62F47F20-F55C-432F-915D-463702505780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recrystallized cpx
</t>
        </r>
      </text>
    </comment>
    <comment ref="CV6" authorId="0" shapeId="0" xr:uid="{50822D26-FEC9-458E-B6D3-6DC2A05704F0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recrystallized cpx
</t>
        </r>
      </text>
    </comment>
    <comment ref="CW6" authorId="0" shapeId="0" xr:uid="{F6B1F123-588A-4529-8796-E65B29E2DBED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near to amphibole</t>
        </r>
      </text>
    </comment>
    <comment ref="CZ6" authorId="0" shapeId="0" xr:uid="{8AE6A14D-B377-4595-95DE-F99264FCE28E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awa from amphibole</t>
        </r>
      </text>
    </comment>
    <comment ref="DB6" authorId="0" shapeId="0" xr:uid="{FF69043F-5939-4C97-82B9-9D52B4CD0351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avg composition</t>
        </r>
      </text>
    </comment>
    <comment ref="DJ6" authorId="0" shapeId="0" xr:uid="{E971F59D-A947-4D23-A627-017101CFC797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poikilitic cpx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Pamela Kempton</author>
  </authors>
  <commentList>
    <comment ref="M4" authorId="0" shapeId="0" xr:uid="{A165E2FB-1873-48FE-901F-5BA42A9FE0D9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grain 1; photo 1</t>
        </r>
      </text>
    </comment>
    <comment ref="P4" authorId="0" shapeId="0" xr:uid="{085C1C55-DE2C-4374-9136-F8D892835175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grain 2 photo 1
</t>
        </r>
      </text>
    </comment>
    <comment ref="CY4" authorId="0" shapeId="0" xr:uid="{04D6F757-F6F4-434F-97D2-E66C21CCE7AD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plagioclase bearing </t>
        </r>
      </text>
    </comment>
    <comment ref="C6" authorId="0" shapeId="0" xr:uid="{B3056A57-A47F-4245-AE3A-4F22EC484D45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amphibole</t>
        </r>
      </text>
    </comment>
    <comment ref="H6" authorId="0" shapeId="0" xr:uid="{74DF1824-4A0C-4D2B-A305-B70D4AD8925F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nearest to amphibole</t>
        </r>
      </text>
    </comment>
    <comment ref="K6" authorId="0" shapeId="0" xr:uid="{6891E5C4-8564-41DF-9407-D1DCBBC46243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furtherest from amphibole</t>
        </r>
      </text>
    </comment>
    <comment ref="AF6" authorId="0" shapeId="0" xr:uid="{3ECB0D4E-B647-4E4B-A0AE-DDE43919B696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analyzed on cpx standardization</t>
        </r>
      </text>
    </comment>
    <comment ref="AG6" authorId="0" shapeId="0" xr:uid="{FBFB2C0D-8F61-4C47-BE32-4FA658B11B56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analyzed on cpx standardization</t>
        </r>
      </text>
    </comment>
    <comment ref="AH6" authorId="0" shapeId="0" xr:uid="{C7AED2FE-A239-4BF2-85F1-CBFCA0DF9796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analyzed on cpx standardization
</t>
        </r>
      </text>
    </comment>
    <comment ref="AI6" authorId="0" shapeId="0" xr:uid="{8681D293-635E-47D8-BDAD-48E96333932F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analyzed on cpx standardization
</t>
        </r>
      </text>
    </comment>
    <comment ref="AY6" authorId="0" shapeId="0" xr:uid="{7CDBA607-61FD-4384-94BF-9B0D95688C71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 / amph boundary</t>
        </r>
      </text>
    </comment>
    <comment ref="AZ6" authorId="0" shapeId="0" xr:uid="{F4CA99D6-D891-4360-A0CD-F4D0EA1E3252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amph</t>
        </r>
      </text>
    </comment>
    <comment ref="CE7" authorId="0" shapeId="0" xr:uid="{04128A29-B284-4841-9308-55B95DD39D2E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boundary between cpx and amphibole replacement</t>
        </r>
      </text>
    </comment>
    <comment ref="CH7" authorId="0" shapeId="0" xr:uid="{5218165C-566E-4FA6-8274-F3C202A138CA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away from boundary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Pamela Kempton</author>
  </authors>
  <commentList>
    <comment ref="N3" authorId="0" shapeId="0" xr:uid="{948250BE-2970-45F7-8B74-D26B0935FCC5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host away from vein
</t>
        </r>
      </text>
    </comment>
    <comment ref="AF4" authorId="0" shapeId="0" xr:uid="{A435736F-1599-4F8D-95C3-545DF1B6F81B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host/vein boundary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Pamela Kempton</author>
  </authors>
  <commentList>
    <comment ref="G5" authorId="0" shapeId="0" xr:uid="{6AA85717-89C3-41CC-B479-4A09AF9158F9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wehrlite portion</t>
        </r>
      </text>
    </comment>
    <comment ref="N5" authorId="0" shapeId="0" xr:uid="{ADE3FC4F-323E-488A-B09A-15ECC44B6324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analysis near an inclusion; photo 1
from clinopyroxenite vein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Pamela Kempton</author>
  </authors>
  <commentList>
    <comment ref="N4" authorId="0" shapeId="0" xr:uid="{8B45BC75-F5F0-4B8C-B3EE-71CC64494FF3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exsolution adj to spinel
</t>
        </r>
      </text>
    </comment>
    <comment ref="P4" authorId="0" shapeId="0" xr:uid="{89159E61-D977-4048-AE70-82E3BA1993AB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discrete crystal in cpx</t>
        </r>
      </text>
    </comment>
    <comment ref="R4" authorId="0" shapeId="0" xr:uid="{B823C6F8-8A99-432A-9B32-42A2A7C5DE27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transition between exsolution and discrete crystal during recrystallization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Pamela Kempton</author>
  </authors>
  <commentList>
    <comment ref="B3" authorId="0" shapeId="0" xr:uid="{6537D5E4-1A79-4BA2-8975-2C650E0E06A2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Small crystal associated w/ spinel.  Analyzed w/ cpx file</t>
        </r>
      </text>
    </comment>
    <comment ref="K3" authorId="0" shapeId="0" xr:uid="{921E93B5-8C81-4D41-9CBF-6175980355C7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analyzed w/ cpx standardization so no K2O
</t>
        </r>
      </text>
    </comment>
    <comment ref="P3" authorId="0" shapeId="0" xr:uid="{15927F47-2A34-4294-9929-6FECA178D822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analyzed w/ cpx file</t>
        </r>
      </text>
    </comment>
    <comment ref="CP3" authorId="0" shapeId="0" xr:uid="{5A97C506-71F6-42CE-9807-C065FD595223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analyzed w/ cpx file</t>
        </r>
      </text>
    </comment>
    <comment ref="D4" authorId="0" shapeId="0" xr:uid="{A2E0E727-5E09-47F6-B2BC-70ABAD3D82D1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amphibole patch in recrystallized cpx P1
</t>
        </r>
      </text>
    </comment>
    <comment ref="E4" authorId="0" shapeId="0" xr:uid="{8FB783C8-41D0-48CB-A012-0977EDCD4C6D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amph along exsolution cpx P3
</t>
        </r>
      </text>
    </comment>
    <comment ref="F4" authorId="0" shapeId="0" xr:uid="{97A2E947-1A2D-40CB-94CB-E0DF9C22AF9E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amph along exsolution cpx P3
minimum Al observed</t>
        </r>
      </text>
    </comment>
    <comment ref="G4" authorId="0" shapeId="0" xr:uid="{E0F257AE-BF34-4C32-A3C7-D62EC0444A2F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amph along exsolution cpx P3
</t>
        </r>
      </text>
    </comment>
    <comment ref="H4" authorId="0" shapeId="0" xr:uid="{88868DB0-7A47-459F-998B-A2FE537DB7A5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patchy replacement in cpx P3</t>
        </r>
      </text>
    </comment>
    <comment ref="M4" authorId="0" shapeId="0" xr:uid="{E9FD4B7F-4871-4093-BA63-39E3C95D92F4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replacement of cpx</t>
        </r>
      </text>
    </comment>
    <comment ref="N4" authorId="0" shapeId="0" xr:uid="{DC3B08D6-8C89-486A-886C-4122CAFDB1E7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euhedral crystal; 
analyzed w cpx file</t>
        </r>
      </text>
    </comment>
    <comment ref="U4" authorId="0" shapeId="0" xr:uid="{300EF4BA-69BC-450B-ACD7-98366AFEA5BF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amphibole; analyzed as part of cpx transect</t>
        </r>
      </text>
    </comment>
    <comment ref="AK4" authorId="0" shapeId="0" xr:uid="{F52FDE69-DD57-4AAE-A54A-FB3D4A904A38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analyzed on cpx standardization</t>
        </r>
      </text>
    </comment>
    <comment ref="AL4" authorId="0" shapeId="0" xr:uid="{27E4E625-FDB4-41E3-934C-B2D4BC63DE87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analyzed on cpx standardization as part of cpx transect</t>
        </r>
      </text>
    </comment>
    <comment ref="AM4" authorId="0" shapeId="0" xr:uid="{C78B17BC-940E-468F-A3F9-B6F230F7F753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analyzed on cpx standardization as part of cpx transect</t>
        </r>
      </text>
    </comment>
    <comment ref="AN4" authorId="0" shapeId="0" xr:uid="{B692E110-C16F-451F-9D7A-29E4F9E71B2A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analyzed on cpx standardization as part of cpx transect</t>
        </r>
      </text>
    </comment>
    <comment ref="AO4" authorId="0" shapeId="0" xr:uid="{1C1B189D-13A8-4472-B038-74AAE61C47C4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analyzed on cpx standardization as part of cpx transect; analysis from cpx/amph boundary</t>
        </r>
      </text>
    </comment>
    <comment ref="AP4" authorId="0" shapeId="0" xr:uid="{2CA3EE4A-BFCC-449C-A59D-C8BAC77EFBA6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analyzed on cpx standardization as part of cpx transect</t>
        </r>
      </text>
    </comment>
    <comment ref="AZ4" authorId="0" shapeId="0" xr:uid="{F2698C02-19AC-4DF4-B3D3-61E08C6B93D4}">
      <text>
        <r>
          <rPr>
            <b/>
            <sz val="9"/>
            <color indexed="81"/>
            <rFont val="Tahoma"/>
            <family val="2"/>
          </rPr>
          <t>Pamela Kempton
analyzed w/ cpx standardization</t>
        </r>
      </text>
    </comment>
    <comment ref="BA4" authorId="0" shapeId="0" xr:uid="{2F2AE332-D6BF-41EF-A262-ED19762FCCE4}">
      <text>
        <r>
          <rPr>
            <b/>
            <sz val="9"/>
            <color indexed="81"/>
            <rFont val="Tahoma"/>
            <family val="2"/>
          </rPr>
          <t>Pamela Kempton
analyzed w/ cpx standardization</t>
        </r>
      </text>
    </comment>
    <comment ref="CR4" authorId="0" shapeId="0" xr:uid="{1EE7759B-71D0-4F1D-BCA4-2DF395DDDCFD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photo 5 #1
</t>
        </r>
      </text>
    </comment>
    <comment ref="CS4" authorId="0" shapeId="0" xr:uid="{A4DF73E8-7F22-4788-8141-EA883266E41E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inclusion in plag</t>
        </r>
      </text>
    </comment>
  </commentList>
</comments>
</file>

<file path=xl/sharedStrings.xml><?xml version="1.0" encoding="utf-8"?>
<sst xmlns="http://schemas.openxmlformats.org/spreadsheetml/2006/main" count="2069" uniqueCount="381">
  <si>
    <t>FeO</t>
  </si>
  <si>
    <t>CaO</t>
  </si>
  <si>
    <t>Total</t>
  </si>
  <si>
    <t>MgO</t>
  </si>
  <si>
    <t>MnO</t>
  </si>
  <si>
    <t>Type I</t>
  </si>
  <si>
    <t>NiO</t>
  </si>
  <si>
    <t>Fo</t>
  </si>
  <si>
    <t>Core</t>
  </si>
  <si>
    <t>Rim</t>
  </si>
  <si>
    <t>(1)</t>
  </si>
  <si>
    <t>(2)</t>
  </si>
  <si>
    <t>(6)</t>
  </si>
  <si>
    <t>(9)</t>
  </si>
  <si>
    <t>(10)</t>
  </si>
  <si>
    <t>(14)</t>
  </si>
  <si>
    <t>(20)</t>
  </si>
  <si>
    <t>(21)</t>
  </si>
  <si>
    <t>Clear Rim (1)</t>
  </si>
  <si>
    <t>Clear Rim</t>
  </si>
  <si>
    <t>Between Exsolution Lamellae</t>
  </si>
  <si>
    <t>(3)</t>
  </si>
  <si>
    <t>(4)</t>
  </si>
  <si>
    <t>(7)</t>
  </si>
  <si>
    <t>(8)</t>
  </si>
  <si>
    <t>(5)</t>
  </si>
  <si>
    <t>Vein</t>
  </si>
  <si>
    <t>20-7-2</t>
  </si>
  <si>
    <t>6</t>
  </si>
  <si>
    <t>1</t>
  </si>
  <si>
    <t>2</t>
  </si>
  <si>
    <t>3</t>
  </si>
  <si>
    <t>4</t>
  </si>
  <si>
    <t>5</t>
  </si>
  <si>
    <t>11</t>
  </si>
  <si>
    <t>10</t>
  </si>
  <si>
    <t>7</t>
  </si>
  <si>
    <t>(11)</t>
  </si>
  <si>
    <t>(17)</t>
  </si>
  <si>
    <t>(19)</t>
  </si>
  <si>
    <t>(15)</t>
  </si>
  <si>
    <t>20-12a</t>
  </si>
  <si>
    <t>20-12c</t>
  </si>
  <si>
    <t>21-4</t>
  </si>
  <si>
    <t>(12)</t>
  </si>
  <si>
    <t>(13)</t>
  </si>
  <si>
    <t>(16)</t>
  </si>
  <si>
    <t>20-12b</t>
  </si>
  <si>
    <t>(18)</t>
  </si>
  <si>
    <t>(22)</t>
  </si>
  <si>
    <t>(23)</t>
  </si>
  <si>
    <t>(24)</t>
  </si>
  <si>
    <r>
      <t>SiO</t>
    </r>
    <r>
      <rPr>
        <vertAlign val="subscript"/>
        <sz val="11"/>
        <color theme="1"/>
        <rFont val="Calibri"/>
        <family val="2"/>
        <scheme val="minor"/>
      </rPr>
      <t>2</t>
    </r>
  </si>
  <si>
    <t>Sample Name</t>
  </si>
  <si>
    <t>Olivines from Type II xenoliths</t>
  </si>
  <si>
    <t>Olivines from Type I xenoliths</t>
  </si>
  <si>
    <t>82-4-6</t>
  </si>
  <si>
    <t>90-22-3</t>
  </si>
  <si>
    <t>PK-G-22-8</t>
  </si>
  <si>
    <t>90-47-1</t>
  </si>
  <si>
    <t>82-4-2</t>
  </si>
  <si>
    <t>90-22-1</t>
  </si>
  <si>
    <t>pk-G-22-10</t>
  </si>
  <si>
    <t>pk-G-22-11</t>
  </si>
  <si>
    <t>pk-G-22-14</t>
  </si>
  <si>
    <t>pk-G-22-4</t>
  </si>
  <si>
    <t>pk-G-90-37</t>
  </si>
  <si>
    <t>pk-G-22-15</t>
  </si>
  <si>
    <t>pk-G-22-12</t>
  </si>
  <si>
    <t>pk-G-22-7</t>
  </si>
  <si>
    <t>pk-G-22-9</t>
  </si>
  <si>
    <t>pk-G-22-13</t>
  </si>
  <si>
    <t>pk-G-21-3</t>
  </si>
  <si>
    <t>pk-G-21-2</t>
  </si>
  <si>
    <t>pk-G-21-10</t>
  </si>
  <si>
    <t>pk-G-22-3</t>
  </si>
  <si>
    <t>pk-G-20-5</t>
  </si>
  <si>
    <t>pk-G-21-1</t>
  </si>
  <si>
    <t>pk-G-20-8</t>
  </si>
  <si>
    <t>pk-G-21-4</t>
  </si>
  <si>
    <r>
      <t>TiO</t>
    </r>
    <r>
      <rPr>
        <vertAlign val="subscript"/>
        <sz val="11"/>
        <color theme="1"/>
        <rFont val="Calibri"/>
        <family val="2"/>
        <scheme val="minor"/>
      </rPr>
      <t>2</t>
    </r>
  </si>
  <si>
    <r>
      <t>Al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</si>
  <si>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r>
      <t>Na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</si>
  <si>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Cr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</si>
  <si>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t>Clinopyroxene from Type II/Type II composite xenolith</t>
  </si>
  <si>
    <t>Clinopyroxene from amphibole-bearing Type II pyroxenites</t>
  </si>
  <si>
    <t>pk-G-22-1 (traverse away from amphibole replacing cpx)</t>
  </si>
  <si>
    <t>Near amph---------------&gt; Away from amph</t>
  </si>
  <si>
    <t>Rim (1)</t>
  </si>
  <si>
    <t xml:space="preserve">(2) </t>
  </si>
  <si>
    <t>Core (3)</t>
  </si>
  <si>
    <t>Core (4)</t>
  </si>
  <si>
    <t>Rim (6)</t>
  </si>
  <si>
    <t>pk-G-22-2 (rim - core - rim transect)</t>
  </si>
  <si>
    <t>pk-G-22-2 (rim - core- rim transect)</t>
  </si>
  <si>
    <t>pk-G-22-11 (grain 4)</t>
  </si>
  <si>
    <t>cpx near amphibole replacment</t>
  </si>
  <si>
    <t>pk-G-22-11 (grain 5)</t>
  </si>
  <si>
    <t>cpx near amph replacment</t>
  </si>
  <si>
    <t>Clear Rim (2)</t>
  </si>
  <si>
    <t>Traverse Between Exsolution Lamellae, crystal center</t>
  </si>
  <si>
    <t>btwn exsol'n lamellae (8)</t>
  </si>
  <si>
    <t>cpx btwn exsol'n (6)</t>
  </si>
  <si>
    <t xml:space="preserve"> pyx (1)</t>
  </si>
  <si>
    <t>adjacent to pyx exsol'n (9)</t>
  </si>
  <si>
    <t>adjacent to pyx exsol'n (7)</t>
  </si>
  <si>
    <t>(5) adjacent to exsol'n (6)</t>
  </si>
  <si>
    <t>(2) adjacent to (1)</t>
  </si>
  <si>
    <t>pk-G-22-3 (grain 5)</t>
  </si>
  <si>
    <t>(spot 4)</t>
  </si>
  <si>
    <t>(spot 5)</t>
  </si>
  <si>
    <t>(spot 6)</t>
  </si>
  <si>
    <t>pk-G-20-5 (grain 4)</t>
  </si>
  <si>
    <t>btwn spinel exsol'n (8)</t>
  </si>
  <si>
    <t>near spinel exsol'n (9)</t>
  </si>
  <si>
    <t>cpx (7)</t>
  </si>
  <si>
    <t>cpx (10)</t>
  </si>
  <si>
    <t>btwn spinel exsol'n (11)</t>
  </si>
  <si>
    <t>near spinel exsol'n (12)</t>
  </si>
  <si>
    <t>clear region between spinel exsol'n (13)</t>
  </si>
  <si>
    <t>near spinel exsol'n (14)</t>
  </si>
  <si>
    <t>adj to (14)</t>
  </si>
  <si>
    <t>rim zone (1)</t>
  </si>
  <si>
    <t>midpoint (2)</t>
  </si>
  <si>
    <t>adj to exol'n (4)</t>
  </si>
  <si>
    <t xml:space="preserve">pk-G- 20-5 (grain 1) </t>
  </si>
  <si>
    <t>clear rim (1)</t>
  </si>
  <si>
    <t>adj to exsol'n (2)</t>
  </si>
  <si>
    <t>opx exsol'n (3)</t>
  </si>
  <si>
    <t>adj to spinel exsol'n (4)</t>
  </si>
  <si>
    <t>adj to spinel exsol'n (5)</t>
  </si>
  <si>
    <t>btwn exsol'n lamellae (6)</t>
  </si>
  <si>
    <t>pk-G-20-5 (grain 4) traverse</t>
  </si>
  <si>
    <t>adj to amph replacement (3)</t>
  </si>
  <si>
    <t>near spinel exsol'n (4)</t>
  </si>
  <si>
    <t>adj to exsol'n (5)</t>
  </si>
  <si>
    <t>adj to spinel exsol'n (6)</t>
  </si>
  <si>
    <t>clear rim (7)</t>
  </si>
  <si>
    <t>average</t>
  </si>
  <si>
    <t>grain 5</t>
  </si>
  <si>
    <t>rim (1)</t>
  </si>
  <si>
    <t>adj to exsol'n (4)</t>
  </si>
  <si>
    <t>btwn exso'n lamellae (1)</t>
  </si>
  <si>
    <t>adj to spinel exsol'n (3)</t>
  </si>
  <si>
    <t>near exsol'n (5)</t>
  </si>
  <si>
    <t>near exsol'n (6)</t>
  </si>
  <si>
    <t>btwn exsol'n (7)</t>
  </si>
  <si>
    <t>opx exsol'n (8)</t>
  </si>
  <si>
    <t>adj to exsol'n (9)</t>
  </si>
  <si>
    <t>opx exsol'n (11)</t>
  </si>
  <si>
    <t>avg clear rim comp</t>
  </si>
  <si>
    <t>(25)</t>
  </si>
  <si>
    <t>(26)</t>
  </si>
  <si>
    <t>(27)</t>
  </si>
  <si>
    <t>(28)</t>
  </si>
  <si>
    <t>(29)</t>
  </si>
  <si>
    <t>pk-G-22-3 (grain 5) traverse across cpx replaced by amphibole</t>
  </si>
  <si>
    <t>&lt;-- cpx -------------------------------------------------------------border w/ amphibole</t>
  </si>
  <si>
    <t>amph (31)</t>
  </si>
  <si>
    <t>amph (32)</t>
  </si>
  <si>
    <t>cpx/amph border (30)</t>
  </si>
  <si>
    <t>avg</t>
  </si>
  <si>
    <t>grain 12</t>
  </si>
  <si>
    <t>grain 3</t>
  </si>
  <si>
    <t>amph (17)</t>
  </si>
  <si>
    <t>amph (18)</t>
  </si>
  <si>
    <t xml:space="preserve">traverse across amphibole replaceemnt boundary &lt;-- amph --- cpx --&gt; </t>
  </si>
  <si>
    <t>Taverse across amphibole replaceemnt boundary &lt;-- cpx --- amph --&gt;</t>
  </si>
  <si>
    <t>pk-G-20-5 (grain 2) Traverse Rim to Rim</t>
  </si>
  <si>
    <t xml:space="preserve">ZH1  </t>
  </si>
  <si>
    <t>Clinopyroxene from discrete Type I lherzolites</t>
  </si>
  <si>
    <t>pk-G-23B-1</t>
  </si>
  <si>
    <t>pk-G-23B-2</t>
  </si>
  <si>
    <t>pk-G-23B-4</t>
  </si>
  <si>
    <t>pk-G-23B-5</t>
  </si>
  <si>
    <t>ZH5</t>
  </si>
  <si>
    <t>pk-G-20-7</t>
  </si>
  <si>
    <t>pk-G-20-12a</t>
  </si>
  <si>
    <t>pk-G-20-1</t>
  </si>
  <si>
    <t>(1a)</t>
  </si>
  <si>
    <t>(1b)</t>
  </si>
  <si>
    <t xml:space="preserve">20-12b </t>
  </si>
  <si>
    <t>pk-G-22-16</t>
  </si>
  <si>
    <t>Mica in amphibole selvage on Type I spinel lherzolite</t>
  </si>
  <si>
    <r>
      <t>K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</si>
  <si>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t>Amphibole</t>
  </si>
  <si>
    <t>pk-G-22-11 (grain 1)</t>
  </si>
  <si>
    <t>pk-G-21-15</t>
  </si>
  <si>
    <t>pk-G-29-2</t>
  </si>
  <si>
    <t>Orthopyroxene in Type lherzolites</t>
  </si>
  <si>
    <t>pk-G-20-2 (grain 1)</t>
  </si>
  <si>
    <t>pk-G-20-2 (grain 3)</t>
  </si>
  <si>
    <t>pk-G-20-2</t>
  </si>
  <si>
    <t>Host (14)</t>
  </si>
  <si>
    <t>Host (18)</t>
  </si>
  <si>
    <t>Host (22)</t>
  </si>
  <si>
    <t>Vein (6)</t>
  </si>
  <si>
    <t>Vein (5)</t>
  </si>
  <si>
    <t>pk-G-21-6</t>
  </si>
  <si>
    <t>Host 
(10)</t>
  </si>
  <si>
    <t>Host 
(7)</t>
  </si>
  <si>
    <t>pk-G-20-9b</t>
  </si>
  <si>
    <t>pk-G-20-9a</t>
  </si>
  <si>
    <t>pk-G-20-10a (host</t>
  </si>
  <si>
    <t>pk-G-23B-3</t>
  </si>
  <si>
    <t xml:space="preserve">ZH5  </t>
  </si>
  <si>
    <t>rim (5)</t>
  </si>
  <si>
    <t>core (5)</t>
  </si>
  <si>
    <t>pk-G-54</t>
  </si>
  <si>
    <t>pk-G-22-1</t>
  </si>
  <si>
    <t xml:space="preserve"> (32)</t>
  </si>
  <si>
    <t xml:space="preserve"> (15)</t>
  </si>
  <si>
    <t>pk-G-22-1 (grain 1 traverse)</t>
  </si>
  <si>
    <t>nd</t>
  </si>
  <si>
    <t>pk-G-21-2 (grain 5)</t>
  </si>
  <si>
    <t xml:space="preserve">pk-G_21-2 traverse   </t>
  </si>
  <si>
    <t>pk-G-21-2 (grain 8)</t>
  </si>
  <si>
    <t>pk-G-21-2 traverse</t>
  </si>
  <si>
    <t>pk-G-21-4 Traverse 1</t>
  </si>
  <si>
    <t>pk-G-21-4 Traverse 2</t>
  </si>
  <si>
    <t>pk-G-21-4 traverse</t>
  </si>
  <si>
    <t>Clinpyroxenes from Type II clinopyroxenites and olivine clinopyroxenites</t>
  </si>
  <si>
    <t xml:space="preserve">ZH1     </t>
  </si>
  <si>
    <t xml:space="preserve">ZH5     </t>
  </si>
  <si>
    <t>(2a)</t>
  </si>
  <si>
    <t>(2b)</t>
  </si>
  <si>
    <t>pk-G-23B-7</t>
  </si>
  <si>
    <t>pk-G-21-8</t>
  </si>
  <si>
    <t>host</t>
  </si>
  <si>
    <t>avg host</t>
  </si>
  <si>
    <t>avg vein</t>
  </si>
  <si>
    <t>Clinopyroxene from Type II / Type I composite</t>
  </si>
  <si>
    <t>pk-G-20-10a trasect host to vein</t>
  </si>
  <si>
    <t>vein</t>
  </si>
  <si>
    <t>pk-G-20-10</t>
  </si>
  <si>
    <t>pk-G-22-16 traverse from within host toward amphibole vein</t>
  </si>
  <si>
    <t>Host ----------------------------------------------------------&gt; vein</t>
  </si>
  <si>
    <t>Anhydrous vein</t>
  </si>
  <si>
    <t>Hydrous vein</t>
  </si>
  <si>
    <t>pk-G-22-16 Traverse to Amphibole</t>
  </si>
  <si>
    <t>Clinopyroxene from Type I / Type I composite</t>
  </si>
  <si>
    <t>Vein 
(3)</t>
  </si>
  <si>
    <t>rim</t>
  </si>
  <si>
    <t>core</t>
  </si>
  <si>
    <t xml:space="preserve">rim </t>
  </si>
  <si>
    <t>interior</t>
  </si>
  <si>
    <t>pk-G-20-2 traverse</t>
  </si>
  <si>
    <t>Host
(16)</t>
  </si>
  <si>
    <t>Host
(20)</t>
  </si>
  <si>
    <t>vein
(2)</t>
  </si>
  <si>
    <t xml:space="preserve">vein </t>
  </si>
  <si>
    <t>host
average</t>
  </si>
  <si>
    <t>pk-G-20-9a traverse from host to vein</t>
  </si>
  <si>
    <t>host
(11)</t>
  </si>
  <si>
    <t>host 
(9)</t>
  </si>
  <si>
    <t>vein 
(13)</t>
  </si>
  <si>
    <t>host
(1)</t>
  </si>
  <si>
    <t>host
(3)</t>
  </si>
  <si>
    <t>vein
(12)</t>
  </si>
  <si>
    <t>vein 
(11)</t>
  </si>
  <si>
    <t>host 
(10)</t>
  </si>
  <si>
    <t>(1) avg</t>
  </si>
  <si>
    <t>adj to opx exsol'n</t>
  </si>
  <si>
    <t>(2) avg</t>
  </si>
  <si>
    <t>adj to exsol'n</t>
  </si>
  <si>
    <t>exsol'n</t>
  </si>
  <si>
    <t>exsol'n
(2)</t>
  </si>
  <si>
    <t>exsol'n
(1)</t>
  </si>
  <si>
    <t>90-45</t>
  </si>
  <si>
    <t>(5.1)</t>
  </si>
  <si>
    <t>exsol'n
(5.2)</t>
  </si>
  <si>
    <t>pk-G-29-5</t>
  </si>
  <si>
    <t>pk-G-21-8 (traverse)</t>
  </si>
  <si>
    <t>traverse from boundary w amphibole replacement</t>
  </si>
  <si>
    <t>grain 2:  core to rim transect across melted rim
Core ---------------------------------------------------------------------&gt; Rim</t>
  </si>
  <si>
    <t>between spinel exsol'n(4)</t>
  </si>
  <si>
    <t>exsol'n
(3)</t>
  </si>
  <si>
    <t>exsol'n (8)</t>
  </si>
  <si>
    <t>exsol'n
(11)</t>
  </si>
  <si>
    <t>exsol'n 
(3)</t>
  </si>
  <si>
    <t xml:space="preserve"> (31)</t>
  </si>
  <si>
    <t>(5.3)</t>
  </si>
  <si>
    <t>(5-1)</t>
  </si>
  <si>
    <t>(5-2)</t>
  </si>
  <si>
    <t>(5-3)</t>
  </si>
  <si>
    <t>(5-4)</t>
  </si>
  <si>
    <t>(5-5)</t>
  </si>
  <si>
    <t>(5-6)</t>
  </si>
  <si>
    <t>(5-10)</t>
  </si>
  <si>
    <t>(5-11)</t>
  </si>
  <si>
    <t>(5-12)</t>
  </si>
  <si>
    <t>(5-13)</t>
  </si>
  <si>
    <t>pk-G-22-2</t>
  </si>
  <si>
    <t>(31)</t>
  </si>
  <si>
    <t>(30)</t>
  </si>
  <si>
    <t>P5-1</t>
  </si>
  <si>
    <t>Megacrysts
pk-G-22</t>
  </si>
  <si>
    <t>M2</t>
  </si>
  <si>
    <t>M3</t>
  </si>
  <si>
    <t>cpx repl</t>
  </si>
  <si>
    <t>cpx replc</t>
  </si>
  <si>
    <t>pk-G_21-4</t>
  </si>
  <si>
    <t>pk-G-21-7</t>
  </si>
  <si>
    <t>21-7a ol</t>
  </si>
  <si>
    <t>Host</t>
  </si>
  <si>
    <t>Type II/II composite</t>
  </si>
  <si>
    <t>Type II/I composite</t>
  </si>
  <si>
    <t>Type I/I composite</t>
  </si>
  <si>
    <t>90-45-5</t>
  </si>
  <si>
    <t>82-4-5</t>
  </si>
  <si>
    <t>90-47-2</t>
  </si>
  <si>
    <t>20-7lherzType Ia</t>
  </si>
  <si>
    <t>pk-G-20-1 Type Ib</t>
  </si>
  <si>
    <t>pk-G-20-12a Type Ib</t>
  </si>
  <si>
    <t>pk-G-20-12b Type Ib</t>
  </si>
  <si>
    <t>pk-G-20-12c Type Ib</t>
  </si>
  <si>
    <t>pk-G-21-12</t>
  </si>
  <si>
    <t>pk-G-21-5</t>
  </si>
  <si>
    <t>pk-G-23B-2 Type Ia</t>
  </si>
  <si>
    <t>pk-G-23B-4 Type Ia</t>
  </si>
  <si>
    <t>723 MD</t>
  </si>
  <si>
    <t>24 MD</t>
  </si>
  <si>
    <t>pk-G-ZH1 Type Ia</t>
  </si>
  <si>
    <t>pk-G-ZH5 Type Ib</t>
  </si>
  <si>
    <t>Type I
spinel lherzolites and hazrzburgites</t>
  </si>
  <si>
    <t>Type II  clinopyroxenites</t>
  </si>
  <si>
    <t>Type II 
olivine clinopyroxenites</t>
  </si>
  <si>
    <t>90-30</t>
  </si>
  <si>
    <t>90-47-3</t>
  </si>
  <si>
    <t>90-47-6</t>
  </si>
  <si>
    <t>22 MD</t>
  </si>
  <si>
    <t>pk-G-21-13</t>
  </si>
  <si>
    <t>90-6-1</t>
  </si>
  <si>
    <t>90-37-2</t>
  </si>
  <si>
    <t>90-37</t>
  </si>
  <si>
    <r>
      <t xml:space="preserve">Type II 
amphibole clinopyroxenites  </t>
    </r>
    <r>
      <rPr>
        <b/>
        <sz val="11"/>
        <color theme="1"/>
        <rFont val="Calibri"/>
        <family val="2"/>
      </rPr>
      <t>± olivine</t>
    </r>
  </si>
  <si>
    <t>pk-G-20-6</t>
  </si>
  <si>
    <t>pk-G-21-8a,b</t>
  </si>
  <si>
    <t>pk-G-20-13</t>
  </si>
  <si>
    <t>pk-G-21-9</t>
  </si>
  <si>
    <t>pk-G-20-11</t>
  </si>
  <si>
    <t>pk-G-20-10a,b</t>
  </si>
  <si>
    <t>pk-G-20-9</t>
  </si>
  <si>
    <t>Type I Websterite</t>
  </si>
  <si>
    <t>Type II Wehrlite</t>
  </si>
  <si>
    <t xml:space="preserve">amph (16) </t>
  </si>
  <si>
    <t>Grain (1)</t>
  </si>
  <si>
    <t>Grain (2)</t>
  </si>
  <si>
    <t>V2O3</t>
  </si>
  <si>
    <t>Al CDL99</t>
  </si>
  <si>
    <t xml:space="preserve">Al %ERR </t>
  </si>
  <si>
    <r>
      <t>Al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CDL99</t>
    </r>
  </si>
  <si>
    <t>pk-G-21-7a</t>
  </si>
  <si>
    <t>Grain (3)</t>
  </si>
  <si>
    <t>pk-G-20-10 (host of Type II / Type I composite</t>
  </si>
  <si>
    <t>pk-G-21-6 (host of Type I/ Type I composite)</t>
  </si>
  <si>
    <t>pk-G-23B-3 (host of Type I / Type I composite)</t>
  </si>
  <si>
    <r>
      <t>V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</si>
  <si>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t>Data collected on SMU JEOL microprobe (Unpublished data from Kempton (1984)</t>
  </si>
  <si>
    <t>CoO</t>
  </si>
  <si>
    <t>bd</t>
  </si>
  <si>
    <t>Mg#</t>
  </si>
  <si>
    <t>Mg/Fe cpx</t>
  </si>
  <si>
    <t>Mg/Feliq</t>
  </si>
  <si>
    <t>Liquid Mg#</t>
  </si>
  <si>
    <t>inverse</t>
  </si>
  <si>
    <t>pk-G-21-7 (thin section a)</t>
  </si>
  <si>
    <t>pk-G-23B-3 (amphibole in Type I/Type I composite</t>
  </si>
  <si>
    <t>pk-G-22-16 (traverse from amphiboles in lherzolite host into ampbibole vein)</t>
  </si>
  <si>
    <t>pk-G-22-1 Type II amph cpxenite</t>
  </si>
  <si>
    <t>pk-G-22-3 Type II amphibole clinopyroxenite</t>
  </si>
  <si>
    <t>pk-G-22-9 (Type II amph cpxenite)</t>
  </si>
  <si>
    <t>pk-G-22-11 (Type II amphibole clinopyroxenite)</t>
  </si>
  <si>
    <t>pk-G-22-13 (Type II amph cpxenite)</t>
  </si>
  <si>
    <t>pk-G-22-14 (Type II amph cpxenite)</t>
  </si>
  <si>
    <t>Mg# cpx</t>
  </si>
  <si>
    <t>Mg#cpx</t>
  </si>
  <si>
    <t>Mg # cpx</t>
  </si>
  <si>
    <t>Mg # amph</t>
  </si>
  <si>
    <t>Data collected Univ Colorado Boulder (July 2017)</t>
  </si>
  <si>
    <t>Data collected Univ Colorado Boulder (June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</si>
</sst>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11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5">
    <xf numFmtId="0" fontId="0" fillId="0" borderId="0" xfId="0"/>
    <xf numFmtId="2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2" fontId="0" fillId="0" borderId="0" xfId="0" applyNumberFormat="1" applyFill="1"/>
    <xf numFmtId="0" fontId="0" fillId="0" borderId="0" xfId="0" applyAlignment="1">
      <alignment horizontal="left"/>
    </xf>
    <xf numFmtId="164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ill="1"/>
    <xf numFmtId="0" fontId="0" fillId="0" borderId="0" xfId="0" applyAlignment="1">
      <alignment wrapText="1"/>
    </xf>
    <xf numFmtId="49" fontId="0" fillId="0" borderId="0" xfId="0" applyNumberFormat="1" applyFill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2" fontId="0" fillId="0" borderId="0" xfId="0" applyNumberFormat="1" applyProtection="1">
      <protection locked="0"/>
    </xf>
    <xf numFmtId="0" fontId="5" fillId="0" borderId="0" xfId="0" applyFon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2" borderId="0" xfId="0" applyFill="1"/>
    <xf numFmtId="49" fontId="0" fillId="0" borderId="1" xfId="0" applyNumberFormat="1" applyBorder="1" applyAlignment="1">
      <alignment horizontal="center" wrapText="1"/>
    </xf>
    <xf numFmtId="49" fontId="0" fillId="0" borderId="1" xfId="0" applyNumberFormat="1" applyFill="1" applyBorder="1" applyAlignment="1">
      <alignment horizontal="center" wrapText="1"/>
    </xf>
    <xf numFmtId="49" fontId="0" fillId="0" borderId="0" xfId="0" applyNumberFormat="1" applyBorder="1" applyAlignment="1">
      <alignment horizontal="center"/>
    </xf>
    <xf numFmtId="49" fontId="3" fillId="0" borderId="1" xfId="0" applyNumberFormat="1" applyFont="1" applyFill="1" applyBorder="1" applyAlignment="1">
      <alignment horizontal="center" wrapText="1"/>
    </xf>
    <xf numFmtId="49" fontId="0" fillId="0" borderId="0" xfId="0" applyNumberFormat="1" applyBorder="1" applyAlignment="1">
      <alignment horizontal="center" wrapText="1"/>
    </xf>
    <xf numFmtId="49" fontId="0" fillId="0" borderId="2" xfId="0" applyNumberFormat="1" applyBorder="1" applyAlignment="1">
      <alignment horizontal="center" wrapText="1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0" xfId="0" applyFill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Fill="1" applyAlignment="1">
      <alignment horizontal="right"/>
    </xf>
    <xf numFmtId="0" fontId="6" fillId="0" borderId="0" xfId="0" applyFont="1"/>
    <xf numFmtId="0" fontId="6" fillId="0" borderId="0" xfId="0" applyFont="1" applyFill="1"/>
    <xf numFmtId="0" fontId="7" fillId="0" borderId="0" xfId="0" applyFont="1"/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0" fillId="2" borderId="3" xfId="0" applyFill="1" applyBorder="1" applyAlignment="1">
      <alignment horizontal="center"/>
    </xf>
    <xf numFmtId="2" fontId="0" fillId="0" borderId="0" xfId="0" applyNumberFormat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Alignment="1" applyProtection="1">
      <alignment horizontal="center" wrapText="1"/>
      <protection locked="0"/>
    </xf>
    <xf numFmtId="0" fontId="0" fillId="2" borderId="1" xfId="0" applyFill="1" applyBorder="1" applyAlignment="1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49" fontId="0" fillId="2" borderId="0" xfId="0" applyNumberFormat="1" applyFill="1" applyAlignment="1">
      <alignment horizontal="center" wrapText="1"/>
    </xf>
    <xf numFmtId="164" fontId="0" fillId="0" borderId="0" xfId="0" applyNumberFormat="1" applyProtection="1">
      <protection locked="0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3" borderId="0" xfId="0" applyFill="1"/>
    <xf numFmtId="0" fontId="0" fillId="0" borderId="0" xfId="0" applyFill="1" applyAlignment="1">
      <alignment horizontal="center" wrapText="1"/>
    </xf>
    <xf numFmtId="165" fontId="0" fillId="0" borderId="0" xfId="0" applyNumberFormat="1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 wrapText="1"/>
    </xf>
    <xf numFmtId="2" fontId="10" fillId="0" borderId="0" xfId="0" applyNumberFormat="1" applyFont="1"/>
    <xf numFmtId="2" fontId="10" fillId="0" borderId="0" xfId="0" applyNumberFormat="1" applyFont="1" applyAlignment="1">
      <alignment horizontal="center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4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2" fontId="0" fillId="0" borderId="0" xfId="0" applyNumberFormat="1" applyFill="1" applyAlignment="1">
      <alignment horizontal="center"/>
    </xf>
    <xf numFmtId="166" fontId="0" fillId="0" borderId="0" xfId="0" applyNumberFormat="1"/>
    <xf numFmtId="166" fontId="0" fillId="0" borderId="0" xfId="0" applyNumberFormat="1" applyFill="1"/>
    <xf numFmtId="0" fontId="0" fillId="2" borderId="0" xfId="0" applyFill="1"/>
    <xf numFmtId="0" fontId="0" fillId="3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0" borderId="0" xfId="0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 applyAlignment="1"/>
    <xf numFmtId="49" fontId="0" fillId="2" borderId="1" xfId="0" applyNumberForma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Border="1" applyAlignment="1"/>
    <xf numFmtId="0" fontId="0" fillId="0" borderId="0" xfId="0" applyBorder="1" applyAlignment="1"/>
    <xf numFmtId="0" fontId="0" fillId="0" borderId="2" xfId="0" applyBorder="1" applyAlignment="1"/>
    <xf numFmtId="0" fontId="0" fillId="2" borderId="0" xfId="0" applyFill="1" applyAlignment="1">
      <alignment horizontal="center" wrapText="1"/>
    </xf>
    <xf numFmtId="0" fontId="0" fillId="2" borderId="0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3" borderId="0" xfId="0" applyFill="1" applyAlignment="1" applyProtection="1">
      <alignment horizontal="center" wrapText="1"/>
      <protection locked="0"/>
    </xf>
    <xf numFmtId="49" fontId="0" fillId="2" borderId="0" xfId="0" applyNumberFormat="1" applyFill="1" applyBorder="1" applyAlignment="1">
      <alignment horizontal="center"/>
    </xf>
    <xf numFmtId="49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D953F-E468-4847-BF53-CEB9D9E9919C}">
  <sheetPr>
    <pageSetUpPr fitToPage="1"/>
  </sheetPr>
  <dimension ref="A1:I16"/>
  <sheetViews>
    <sheetView workbookViewId="0">
      <selection activeCell="A18" sqref="A18:XFD21"/>
    </sheetView>
  </sheetViews>
  <sheetFormatPr defaultRowHeight="14.5" x14ac:dyDescent="0.35"/>
  <cols>
    <col min="1" max="1" width="20.90625" customWidth="1"/>
    <col min="2" max="2" width="10.81640625" customWidth="1"/>
    <col min="3" max="3" width="15.36328125" customWidth="1"/>
    <col min="4" max="4" width="19.1796875" customWidth="1"/>
    <col min="5" max="5" width="21" customWidth="1"/>
    <col min="6" max="9" width="13" customWidth="1"/>
  </cols>
  <sheetData>
    <row r="1" spans="1:9" s="72" customFormat="1" ht="58" x14ac:dyDescent="0.35">
      <c r="A1" s="72" t="s">
        <v>324</v>
      </c>
      <c r="B1" s="72" t="s">
        <v>343</v>
      </c>
      <c r="C1" s="72" t="s">
        <v>325</v>
      </c>
      <c r="D1" s="72" t="s">
        <v>326</v>
      </c>
      <c r="E1" s="72" t="s">
        <v>335</v>
      </c>
      <c r="F1" s="72" t="s">
        <v>344</v>
      </c>
      <c r="G1" s="72" t="s">
        <v>305</v>
      </c>
      <c r="H1" s="72" t="s">
        <v>306</v>
      </c>
      <c r="I1" s="72" t="s">
        <v>307</v>
      </c>
    </row>
    <row r="2" spans="1:9" x14ac:dyDescent="0.35">
      <c r="A2" t="s">
        <v>312</v>
      </c>
      <c r="B2" t="s">
        <v>174</v>
      </c>
      <c r="C2" t="s">
        <v>72</v>
      </c>
      <c r="D2" t="s">
        <v>78</v>
      </c>
      <c r="E2" t="s">
        <v>209</v>
      </c>
      <c r="F2" t="s">
        <v>76</v>
      </c>
      <c r="G2" t="s">
        <v>340</v>
      </c>
      <c r="H2" t="s">
        <v>341</v>
      </c>
      <c r="I2" t="s">
        <v>198</v>
      </c>
    </row>
    <row r="3" spans="1:9" x14ac:dyDescent="0.35">
      <c r="A3" t="s">
        <v>313</v>
      </c>
      <c r="B3" t="s">
        <v>309</v>
      </c>
      <c r="C3" t="s">
        <v>330</v>
      </c>
      <c r="D3" t="s">
        <v>73</v>
      </c>
      <c r="E3" t="s">
        <v>292</v>
      </c>
      <c r="F3" t="s">
        <v>336</v>
      </c>
      <c r="G3" t="s">
        <v>338</v>
      </c>
      <c r="H3" t="s">
        <v>182</v>
      </c>
      <c r="I3" t="s">
        <v>342</v>
      </c>
    </row>
    <row r="4" spans="1:9" x14ac:dyDescent="0.35">
      <c r="A4" t="s">
        <v>314</v>
      </c>
      <c r="B4" t="s">
        <v>56</v>
      </c>
      <c r="C4" t="s">
        <v>61</v>
      </c>
      <c r="D4" t="s">
        <v>79</v>
      </c>
      <c r="E4" t="s">
        <v>75</v>
      </c>
      <c r="F4" t="s">
        <v>77</v>
      </c>
      <c r="G4" t="s">
        <v>302</v>
      </c>
      <c r="I4" t="s">
        <v>204</v>
      </c>
    </row>
    <row r="5" spans="1:9" x14ac:dyDescent="0.35">
      <c r="A5" t="s">
        <v>315</v>
      </c>
      <c r="C5" t="s">
        <v>57</v>
      </c>
      <c r="D5" t="s">
        <v>74</v>
      </c>
      <c r="E5" t="s">
        <v>65</v>
      </c>
      <c r="F5" s="5" t="s">
        <v>208</v>
      </c>
      <c r="G5" t="s">
        <v>337</v>
      </c>
    </row>
    <row r="6" spans="1:9" x14ac:dyDescent="0.35">
      <c r="A6" t="s">
        <v>192</v>
      </c>
      <c r="C6" t="s">
        <v>327</v>
      </c>
      <c r="D6" t="s">
        <v>331</v>
      </c>
      <c r="E6" t="s">
        <v>69</v>
      </c>
      <c r="G6" t="s">
        <v>339</v>
      </c>
    </row>
    <row r="7" spans="1:9" x14ac:dyDescent="0.35">
      <c r="A7" t="s">
        <v>311</v>
      </c>
      <c r="C7" t="s">
        <v>308</v>
      </c>
      <c r="D7" t="s">
        <v>226</v>
      </c>
      <c r="E7" t="s">
        <v>58</v>
      </c>
    </row>
    <row r="8" spans="1:9" x14ac:dyDescent="0.35">
      <c r="A8" t="s">
        <v>316</v>
      </c>
      <c r="C8" t="s">
        <v>59</v>
      </c>
      <c r="D8" t="s">
        <v>332</v>
      </c>
      <c r="E8" t="s">
        <v>70</v>
      </c>
    </row>
    <row r="9" spans="1:9" x14ac:dyDescent="0.35">
      <c r="A9" t="s">
        <v>317</v>
      </c>
      <c r="C9" t="s">
        <v>310</v>
      </c>
      <c r="E9" t="s">
        <v>62</v>
      </c>
    </row>
    <row r="10" spans="1:9" x14ac:dyDescent="0.35">
      <c r="A10" t="s">
        <v>171</v>
      </c>
      <c r="C10" t="s">
        <v>328</v>
      </c>
      <c r="E10" t="s">
        <v>63</v>
      </c>
    </row>
    <row r="11" spans="1:9" x14ac:dyDescent="0.35">
      <c r="A11" t="s">
        <v>318</v>
      </c>
      <c r="C11" t="s">
        <v>329</v>
      </c>
      <c r="E11" t="s">
        <v>68</v>
      </c>
    </row>
    <row r="12" spans="1:9" x14ac:dyDescent="0.35">
      <c r="A12" t="s">
        <v>319</v>
      </c>
      <c r="E12" t="s">
        <v>71</v>
      </c>
    </row>
    <row r="13" spans="1:9" x14ac:dyDescent="0.35">
      <c r="A13" t="s">
        <v>321</v>
      </c>
      <c r="E13" t="s">
        <v>64</v>
      </c>
    </row>
    <row r="14" spans="1:9" x14ac:dyDescent="0.35">
      <c r="A14" t="s">
        <v>320</v>
      </c>
      <c r="E14" t="s">
        <v>67</v>
      </c>
    </row>
    <row r="15" spans="1:9" x14ac:dyDescent="0.35">
      <c r="A15" t="s">
        <v>322</v>
      </c>
      <c r="E15" t="s">
        <v>334</v>
      </c>
    </row>
    <row r="16" spans="1:9" x14ac:dyDescent="0.35">
      <c r="A16" t="s">
        <v>323</v>
      </c>
      <c r="E16" t="s">
        <v>333</v>
      </c>
    </row>
  </sheetData>
  <sortState xmlns:xlrd2="http://schemas.microsoft.com/office/spreadsheetml/2017/richdata2" ref="G2:G6">
    <sortCondition ref="G2:G6"/>
  </sortState>
  <printOptions gridLines="1"/>
  <pageMargins left="0.7" right="0.7" top="0.75" bottom="0.75" header="0.3" footer="0.3"/>
  <pageSetup scale="88" fitToHeight="0" orientation="landscape" horizontalDpi="1200" verticalDpi="1200" r:id="rId1"/>
  <headerFooter>
    <oddHeader>&amp;C&amp;"-,Bold"&amp;16Table S1.  Probe Data - Silicates
Sample Classification</oddHead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CE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1" sqref="F1:G1"/>
    </sheetView>
  </sheetViews>
  <sheetFormatPr defaultRowHeight="14.5" x14ac:dyDescent="0.35"/>
  <cols>
    <col min="1" max="1" width="12.36328125" bestFit="1" customWidth="1"/>
    <col min="3" max="3" width="3.6328125" customWidth="1"/>
    <col min="26" max="26" width="3.6328125" customWidth="1"/>
    <col min="28" max="28" width="3.6328125" customWidth="1"/>
    <col min="36" max="36" width="3.6328125" customWidth="1"/>
    <col min="41" max="41" width="3.6328125" customWidth="1"/>
    <col min="53" max="53" width="3.6328125" customWidth="1"/>
    <col min="56" max="56" width="3.6328125" customWidth="1"/>
    <col min="62" max="62" width="3.6328125" customWidth="1"/>
    <col min="65" max="65" width="3.6328125" customWidth="1"/>
    <col min="68" max="68" width="3.6328125" customWidth="1"/>
    <col min="71" max="71" width="3.6328125" customWidth="1"/>
    <col min="74" max="74" width="3.6328125" customWidth="1"/>
    <col min="77" max="77" width="3.6328125" customWidth="1"/>
    <col min="80" max="80" width="3.6328125" customWidth="1"/>
  </cols>
  <sheetData>
    <row r="1" spans="1:83" ht="18.5" x14ac:dyDescent="0.45">
      <c r="A1" s="44" t="s">
        <v>189</v>
      </c>
      <c r="F1" s="88"/>
      <c r="G1" t="s">
        <v>358</v>
      </c>
    </row>
    <row r="2" spans="1:83" x14ac:dyDescent="0.35">
      <c r="U2" s="36"/>
      <c r="V2" s="36"/>
      <c r="W2" s="36"/>
      <c r="X2" s="36"/>
      <c r="Y2" s="36"/>
    </row>
    <row r="3" spans="1:83" x14ac:dyDescent="0.35">
      <c r="B3" s="23" t="s">
        <v>178</v>
      </c>
      <c r="D3" s="90" t="s">
        <v>190</v>
      </c>
      <c r="E3" s="90"/>
      <c r="F3" s="90"/>
      <c r="G3" s="90"/>
      <c r="H3" s="90"/>
      <c r="I3" s="90"/>
      <c r="J3" s="90"/>
      <c r="K3" s="90"/>
      <c r="L3" s="98" t="s">
        <v>191</v>
      </c>
      <c r="M3" s="99"/>
      <c r="N3" s="99"/>
      <c r="O3" s="99"/>
      <c r="P3" s="99"/>
      <c r="Q3" s="99"/>
      <c r="R3" s="99"/>
      <c r="S3" s="99"/>
      <c r="T3" s="99"/>
      <c r="U3" s="90" t="s">
        <v>192</v>
      </c>
      <c r="V3" s="90"/>
      <c r="W3" s="90"/>
      <c r="X3" s="90"/>
      <c r="Y3" s="90"/>
      <c r="AA3" s="30" t="s">
        <v>176</v>
      </c>
      <c r="AC3" s="130" t="s">
        <v>202</v>
      </c>
      <c r="AD3" s="121"/>
      <c r="AE3" s="121"/>
      <c r="AF3" s="121"/>
      <c r="AG3" s="122"/>
      <c r="AH3" s="131" t="s">
        <v>201</v>
      </c>
      <c r="AI3" s="131"/>
      <c r="AJ3" s="15"/>
      <c r="AK3" s="131" t="s">
        <v>203</v>
      </c>
      <c r="AL3" s="131"/>
      <c r="AM3" s="131"/>
      <c r="AN3" s="90"/>
      <c r="AP3" s="99" t="s">
        <v>41</v>
      </c>
      <c r="AQ3" s="113"/>
      <c r="AR3" s="114"/>
      <c r="AS3" s="98" t="s">
        <v>47</v>
      </c>
      <c r="AT3" s="99"/>
      <c r="AU3" s="113"/>
      <c r="AV3" s="114"/>
      <c r="AW3" s="90" t="s">
        <v>42</v>
      </c>
      <c r="AX3" s="90"/>
      <c r="AY3" s="90"/>
      <c r="AZ3" s="90"/>
      <c r="BB3" s="90" t="s">
        <v>198</v>
      </c>
      <c r="BC3" s="90"/>
      <c r="BE3" s="90" t="s">
        <v>182</v>
      </c>
      <c r="BF3" s="90"/>
      <c r="BG3" s="90"/>
      <c r="BH3" s="90"/>
      <c r="BI3" s="107"/>
      <c r="BK3" s="90" t="s">
        <v>171</v>
      </c>
      <c r="BL3" s="90"/>
      <c r="BN3" s="90" t="s">
        <v>172</v>
      </c>
      <c r="BO3" s="90"/>
      <c r="BQ3" s="90" t="s">
        <v>204</v>
      </c>
      <c r="BR3" s="90"/>
      <c r="BT3" s="90" t="s">
        <v>173</v>
      </c>
      <c r="BU3" s="90"/>
      <c r="BW3" s="90" t="s">
        <v>174</v>
      </c>
      <c r="BX3" s="90"/>
      <c r="BZ3" s="90" t="s">
        <v>169</v>
      </c>
      <c r="CA3" s="90"/>
      <c r="CC3" s="90" t="s">
        <v>205</v>
      </c>
      <c r="CD3" s="90"/>
    </row>
    <row r="4" spans="1:83" s="34" customFormat="1" ht="29" x14ac:dyDescent="0.35">
      <c r="B4" s="34" t="s">
        <v>11</v>
      </c>
      <c r="D4" s="34" t="s">
        <v>10</v>
      </c>
      <c r="E4" s="34" t="s">
        <v>11</v>
      </c>
      <c r="F4" s="34" t="s">
        <v>21</v>
      </c>
      <c r="G4" s="34" t="s">
        <v>22</v>
      </c>
      <c r="H4" s="34" t="s">
        <v>25</v>
      </c>
      <c r="I4" s="34" t="s">
        <v>12</v>
      </c>
      <c r="J4" s="34" t="s">
        <v>23</v>
      </c>
      <c r="K4" s="34" t="s">
        <v>161</v>
      </c>
      <c r="L4" s="34" t="s">
        <v>10</v>
      </c>
      <c r="M4" s="34" t="s">
        <v>11</v>
      </c>
      <c r="N4" s="34" t="s">
        <v>21</v>
      </c>
      <c r="O4" s="34" t="s">
        <v>22</v>
      </c>
      <c r="P4" s="34" t="s">
        <v>25</v>
      </c>
      <c r="Q4" s="34" t="s">
        <v>12</v>
      </c>
      <c r="R4" s="34" t="s">
        <v>23</v>
      </c>
      <c r="S4" s="34" t="s">
        <v>24</v>
      </c>
      <c r="T4" s="34" t="s">
        <v>161</v>
      </c>
      <c r="U4" s="34" t="s">
        <v>193</v>
      </c>
      <c r="V4" s="34" t="s">
        <v>194</v>
      </c>
      <c r="W4" s="34" t="s">
        <v>195</v>
      </c>
      <c r="X4" s="34" t="s">
        <v>196</v>
      </c>
      <c r="Y4" s="34" t="s">
        <v>197</v>
      </c>
      <c r="AA4" s="34" t="s">
        <v>27</v>
      </c>
      <c r="AC4" s="34" t="s">
        <v>11</v>
      </c>
      <c r="AD4" s="34" t="s">
        <v>12</v>
      </c>
      <c r="AE4" s="34" t="s">
        <v>14</v>
      </c>
      <c r="AF4" s="34" t="s">
        <v>45</v>
      </c>
      <c r="AG4" s="34" t="s">
        <v>26</v>
      </c>
      <c r="AH4" s="34" t="s">
        <v>23</v>
      </c>
      <c r="AI4" s="34" t="s">
        <v>22</v>
      </c>
      <c r="AK4" s="34" t="s">
        <v>44</v>
      </c>
      <c r="AL4" s="34" t="s">
        <v>40</v>
      </c>
      <c r="AM4" s="34" t="s">
        <v>46</v>
      </c>
      <c r="AO4" s="15"/>
      <c r="AP4" s="34" t="s">
        <v>44</v>
      </c>
      <c r="AS4" s="34" t="s">
        <v>40</v>
      </c>
      <c r="AT4" s="34" t="s">
        <v>13</v>
      </c>
      <c r="AU4" s="34" t="s">
        <v>10</v>
      </c>
      <c r="AV4" s="34" t="s">
        <v>22</v>
      </c>
      <c r="AW4" s="34" t="s">
        <v>10</v>
      </c>
      <c r="AX4" s="34" t="s">
        <v>11</v>
      </c>
      <c r="AY4" s="34" t="s">
        <v>40</v>
      </c>
      <c r="AZ4" s="34" t="s">
        <v>12</v>
      </c>
      <c r="BB4" s="8" t="s">
        <v>200</v>
      </c>
      <c r="BC4" s="8" t="s">
        <v>199</v>
      </c>
      <c r="BE4" s="34" t="s">
        <v>44</v>
      </c>
      <c r="BF4" s="34" t="s">
        <v>45</v>
      </c>
      <c r="BG4" s="34" t="s">
        <v>15</v>
      </c>
      <c r="BH4" s="34" t="s">
        <v>40</v>
      </c>
      <c r="BK4" s="34" t="s">
        <v>13</v>
      </c>
      <c r="BL4" s="34" t="s">
        <v>14</v>
      </c>
      <c r="BN4" s="34" t="s">
        <v>45</v>
      </c>
      <c r="BO4" s="34" t="s">
        <v>15</v>
      </c>
      <c r="BP4" s="15"/>
      <c r="BQ4" s="34" t="s">
        <v>12</v>
      </c>
      <c r="BR4" s="34" t="s">
        <v>24</v>
      </c>
      <c r="BT4" s="34" t="s">
        <v>11</v>
      </c>
      <c r="BU4" s="34" t="s">
        <v>12</v>
      </c>
      <c r="BZ4" s="34" t="s">
        <v>11</v>
      </c>
      <c r="CA4" s="34" t="s">
        <v>25</v>
      </c>
      <c r="CC4" s="8" t="s">
        <v>37</v>
      </c>
      <c r="CD4" s="8" t="s">
        <v>14</v>
      </c>
      <c r="CE4" s="8"/>
    </row>
    <row r="5" spans="1:83" ht="16.5" x14ac:dyDescent="0.45">
      <c r="A5" t="s">
        <v>52</v>
      </c>
      <c r="B5" s="1">
        <v>55.46</v>
      </c>
      <c r="C5" s="1"/>
      <c r="D5" s="1">
        <v>55.25</v>
      </c>
      <c r="E5" s="1">
        <v>54.75</v>
      </c>
      <c r="F5" s="1">
        <v>55.34</v>
      </c>
      <c r="G5" s="1">
        <v>54.66</v>
      </c>
      <c r="H5" s="1">
        <v>54.99</v>
      </c>
      <c r="I5" s="1">
        <v>54.6</v>
      </c>
      <c r="J5" s="1">
        <v>54.84</v>
      </c>
      <c r="K5" s="1">
        <f t="shared" ref="K5:K13" si="0">AVERAGE(D5:J5)</f>
        <v>54.91857142857144</v>
      </c>
      <c r="L5" s="1">
        <v>55.14</v>
      </c>
      <c r="M5" s="1">
        <v>55</v>
      </c>
      <c r="N5" s="1">
        <v>55.23</v>
      </c>
      <c r="O5" s="1">
        <v>54.98</v>
      </c>
      <c r="P5" s="1">
        <v>54.78</v>
      </c>
      <c r="Q5" s="1">
        <v>54.6</v>
      </c>
      <c r="R5" s="1">
        <v>53.93</v>
      </c>
      <c r="S5" s="1">
        <v>55.21</v>
      </c>
      <c r="T5" s="1">
        <f t="shared" ref="T5:T13" si="1">AVERAGE(L5:S5)</f>
        <v>54.858750000000001</v>
      </c>
      <c r="U5" s="1">
        <v>55.33</v>
      </c>
      <c r="V5" s="1">
        <v>55.31</v>
      </c>
      <c r="W5" s="1">
        <v>55.37</v>
      </c>
      <c r="X5" s="1">
        <v>54.96</v>
      </c>
      <c r="Y5" s="1">
        <v>54.73</v>
      </c>
      <c r="AA5" s="1">
        <v>54.77</v>
      </c>
      <c r="AC5" s="1">
        <v>54.9</v>
      </c>
      <c r="AD5" s="1">
        <v>55.4</v>
      </c>
      <c r="AE5" s="1">
        <v>55.16</v>
      </c>
      <c r="AF5" s="1">
        <v>55.06</v>
      </c>
      <c r="AG5" s="1">
        <v>55.2</v>
      </c>
      <c r="AH5" s="1">
        <v>55.48</v>
      </c>
      <c r="AI5" s="1">
        <v>55.35</v>
      </c>
      <c r="AJ5" s="1"/>
      <c r="AK5" s="1">
        <v>54.82</v>
      </c>
      <c r="AL5" s="1">
        <v>54.71</v>
      </c>
      <c r="AM5" s="1">
        <v>55.22</v>
      </c>
      <c r="AN5" s="1">
        <v>55.02</v>
      </c>
      <c r="AO5" s="34"/>
      <c r="AP5" s="1">
        <v>55.89</v>
      </c>
      <c r="AQ5" s="1">
        <v>55.37</v>
      </c>
      <c r="AR5" s="1">
        <v>55.88</v>
      </c>
      <c r="AS5" s="1">
        <v>55.9</v>
      </c>
      <c r="AT5" s="1">
        <v>55.68</v>
      </c>
      <c r="AU5" s="1">
        <v>55.73</v>
      </c>
      <c r="AV5" s="1">
        <v>55.58</v>
      </c>
      <c r="AW5" s="1">
        <v>56.04</v>
      </c>
      <c r="AX5" s="1">
        <v>55.79</v>
      </c>
      <c r="AY5" s="1">
        <v>55.79</v>
      </c>
      <c r="AZ5" s="1">
        <v>55.73</v>
      </c>
      <c r="BA5" s="1"/>
      <c r="BB5" s="45">
        <v>55.07</v>
      </c>
      <c r="BC5" s="45">
        <v>55.06</v>
      </c>
      <c r="BD5" s="15"/>
      <c r="BE5" s="1">
        <v>55.18</v>
      </c>
      <c r="BF5" s="1">
        <v>54.91</v>
      </c>
      <c r="BG5" s="1">
        <v>54.54</v>
      </c>
      <c r="BH5" s="1">
        <v>54.7</v>
      </c>
      <c r="BI5" s="1">
        <v>55.34</v>
      </c>
      <c r="BJ5" s="1"/>
      <c r="BK5" s="45">
        <v>55.75</v>
      </c>
      <c r="BL5" s="45">
        <v>56.04</v>
      </c>
      <c r="BM5" s="45"/>
      <c r="BN5" s="45">
        <v>55.21</v>
      </c>
      <c r="BO5" s="45">
        <v>54.93</v>
      </c>
      <c r="BP5" s="45"/>
      <c r="BQ5" s="45">
        <v>55.6</v>
      </c>
      <c r="BR5" s="45">
        <v>55.18</v>
      </c>
      <c r="BS5" s="45"/>
      <c r="BT5" s="46">
        <v>54.74</v>
      </c>
      <c r="BU5" s="46">
        <v>55.09</v>
      </c>
      <c r="BV5" s="46"/>
      <c r="BW5" s="46">
        <v>55.13</v>
      </c>
      <c r="BX5" s="46">
        <v>54.8</v>
      </c>
      <c r="BY5" s="2"/>
      <c r="BZ5" s="46">
        <v>55.05</v>
      </c>
      <c r="CA5" s="46">
        <v>54.97</v>
      </c>
      <c r="CB5" s="2"/>
      <c r="CC5" s="46">
        <v>55.05</v>
      </c>
      <c r="CD5" s="46">
        <v>55.31</v>
      </c>
      <c r="CE5" s="1"/>
    </row>
    <row r="6" spans="1:83" ht="16.5" x14ac:dyDescent="0.45">
      <c r="A6" t="s">
        <v>80</v>
      </c>
      <c r="B6" s="1">
        <v>0.06</v>
      </c>
      <c r="C6" s="1"/>
      <c r="D6" s="1">
        <v>0.06</v>
      </c>
      <c r="E6" s="1">
        <v>0.05</v>
      </c>
      <c r="F6" s="1">
        <v>0.05</v>
      </c>
      <c r="G6" s="1">
        <v>7.0000000000000007E-2</v>
      </c>
      <c r="H6" s="1">
        <v>0.05</v>
      </c>
      <c r="I6" s="1">
        <v>0.09</v>
      </c>
      <c r="J6" s="1">
        <v>0.1</v>
      </c>
      <c r="K6" s="1">
        <f t="shared" si="0"/>
        <v>6.7142857142857143E-2</v>
      </c>
      <c r="L6" s="1">
        <v>0.04</v>
      </c>
      <c r="M6" s="1">
        <v>0</v>
      </c>
      <c r="N6" s="1">
        <v>0.01</v>
      </c>
      <c r="O6" s="1">
        <v>0.04</v>
      </c>
      <c r="P6" s="1">
        <v>0.05</v>
      </c>
      <c r="Q6" s="1">
        <v>0.05</v>
      </c>
      <c r="R6" s="1">
        <v>0.12</v>
      </c>
      <c r="S6" s="1">
        <v>0.05</v>
      </c>
      <c r="T6" s="1">
        <f t="shared" si="1"/>
        <v>4.4999999999999998E-2</v>
      </c>
      <c r="U6" s="1">
        <v>0.06</v>
      </c>
      <c r="V6" s="1">
        <v>0.08</v>
      </c>
      <c r="W6" s="1">
        <v>7.0000000000000007E-2</v>
      </c>
      <c r="X6" s="1">
        <v>0.06</v>
      </c>
      <c r="Y6" s="1">
        <v>0.05</v>
      </c>
      <c r="AA6" s="1">
        <v>0.12</v>
      </c>
      <c r="AC6" s="1">
        <v>0.1</v>
      </c>
      <c r="AD6" s="1">
        <v>0.12</v>
      </c>
      <c r="AE6" s="1">
        <v>0.11</v>
      </c>
      <c r="AF6" s="1">
        <v>0.09</v>
      </c>
      <c r="AG6" s="1">
        <v>0.11</v>
      </c>
      <c r="AH6" s="1">
        <v>0.11</v>
      </c>
      <c r="AI6" s="1">
        <v>0.1</v>
      </c>
      <c r="AJ6" s="1"/>
      <c r="AK6" s="1">
        <v>0.11</v>
      </c>
      <c r="AL6" s="1">
        <v>0.12</v>
      </c>
      <c r="AM6" s="1">
        <v>0.09</v>
      </c>
      <c r="AN6" s="1">
        <v>0.09</v>
      </c>
      <c r="AP6" s="1">
        <v>0.03</v>
      </c>
      <c r="AQ6" s="1">
        <v>0.03</v>
      </c>
      <c r="AR6" s="1">
        <v>0.02</v>
      </c>
      <c r="AS6" s="1">
        <v>0.03</v>
      </c>
      <c r="AT6" s="1">
        <v>0.01</v>
      </c>
      <c r="AU6" s="1">
        <v>0.02</v>
      </c>
      <c r="AV6" s="1">
        <v>0.02</v>
      </c>
      <c r="AW6" s="1">
        <v>0.02</v>
      </c>
      <c r="AX6" s="1">
        <v>0.03</v>
      </c>
      <c r="AY6" s="1">
        <v>0.01</v>
      </c>
      <c r="AZ6" s="1">
        <v>0.01</v>
      </c>
      <c r="BA6" s="1"/>
      <c r="BB6" s="1">
        <v>0.13</v>
      </c>
      <c r="BC6" s="1">
        <v>0.11</v>
      </c>
      <c r="BD6" s="1"/>
      <c r="BE6" s="1">
        <v>0.12</v>
      </c>
      <c r="BF6" s="1">
        <v>0.11</v>
      </c>
      <c r="BG6" s="1">
        <v>7.0000000000000007E-2</v>
      </c>
      <c r="BH6" s="1">
        <v>0.1</v>
      </c>
      <c r="BI6" s="1">
        <v>0.06</v>
      </c>
      <c r="BJ6" s="1"/>
      <c r="BK6" s="1">
        <v>0.04</v>
      </c>
      <c r="BL6" s="1">
        <v>7.0000000000000007E-2</v>
      </c>
      <c r="BN6" s="1">
        <v>0.09</v>
      </c>
      <c r="BO6" s="1">
        <v>0.1</v>
      </c>
      <c r="BQ6" s="1">
        <v>0.06</v>
      </c>
      <c r="BR6" s="1">
        <v>0.05</v>
      </c>
      <c r="BS6" s="1"/>
      <c r="BT6" s="1">
        <v>0.06</v>
      </c>
      <c r="BU6" s="1">
        <v>0.03</v>
      </c>
      <c r="BV6" s="1"/>
      <c r="BW6" s="1">
        <v>0.11</v>
      </c>
      <c r="BX6" s="1">
        <v>0.1</v>
      </c>
      <c r="BZ6" s="1">
        <v>0.11</v>
      </c>
      <c r="CA6" s="1">
        <v>0.1</v>
      </c>
      <c r="CC6" s="1">
        <v>0.05</v>
      </c>
      <c r="CD6" s="1">
        <v>0.04</v>
      </c>
      <c r="CE6" s="1"/>
    </row>
    <row r="7" spans="1:83" ht="16.5" x14ac:dyDescent="0.45">
      <c r="A7" t="s">
        <v>81</v>
      </c>
      <c r="B7" s="1">
        <v>3.84</v>
      </c>
      <c r="C7" s="1"/>
      <c r="D7" s="1">
        <v>5.25</v>
      </c>
      <c r="E7" s="1">
        <v>5.39</v>
      </c>
      <c r="F7" s="1">
        <v>5.46</v>
      </c>
      <c r="G7" s="1">
        <v>5.34</v>
      </c>
      <c r="H7" s="1">
        <v>5.35</v>
      </c>
      <c r="I7" s="1">
        <v>5.6</v>
      </c>
      <c r="J7" s="1">
        <v>5.71</v>
      </c>
      <c r="K7" s="1">
        <f t="shared" si="0"/>
        <v>5.4428571428571431</v>
      </c>
      <c r="L7" s="1">
        <v>5.12</v>
      </c>
      <c r="M7" s="1">
        <v>5.18</v>
      </c>
      <c r="N7" s="1">
        <v>5.18</v>
      </c>
      <c r="O7" s="1">
        <v>5.35</v>
      </c>
      <c r="P7" s="1">
        <v>5.52</v>
      </c>
      <c r="Q7" s="1">
        <v>5.55</v>
      </c>
      <c r="R7" s="1">
        <v>6.07</v>
      </c>
      <c r="S7" s="1">
        <v>5.56</v>
      </c>
      <c r="T7" s="1">
        <f t="shared" si="1"/>
        <v>5.4412500000000001</v>
      </c>
      <c r="U7" s="1">
        <v>5.03</v>
      </c>
      <c r="V7" s="1">
        <v>4.84</v>
      </c>
      <c r="W7" s="1">
        <v>4.9400000000000004</v>
      </c>
      <c r="X7" s="1">
        <v>5.38</v>
      </c>
      <c r="Y7" s="1">
        <v>5.75</v>
      </c>
      <c r="AA7" s="1">
        <v>4.99</v>
      </c>
      <c r="AC7" s="1">
        <v>4.99</v>
      </c>
      <c r="AD7" s="1">
        <v>4.75</v>
      </c>
      <c r="AE7" s="1">
        <v>4.99</v>
      </c>
      <c r="AF7" s="1">
        <v>4.7699999999999996</v>
      </c>
      <c r="AG7" s="1">
        <v>4.91</v>
      </c>
      <c r="AH7" s="1">
        <v>4.71</v>
      </c>
      <c r="AI7" s="1">
        <v>4.8499999999999996</v>
      </c>
      <c r="AJ7" s="1"/>
      <c r="AK7" s="1">
        <v>4.72</v>
      </c>
      <c r="AL7" s="1">
        <v>4.75</v>
      </c>
      <c r="AM7" s="1">
        <v>4.93</v>
      </c>
      <c r="AN7" s="1">
        <v>4.62</v>
      </c>
      <c r="AP7" s="1">
        <v>3.23</v>
      </c>
      <c r="AQ7" s="1">
        <v>3.26</v>
      </c>
      <c r="AR7" s="1">
        <v>3.24</v>
      </c>
      <c r="AS7" s="1">
        <v>3.23</v>
      </c>
      <c r="AT7" s="1">
        <v>3.46</v>
      </c>
      <c r="AU7" s="1">
        <v>3.37</v>
      </c>
      <c r="AV7" s="1">
        <v>3.29</v>
      </c>
      <c r="AW7" s="1">
        <v>3.13</v>
      </c>
      <c r="AX7" s="1">
        <v>3.12</v>
      </c>
      <c r="AY7" s="1">
        <v>3.2</v>
      </c>
      <c r="AZ7" s="1">
        <v>3.23</v>
      </c>
      <c r="BA7" s="1"/>
      <c r="BB7" s="1">
        <v>3.2</v>
      </c>
      <c r="BC7" s="1">
        <v>3.2</v>
      </c>
      <c r="BD7" s="1"/>
      <c r="BE7" s="1">
        <v>3.34</v>
      </c>
      <c r="BF7" s="1">
        <v>3.6</v>
      </c>
      <c r="BG7" s="1">
        <v>3.91</v>
      </c>
      <c r="BH7" s="1">
        <v>4.2699999999999996</v>
      </c>
      <c r="BI7" s="1">
        <v>3.91</v>
      </c>
      <c r="BJ7" s="1"/>
      <c r="BK7" s="1">
        <v>3.36</v>
      </c>
      <c r="BL7" s="1">
        <v>3.36</v>
      </c>
      <c r="BN7" s="1">
        <v>4.43</v>
      </c>
      <c r="BO7" s="1">
        <v>4.57</v>
      </c>
      <c r="BQ7" s="1">
        <v>4.22</v>
      </c>
      <c r="BR7" s="1">
        <v>4.2300000000000004</v>
      </c>
      <c r="BS7" s="1"/>
      <c r="BT7" s="1">
        <v>4.74</v>
      </c>
      <c r="BU7" s="1">
        <v>4.54</v>
      </c>
      <c r="BV7" s="1"/>
      <c r="BW7" s="1">
        <v>4.51</v>
      </c>
      <c r="BX7" s="1">
        <v>4.45</v>
      </c>
      <c r="BZ7" s="1">
        <v>4.34</v>
      </c>
      <c r="CA7" s="1">
        <v>4.2</v>
      </c>
      <c r="CC7" s="1">
        <v>3.61</v>
      </c>
      <c r="CD7" s="1">
        <v>3.76</v>
      </c>
      <c r="CE7" s="1"/>
    </row>
    <row r="8" spans="1:83" ht="16.5" x14ac:dyDescent="0.45">
      <c r="A8" t="s">
        <v>83</v>
      </c>
      <c r="B8" s="1">
        <v>0.5</v>
      </c>
      <c r="C8" s="1"/>
      <c r="D8" s="1">
        <v>0.32</v>
      </c>
      <c r="E8" s="1">
        <v>0.32</v>
      </c>
      <c r="F8" s="1">
        <v>0.34</v>
      </c>
      <c r="G8" s="1">
        <v>0.39</v>
      </c>
      <c r="H8" s="1">
        <v>0.36</v>
      </c>
      <c r="I8" s="1">
        <v>0.38</v>
      </c>
      <c r="J8" s="1">
        <v>0.36</v>
      </c>
      <c r="K8" s="1">
        <f>AVERAGE(D8:J8)</f>
        <v>0.35285714285714281</v>
      </c>
      <c r="L8" s="1">
        <v>0.32</v>
      </c>
      <c r="M8" s="1">
        <v>0.36</v>
      </c>
      <c r="N8" s="1">
        <v>0.37</v>
      </c>
      <c r="O8" s="1">
        <v>0.39</v>
      </c>
      <c r="P8" s="1">
        <v>0.43</v>
      </c>
      <c r="Q8" s="1">
        <v>0.38</v>
      </c>
      <c r="R8" s="1">
        <v>0.45</v>
      </c>
      <c r="S8" s="1">
        <v>0.45</v>
      </c>
      <c r="T8" s="1">
        <f>AVERAGE(L8:S8)</f>
        <v>0.39375000000000004</v>
      </c>
      <c r="U8" s="1">
        <v>0.32</v>
      </c>
      <c r="V8" s="1">
        <v>0.28999999999999998</v>
      </c>
      <c r="W8" s="1">
        <v>0.33</v>
      </c>
      <c r="X8" s="1">
        <v>0.36</v>
      </c>
      <c r="Y8" s="1">
        <v>0.38</v>
      </c>
      <c r="AA8" s="1">
        <v>0.34</v>
      </c>
      <c r="AC8" s="1">
        <v>0.39</v>
      </c>
      <c r="AD8" s="1">
        <v>0.38</v>
      </c>
      <c r="AE8" s="1">
        <v>0.28000000000000003</v>
      </c>
      <c r="AF8" s="1">
        <v>0.27</v>
      </c>
      <c r="AG8" s="1">
        <v>0.36</v>
      </c>
      <c r="AH8" s="1">
        <v>0.36</v>
      </c>
      <c r="AI8" s="1">
        <v>0.28999999999999998</v>
      </c>
      <c r="AJ8" s="1"/>
      <c r="AK8" s="1">
        <v>0.16</v>
      </c>
      <c r="AL8" s="1">
        <v>0.23</v>
      </c>
      <c r="AM8" s="1">
        <v>0.25</v>
      </c>
      <c r="AN8" s="1">
        <v>0.34</v>
      </c>
      <c r="AP8" s="1">
        <v>0.57999999999999996</v>
      </c>
      <c r="AQ8" s="1">
        <v>0.64</v>
      </c>
      <c r="AR8" s="1">
        <v>0.62</v>
      </c>
      <c r="AS8" s="1">
        <v>0.55000000000000004</v>
      </c>
      <c r="AT8" s="1">
        <v>0.66</v>
      </c>
      <c r="AU8" s="1">
        <v>0.61</v>
      </c>
      <c r="AV8" s="1">
        <v>0.66</v>
      </c>
      <c r="AW8" s="1">
        <v>0.56999999999999995</v>
      </c>
      <c r="AX8" s="1">
        <v>0.56999999999999995</v>
      </c>
      <c r="AY8" s="1">
        <v>0.6</v>
      </c>
      <c r="AZ8" s="1">
        <v>0.59</v>
      </c>
      <c r="BA8" s="1"/>
      <c r="BB8" s="1">
        <v>0.66</v>
      </c>
      <c r="BC8" s="1">
        <v>0.67</v>
      </c>
      <c r="BD8" s="1"/>
      <c r="BE8" s="1">
        <v>0.16</v>
      </c>
      <c r="BF8" s="1">
        <v>0.28999999999999998</v>
      </c>
      <c r="BG8" s="1">
        <v>0.41</v>
      </c>
      <c r="BH8" s="1">
        <v>0.4</v>
      </c>
      <c r="BI8" s="1">
        <v>0.41</v>
      </c>
      <c r="BJ8" s="1"/>
      <c r="BK8" s="1">
        <v>0.46</v>
      </c>
      <c r="BL8" s="1">
        <v>0.48</v>
      </c>
      <c r="BN8" s="1">
        <v>0.39</v>
      </c>
      <c r="BO8" s="1">
        <v>0.39</v>
      </c>
      <c r="BQ8" s="1">
        <v>0.39</v>
      </c>
      <c r="BR8" s="1">
        <v>0.33</v>
      </c>
      <c r="BS8" s="1"/>
      <c r="BT8" s="1">
        <v>0.48</v>
      </c>
      <c r="BU8" s="1">
        <v>0.42</v>
      </c>
      <c r="BV8" s="1"/>
      <c r="BW8" s="1">
        <v>0.54</v>
      </c>
      <c r="BX8" s="1">
        <v>0.54</v>
      </c>
      <c r="BZ8" s="1">
        <v>0.54</v>
      </c>
      <c r="CA8" s="1">
        <v>0.4</v>
      </c>
      <c r="CC8" s="1">
        <v>0.51</v>
      </c>
      <c r="CD8" s="1">
        <v>0.49</v>
      </c>
      <c r="CE8" s="1"/>
    </row>
    <row r="9" spans="1:83" x14ac:dyDescent="0.35">
      <c r="A9" t="s">
        <v>0</v>
      </c>
      <c r="B9" s="1">
        <v>5.86</v>
      </c>
      <c r="C9" s="1"/>
      <c r="D9" s="1">
        <v>6.21</v>
      </c>
      <c r="E9" s="1">
        <v>6.18</v>
      </c>
      <c r="F9" s="1">
        <v>5.89</v>
      </c>
      <c r="G9" s="1">
        <v>6.16</v>
      </c>
      <c r="H9" s="1">
        <v>5.96</v>
      </c>
      <c r="I9" s="1">
        <v>5.73</v>
      </c>
      <c r="J9" s="1">
        <v>6.2</v>
      </c>
      <c r="K9" s="1">
        <f t="shared" si="0"/>
        <v>6.047142857142858</v>
      </c>
      <c r="L9" s="1">
        <v>6.09</v>
      </c>
      <c r="M9" s="1">
        <v>6.4</v>
      </c>
      <c r="N9" s="1">
        <v>6.28</v>
      </c>
      <c r="O9" s="1">
        <v>6.27</v>
      </c>
      <c r="P9" s="1">
        <v>6.15</v>
      </c>
      <c r="Q9" s="1">
        <v>6.3</v>
      </c>
      <c r="R9" s="1">
        <v>5.34</v>
      </c>
      <c r="S9" s="1">
        <v>6.1</v>
      </c>
      <c r="T9" s="1">
        <f t="shared" si="1"/>
        <v>6.11625</v>
      </c>
      <c r="U9" s="1">
        <v>5.96</v>
      </c>
      <c r="V9" s="1">
        <v>6</v>
      </c>
      <c r="W9" s="1">
        <v>6.02</v>
      </c>
      <c r="X9" s="1">
        <v>6.17</v>
      </c>
      <c r="Y9" s="1">
        <v>6.25</v>
      </c>
      <c r="AA9" s="1">
        <v>6.78</v>
      </c>
      <c r="AC9" s="1">
        <v>6.34</v>
      </c>
      <c r="AD9" s="1">
        <v>6.36</v>
      </c>
      <c r="AE9" s="1">
        <v>6.34</v>
      </c>
      <c r="AF9" s="1">
        <v>6.31</v>
      </c>
      <c r="AG9" s="1">
        <v>6.41</v>
      </c>
      <c r="AH9" s="1">
        <v>6.21</v>
      </c>
      <c r="AI9" s="1">
        <v>6.19</v>
      </c>
      <c r="AJ9" s="1"/>
      <c r="AK9" s="1">
        <v>7.39</v>
      </c>
      <c r="AL9" s="1">
        <v>7.48</v>
      </c>
      <c r="AM9" s="1">
        <v>7.24</v>
      </c>
      <c r="AN9" s="1">
        <v>7.29</v>
      </c>
      <c r="AP9" s="1">
        <v>5.82</v>
      </c>
      <c r="AQ9" s="1">
        <v>5.81</v>
      </c>
      <c r="AR9" s="1">
        <v>5.93</v>
      </c>
      <c r="AS9" s="1">
        <v>5.9</v>
      </c>
      <c r="AT9" s="1">
        <v>5.85</v>
      </c>
      <c r="AU9" s="1">
        <v>5.96</v>
      </c>
      <c r="AV9" s="1">
        <v>6.08</v>
      </c>
      <c r="AW9" s="1">
        <v>5.94</v>
      </c>
      <c r="AX9" s="1">
        <v>5.95</v>
      </c>
      <c r="AY9" s="1">
        <v>5.95</v>
      </c>
      <c r="AZ9" s="1">
        <v>5.8</v>
      </c>
      <c r="BA9" s="1"/>
      <c r="BB9" s="1">
        <v>7.4</v>
      </c>
      <c r="BC9" s="1">
        <v>7.18</v>
      </c>
      <c r="BD9" s="1"/>
      <c r="BE9" s="1">
        <v>9.14</v>
      </c>
      <c r="BF9" s="1">
        <v>8.9700000000000006</v>
      </c>
      <c r="BG9" s="1">
        <v>9.02</v>
      </c>
      <c r="BH9" s="1">
        <v>8.9600000000000009</v>
      </c>
      <c r="BI9" s="1">
        <v>8.57</v>
      </c>
      <c r="BJ9" s="1"/>
      <c r="BK9" s="1">
        <v>5.99</v>
      </c>
      <c r="BL9" s="1">
        <v>6.08</v>
      </c>
      <c r="BN9" s="1">
        <v>6.23</v>
      </c>
      <c r="BO9" s="1">
        <v>6.18</v>
      </c>
      <c r="BQ9" s="1">
        <v>6.21</v>
      </c>
      <c r="BR9" s="1">
        <v>6.6</v>
      </c>
      <c r="BS9" s="1"/>
      <c r="BT9" s="1">
        <v>6.06</v>
      </c>
      <c r="BU9" s="1">
        <v>6.15</v>
      </c>
      <c r="BV9" s="1"/>
      <c r="BW9" s="1">
        <v>6.42</v>
      </c>
      <c r="BX9" s="1">
        <v>6.51</v>
      </c>
      <c r="BZ9" s="1">
        <v>6.02</v>
      </c>
      <c r="CA9" s="1">
        <v>5.9</v>
      </c>
      <c r="CC9" s="1">
        <v>6.23</v>
      </c>
      <c r="CD9" s="1">
        <v>6.45</v>
      </c>
      <c r="CE9" s="1"/>
    </row>
    <row r="10" spans="1:83" x14ac:dyDescent="0.35">
      <c r="A10" t="s">
        <v>4</v>
      </c>
      <c r="B10" s="1">
        <v>0.13</v>
      </c>
      <c r="C10" s="1"/>
      <c r="D10" s="1">
        <v>0.13</v>
      </c>
      <c r="E10" s="1">
        <v>0.17</v>
      </c>
      <c r="F10" s="1">
        <v>0.18</v>
      </c>
      <c r="G10" s="1">
        <v>0.16</v>
      </c>
      <c r="H10" s="1">
        <v>0.18</v>
      </c>
      <c r="I10" s="1">
        <v>0.14000000000000001</v>
      </c>
      <c r="J10" s="1">
        <v>0.17</v>
      </c>
      <c r="K10" s="1">
        <f t="shared" si="0"/>
        <v>0.16142857142857145</v>
      </c>
      <c r="L10" s="1">
        <v>0.17</v>
      </c>
      <c r="M10" s="1">
        <v>0.16</v>
      </c>
      <c r="N10" s="1">
        <v>0.14000000000000001</v>
      </c>
      <c r="O10" s="1">
        <v>0.17</v>
      </c>
      <c r="P10" s="1">
        <v>0.14000000000000001</v>
      </c>
      <c r="Q10" s="1">
        <v>0.14000000000000001</v>
      </c>
      <c r="R10" s="1">
        <v>0.16</v>
      </c>
      <c r="S10" s="1">
        <v>0.12</v>
      </c>
      <c r="T10" s="1">
        <f t="shared" si="1"/>
        <v>0.15000000000000002</v>
      </c>
      <c r="U10" s="1">
        <v>0.14000000000000001</v>
      </c>
      <c r="V10" s="1">
        <v>0.17</v>
      </c>
      <c r="W10" s="1">
        <v>0.17</v>
      </c>
      <c r="X10" s="1">
        <v>0.17</v>
      </c>
      <c r="Y10" s="1">
        <v>0.15</v>
      </c>
      <c r="AA10" s="1">
        <v>0.17</v>
      </c>
      <c r="AC10" s="1">
        <v>0.16</v>
      </c>
      <c r="AD10" s="1">
        <v>0.18</v>
      </c>
      <c r="AE10" s="1">
        <v>0.18</v>
      </c>
      <c r="AF10" s="1">
        <v>0.18</v>
      </c>
      <c r="AG10" s="1">
        <v>0.17</v>
      </c>
      <c r="AH10" s="1">
        <v>0.18</v>
      </c>
      <c r="AI10" s="1">
        <v>0.18</v>
      </c>
      <c r="AJ10" s="1"/>
      <c r="AK10" s="1">
        <v>0.18</v>
      </c>
      <c r="AL10" s="1">
        <v>0.15</v>
      </c>
      <c r="AM10" s="1">
        <v>0.2</v>
      </c>
      <c r="AN10" s="1">
        <v>0.2</v>
      </c>
      <c r="AP10" s="1">
        <v>0.17</v>
      </c>
      <c r="AQ10" s="1">
        <v>0.14000000000000001</v>
      </c>
      <c r="AR10" s="1">
        <v>0.13</v>
      </c>
      <c r="AS10" s="1">
        <v>0.17</v>
      </c>
      <c r="AT10" s="1">
        <v>0.19</v>
      </c>
      <c r="AU10" s="1">
        <v>0.14000000000000001</v>
      </c>
      <c r="AV10" s="1">
        <v>0.16</v>
      </c>
      <c r="AW10" s="1">
        <v>0.17</v>
      </c>
      <c r="AX10" s="1">
        <v>0.2</v>
      </c>
      <c r="AY10" s="1">
        <v>0.2</v>
      </c>
      <c r="AZ10" s="1">
        <v>0.17</v>
      </c>
      <c r="BA10" s="1"/>
      <c r="BB10" s="1">
        <v>0.15</v>
      </c>
      <c r="BC10" s="1">
        <v>0.17</v>
      </c>
      <c r="BD10" s="1"/>
      <c r="BE10" s="1">
        <v>0.16</v>
      </c>
      <c r="BF10" s="1">
        <v>0.14000000000000001</v>
      </c>
      <c r="BG10" s="1">
        <v>0.17</v>
      </c>
      <c r="BH10" s="1">
        <v>0.17</v>
      </c>
      <c r="BI10" s="1">
        <v>0.17</v>
      </c>
      <c r="BJ10" s="1"/>
      <c r="BK10" s="1">
        <v>0.12</v>
      </c>
      <c r="BL10" s="1">
        <v>0.12</v>
      </c>
      <c r="BN10" s="1">
        <v>0.15</v>
      </c>
      <c r="BO10" s="1">
        <v>0.13</v>
      </c>
      <c r="BQ10" s="1">
        <v>0.16</v>
      </c>
      <c r="BR10" s="1">
        <v>0.12</v>
      </c>
      <c r="BS10" s="1"/>
      <c r="BT10" s="1">
        <v>0.17</v>
      </c>
      <c r="BU10" s="1">
        <v>0.17</v>
      </c>
      <c r="BV10" s="1"/>
      <c r="BW10" s="1">
        <v>0.13</v>
      </c>
      <c r="BX10" s="1">
        <v>0.16</v>
      </c>
      <c r="BZ10" s="1">
        <v>0.19</v>
      </c>
      <c r="CA10" s="1">
        <v>0.16</v>
      </c>
      <c r="CC10" s="1">
        <v>0.18</v>
      </c>
      <c r="CD10" s="1">
        <v>0.17</v>
      </c>
      <c r="CE10" s="1"/>
    </row>
    <row r="11" spans="1:83" x14ac:dyDescent="0.35">
      <c r="A11" t="s">
        <v>3</v>
      </c>
      <c r="B11" s="1">
        <v>33.42</v>
      </c>
      <c r="C11" s="1"/>
      <c r="D11" s="1">
        <v>32.82</v>
      </c>
      <c r="E11" s="1">
        <v>32.700000000000003</v>
      </c>
      <c r="F11" s="1">
        <v>32.68</v>
      </c>
      <c r="G11" s="1">
        <v>32.590000000000003</v>
      </c>
      <c r="H11" s="1">
        <v>32.78</v>
      </c>
      <c r="I11" s="1">
        <v>31.18</v>
      </c>
      <c r="J11" s="1">
        <v>32.159999999999997</v>
      </c>
      <c r="K11" s="1">
        <f t="shared" si="0"/>
        <v>32.415714285714287</v>
      </c>
      <c r="L11" s="1">
        <v>32.81</v>
      </c>
      <c r="M11" s="1">
        <v>32.46</v>
      </c>
      <c r="N11" s="1">
        <v>32.76</v>
      </c>
      <c r="O11" s="1">
        <v>32.659999999999997</v>
      </c>
      <c r="P11" s="1">
        <v>32.340000000000003</v>
      </c>
      <c r="Q11" s="1">
        <v>32.520000000000003</v>
      </c>
      <c r="R11" s="1">
        <v>28.07</v>
      </c>
      <c r="S11" s="1">
        <v>32.57</v>
      </c>
      <c r="T11" s="1">
        <f t="shared" si="1"/>
        <v>32.02375</v>
      </c>
      <c r="U11" s="1">
        <v>32.869999999999997</v>
      </c>
      <c r="V11" s="1">
        <v>32.93</v>
      </c>
      <c r="W11" s="1">
        <v>32.89</v>
      </c>
      <c r="X11" s="1">
        <v>32.68</v>
      </c>
      <c r="Y11" s="1">
        <v>32.450000000000003</v>
      </c>
      <c r="AA11" s="1">
        <v>32.299999999999997</v>
      </c>
      <c r="AC11" s="1">
        <v>32.68</v>
      </c>
      <c r="AD11" s="1">
        <v>32.590000000000003</v>
      </c>
      <c r="AE11" s="1">
        <v>32.659999999999997</v>
      </c>
      <c r="AF11" s="1">
        <v>32.729999999999997</v>
      </c>
      <c r="AG11" s="1">
        <v>32.68</v>
      </c>
      <c r="AH11" s="1">
        <v>32.71</v>
      </c>
      <c r="AI11" s="1">
        <v>32.71</v>
      </c>
      <c r="AJ11" s="1"/>
      <c r="AK11" s="1">
        <v>32.200000000000003</v>
      </c>
      <c r="AL11" s="1">
        <v>32.11</v>
      </c>
      <c r="AM11" s="1">
        <v>31.97</v>
      </c>
      <c r="AN11" s="1">
        <v>32.32</v>
      </c>
      <c r="AP11" s="1">
        <v>33.61</v>
      </c>
      <c r="AQ11" s="1">
        <v>33.74</v>
      </c>
      <c r="AR11" s="1">
        <v>33.67</v>
      </c>
      <c r="AS11" s="1">
        <v>33.57</v>
      </c>
      <c r="AT11" s="1">
        <v>33.35</v>
      </c>
      <c r="AU11" s="1">
        <v>33.69</v>
      </c>
      <c r="AV11" s="1">
        <v>33.700000000000003</v>
      </c>
      <c r="AW11" s="1">
        <v>33.520000000000003</v>
      </c>
      <c r="AX11" s="1">
        <v>33.29</v>
      </c>
      <c r="AY11" s="1">
        <v>33.549999999999997</v>
      </c>
      <c r="AZ11" s="1">
        <v>33.409999999999997</v>
      </c>
      <c r="BA11" s="1"/>
      <c r="BB11" s="1">
        <v>31.92</v>
      </c>
      <c r="BC11" s="1">
        <v>32.04</v>
      </c>
      <c r="BD11" s="1"/>
      <c r="BE11" s="1">
        <v>31.51</v>
      </c>
      <c r="BF11" s="1">
        <v>31.02</v>
      </c>
      <c r="BG11" s="1">
        <v>31.04</v>
      </c>
      <c r="BH11" s="1">
        <v>30.94</v>
      </c>
      <c r="BI11" s="1">
        <v>31.3</v>
      </c>
      <c r="BJ11" s="1"/>
      <c r="BK11" s="1">
        <v>33.42</v>
      </c>
      <c r="BL11" s="1">
        <v>33.53</v>
      </c>
      <c r="BN11" s="1">
        <v>32.92</v>
      </c>
      <c r="BO11" s="1">
        <v>32.85</v>
      </c>
      <c r="BQ11" s="1">
        <v>33.229999999999997</v>
      </c>
      <c r="BR11" s="1">
        <v>33.17</v>
      </c>
      <c r="BS11" s="1"/>
      <c r="BT11" s="1">
        <v>32.700000000000003</v>
      </c>
      <c r="BU11" s="1">
        <v>32.909999999999997</v>
      </c>
      <c r="BV11" s="1"/>
      <c r="BW11" s="1">
        <v>32.74</v>
      </c>
      <c r="BX11" s="1">
        <v>32.64</v>
      </c>
      <c r="BZ11" s="1">
        <v>32.909999999999997</v>
      </c>
      <c r="CA11" s="1">
        <v>32.79</v>
      </c>
      <c r="CC11" s="1">
        <v>32.75</v>
      </c>
      <c r="CD11" s="1">
        <v>32.840000000000003</v>
      </c>
      <c r="CE11" s="1"/>
    </row>
    <row r="12" spans="1:83" x14ac:dyDescent="0.35">
      <c r="A12" t="s">
        <v>1</v>
      </c>
      <c r="B12" s="1">
        <v>0.76</v>
      </c>
      <c r="C12" s="1"/>
      <c r="D12" s="1">
        <v>0.76</v>
      </c>
      <c r="E12" s="1">
        <v>0.78</v>
      </c>
      <c r="F12" s="1">
        <v>0.78</v>
      </c>
      <c r="G12" s="1">
        <v>0.83</v>
      </c>
      <c r="H12" s="1">
        <v>0.85</v>
      </c>
      <c r="I12" s="1">
        <v>2.52</v>
      </c>
      <c r="J12" s="1">
        <v>1.07</v>
      </c>
      <c r="K12" s="1">
        <f t="shared" si="0"/>
        <v>1.0842857142857143</v>
      </c>
      <c r="L12" s="1">
        <v>0.76</v>
      </c>
      <c r="M12" s="1">
        <v>0.86</v>
      </c>
      <c r="N12" s="1">
        <v>0.81</v>
      </c>
      <c r="O12" s="1">
        <v>0.78</v>
      </c>
      <c r="P12" s="1">
        <v>1.02</v>
      </c>
      <c r="Q12" s="1">
        <v>0.81</v>
      </c>
      <c r="R12" s="1">
        <v>6.36</v>
      </c>
      <c r="S12" s="1">
        <v>0.82</v>
      </c>
      <c r="T12" s="1">
        <f t="shared" si="1"/>
        <v>1.5275000000000003</v>
      </c>
      <c r="U12" s="1">
        <v>0.78</v>
      </c>
      <c r="V12" s="1">
        <v>0.81</v>
      </c>
      <c r="W12" s="1">
        <v>0.82</v>
      </c>
      <c r="X12" s="1">
        <v>0.81</v>
      </c>
      <c r="Y12" s="1">
        <v>0.81</v>
      </c>
      <c r="AA12" s="1">
        <v>0.8</v>
      </c>
      <c r="AC12" s="1">
        <v>0.84</v>
      </c>
      <c r="AD12" s="1">
        <v>0.88</v>
      </c>
      <c r="AE12" s="1">
        <v>0.85</v>
      </c>
      <c r="AF12" s="1">
        <v>0.82</v>
      </c>
      <c r="AG12" s="1">
        <v>0.83</v>
      </c>
      <c r="AH12" s="1">
        <v>0.82</v>
      </c>
      <c r="AI12" s="1">
        <v>0.83</v>
      </c>
      <c r="AJ12" s="1"/>
      <c r="AK12" s="1">
        <v>0.83</v>
      </c>
      <c r="AL12" s="1">
        <v>0.84</v>
      </c>
      <c r="AM12" s="1">
        <v>0.8</v>
      </c>
      <c r="AN12" s="1">
        <v>0.81</v>
      </c>
      <c r="AP12" s="1">
        <v>0.9</v>
      </c>
      <c r="AQ12" s="1">
        <v>0.92</v>
      </c>
      <c r="AR12" s="1">
        <v>0.91</v>
      </c>
      <c r="AS12" s="1">
        <v>0.88</v>
      </c>
      <c r="AT12" s="1">
        <v>0.98</v>
      </c>
      <c r="AU12" s="1">
        <v>0.97</v>
      </c>
      <c r="AV12" s="1">
        <v>0.91</v>
      </c>
      <c r="AW12" s="1">
        <v>0.88</v>
      </c>
      <c r="AX12" s="1">
        <v>0.86</v>
      </c>
      <c r="AY12" s="1">
        <v>0.88</v>
      </c>
      <c r="AZ12" s="1">
        <v>0.88</v>
      </c>
      <c r="BA12" s="1"/>
      <c r="BB12" s="1">
        <v>1.0900000000000001</v>
      </c>
      <c r="BC12" s="1">
        <v>1.07</v>
      </c>
      <c r="BD12" s="1"/>
      <c r="BE12" s="1">
        <v>0.78</v>
      </c>
      <c r="BF12" s="1">
        <v>0.86</v>
      </c>
      <c r="BG12" s="1">
        <v>0.88</v>
      </c>
      <c r="BH12" s="1">
        <v>0.89</v>
      </c>
      <c r="BI12" s="1">
        <v>0.86</v>
      </c>
      <c r="BJ12" s="1"/>
      <c r="BK12" s="1">
        <v>0.76</v>
      </c>
      <c r="BL12" s="1">
        <v>0.74</v>
      </c>
      <c r="BN12" s="1">
        <v>0.8</v>
      </c>
      <c r="BO12" s="1">
        <v>0.88</v>
      </c>
      <c r="BQ12" s="1">
        <v>0.76</v>
      </c>
      <c r="BR12" s="1">
        <v>0.77</v>
      </c>
      <c r="BS12" s="1"/>
      <c r="BT12" s="1">
        <v>0.84</v>
      </c>
      <c r="BU12" s="1">
        <v>0.83</v>
      </c>
      <c r="BV12" s="1"/>
      <c r="BW12" s="1">
        <v>0.83</v>
      </c>
      <c r="BX12" s="1">
        <v>0.8</v>
      </c>
      <c r="BZ12" s="1">
        <v>0.79</v>
      </c>
      <c r="CA12" s="1">
        <v>0.82</v>
      </c>
      <c r="CC12" s="1">
        <v>0.83</v>
      </c>
      <c r="CD12" s="1">
        <v>0.83</v>
      </c>
      <c r="CE12" s="1"/>
    </row>
    <row r="13" spans="1:83" ht="16.5" x14ac:dyDescent="0.45">
      <c r="A13" t="s">
        <v>82</v>
      </c>
      <c r="B13" s="1">
        <v>0.09</v>
      </c>
      <c r="C13" s="1"/>
      <c r="D13" s="1">
        <v>0.1</v>
      </c>
      <c r="E13" s="1">
        <v>0.1</v>
      </c>
      <c r="F13" s="1">
        <v>0.09</v>
      </c>
      <c r="G13" s="1">
        <v>0.09</v>
      </c>
      <c r="H13" s="1">
        <v>0.08</v>
      </c>
      <c r="I13" s="1">
        <v>0.22</v>
      </c>
      <c r="J13" s="1">
        <v>0.11</v>
      </c>
      <c r="K13" s="1">
        <f t="shared" si="0"/>
        <v>0.11285714285714286</v>
      </c>
      <c r="L13" s="1">
        <v>0.09</v>
      </c>
      <c r="M13" s="1">
        <v>0.09</v>
      </c>
      <c r="N13" s="1">
        <v>0.09</v>
      </c>
      <c r="O13" s="1">
        <v>0.09</v>
      </c>
      <c r="P13" s="1">
        <v>0.12</v>
      </c>
      <c r="Q13" s="1">
        <v>0.1</v>
      </c>
      <c r="R13" s="1">
        <v>0.46</v>
      </c>
      <c r="S13" s="1">
        <v>0.08</v>
      </c>
      <c r="T13" s="1">
        <f t="shared" si="1"/>
        <v>0.14000000000000001</v>
      </c>
      <c r="U13" s="1">
        <v>0.09</v>
      </c>
      <c r="V13" s="1">
        <v>0.09</v>
      </c>
      <c r="W13" s="1">
        <v>0.1</v>
      </c>
      <c r="X13" s="1">
        <v>0.1</v>
      </c>
      <c r="Y13" s="1">
        <v>0.1</v>
      </c>
      <c r="AA13" s="1">
        <v>0.12</v>
      </c>
      <c r="AC13" s="1">
        <v>0.09</v>
      </c>
      <c r="AD13" s="1">
        <v>0.1</v>
      </c>
      <c r="AE13" s="1">
        <v>0.09</v>
      </c>
      <c r="AF13" s="1">
        <v>0.09</v>
      </c>
      <c r="AG13" s="1">
        <v>0.09</v>
      </c>
      <c r="AH13" s="1">
        <v>0.1</v>
      </c>
      <c r="AI13" s="1">
        <v>0.09</v>
      </c>
      <c r="AJ13" s="1"/>
      <c r="AK13" s="1">
        <v>0.09</v>
      </c>
      <c r="AL13" s="1">
        <v>0.08</v>
      </c>
      <c r="AM13" s="1">
        <v>0.09</v>
      </c>
      <c r="AN13" s="1">
        <v>0.08</v>
      </c>
      <c r="AP13" s="1">
        <v>0.04</v>
      </c>
      <c r="AQ13" s="1">
        <v>0.03</v>
      </c>
      <c r="AR13" s="1">
        <v>0.04</v>
      </c>
      <c r="AS13" s="1">
        <v>0.06</v>
      </c>
      <c r="AT13" s="1">
        <v>7.0000000000000007E-2</v>
      </c>
      <c r="AU13" s="1">
        <v>0.05</v>
      </c>
      <c r="AV13" s="1">
        <v>0.05</v>
      </c>
      <c r="AW13" s="1">
        <v>0.06</v>
      </c>
      <c r="AX13" s="1">
        <v>0.05</v>
      </c>
      <c r="AY13" s="1">
        <v>0.06</v>
      </c>
      <c r="AZ13" s="1">
        <v>0.06</v>
      </c>
      <c r="BA13" s="1"/>
      <c r="BB13" s="1">
        <v>0.14000000000000001</v>
      </c>
      <c r="BC13" s="1">
        <v>0.14000000000000001</v>
      </c>
      <c r="BD13" s="1"/>
      <c r="BE13" s="1">
        <v>0.11</v>
      </c>
      <c r="BF13" s="1">
        <v>0.1</v>
      </c>
      <c r="BG13" s="1">
        <v>0.11</v>
      </c>
      <c r="BH13" s="1">
        <v>0.11</v>
      </c>
      <c r="BI13" s="1">
        <v>0.11</v>
      </c>
      <c r="BJ13" s="1"/>
      <c r="BK13" s="1">
        <v>0.09</v>
      </c>
      <c r="BL13" s="1">
        <v>0.08</v>
      </c>
      <c r="BN13" s="1">
        <v>0.11</v>
      </c>
      <c r="BO13" s="1">
        <v>0.1</v>
      </c>
      <c r="BQ13" s="1">
        <v>0.1</v>
      </c>
      <c r="BR13" s="1">
        <v>0.1</v>
      </c>
      <c r="BS13" s="1"/>
      <c r="BT13" s="1">
        <v>0.12</v>
      </c>
      <c r="BU13" s="1">
        <v>0.12</v>
      </c>
      <c r="BV13" s="1"/>
      <c r="BW13" s="1">
        <v>0.11</v>
      </c>
      <c r="BX13" s="1">
        <v>0.11</v>
      </c>
      <c r="BZ13" s="1">
        <v>0.09</v>
      </c>
      <c r="CA13" s="1">
        <v>0.1</v>
      </c>
      <c r="CC13" s="1">
        <v>0.12</v>
      </c>
      <c r="CD13" s="1">
        <v>0.11</v>
      </c>
      <c r="CE13" s="1"/>
    </row>
    <row r="14" spans="1:83" x14ac:dyDescent="0.35">
      <c r="A14" s="2" t="s">
        <v>2</v>
      </c>
      <c r="B14" s="1">
        <f>SUM(B5:B13)</f>
        <v>100.12</v>
      </c>
      <c r="C14" s="1"/>
      <c r="D14" s="1">
        <f t="shared" ref="D14:Y14" si="2">SUM(D5:D13)</f>
        <v>100.89999999999999</v>
      </c>
      <c r="E14" s="1">
        <f t="shared" si="2"/>
        <v>100.44</v>
      </c>
      <c r="F14" s="1">
        <f t="shared" si="2"/>
        <v>100.81</v>
      </c>
      <c r="G14" s="1">
        <f t="shared" si="2"/>
        <v>100.28999999999999</v>
      </c>
      <c r="H14" s="1">
        <f t="shared" si="2"/>
        <v>100.6</v>
      </c>
      <c r="I14" s="1">
        <f t="shared" si="2"/>
        <v>100.46</v>
      </c>
      <c r="J14" s="1">
        <f t="shared" si="2"/>
        <v>100.72</v>
      </c>
      <c r="K14" s="1">
        <f t="shared" si="2"/>
        <v>100.60285714285715</v>
      </c>
      <c r="L14" s="1">
        <f t="shared" si="2"/>
        <v>100.54</v>
      </c>
      <c r="M14" s="1">
        <f t="shared" si="2"/>
        <v>100.51</v>
      </c>
      <c r="N14" s="1">
        <f t="shared" si="2"/>
        <v>100.87</v>
      </c>
      <c r="O14" s="1">
        <f t="shared" si="2"/>
        <v>100.73</v>
      </c>
      <c r="P14" s="1">
        <f t="shared" si="2"/>
        <v>100.55</v>
      </c>
      <c r="Q14" s="1">
        <f t="shared" si="2"/>
        <v>100.44999999999999</v>
      </c>
      <c r="R14" s="1">
        <f t="shared" si="2"/>
        <v>100.95999999999998</v>
      </c>
      <c r="S14" s="1">
        <f t="shared" si="2"/>
        <v>100.96</v>
      </c>
      <c r="T14" s="1">
        <f t="shared" si="2"/>
        <v>100.69625000000001</v>
      </c>
      <c r="U14" s="1">
        <f t="shared" si="2"/>
        <v>100.58000000000001</v>
      </c>
      <c r="V14" s="1">
        <f t="shared" si="2"/>
        <v>100.52000000000001</v>
      </c>
      <c r="W14" s="1">
        <f t="shared" si="2"/>
        <v>100.70999999999998</v>
      </c>
      <c r="X14" s="1">
        <f t="shared" si="2"/>
        <v>100.69</v>
      </c>
      <c r="Y14" s="1">
        <f t="shared" si="2"/>
        <v>100.67</v>
      </c>
      <c r="AA14" s="1">
        <f>SUM(AA5:AA13)</f>
        <v>100.39</v>
      </c>
      <c r="AC14" s="1">
        <f t="shared" ref="AC14:AI14" si="3">SUM(AC5:AC13)</f>
        <v>100.49000000000001</v>
      </c>
      <c r="AD14" s="1">
        <f t="shared" si="3"/>
        <v>100.76</v>
      </c>
      <c r="AE14" s="1">
        <f t="shared" si="3"/>
        <v>100.66</v>
      </c>
      <c r="AF14" s="1">
        <f t="shared" si="3"/>
        <v>100.32</v>
      </c>
      <c r="AG14" s="1">
        <f t="shared" si="3"/>
        <v>100.76</v>
      </c>
      <c r="AH14" s="1">
        <f t="shared" si="3"/>
        <v>100.67999999999998</v>
      </c>
      <c r="AI14" s="1">
        <f t="shared" si="3"/>
        <v>100.59000000000002</v>
      </c>
      <c r="AJ14" s="1"/>
      <c r="AK14" s="1">
        <f>SUM(AK5:AK13)</f>
        <v>100.5</v>
      </c>
      <c r="AL14" s="1">
        <f>SUM(AL5:AL13)</f>
        <v>100.47</v>
      </c>
      <c r="AM14" s="1">
        <f>SUM(AM5:AM13)</f>
        <v>100.79</v>
      </c>
      <c r="AN14" s="1">
        <f>SUM(AN5:AN13)</f>
        <v>100.77000000000002</v>
      </c>
      <c r="AP14" s="1">
        <f t="shared" ref="AP14:AZ14" si="4">SUM(AP5:AP13)</f>
        <v>100.27000000000001</v>
      </c>
      <c r="AQ14" s="1">
        <f t="shared" si="4"/>
        <v>99.940000000000012</v>
      </c>
      <c r="AR14" s="1">
        <f t="shared" si="4"/>
        <v>100.44</v>
      </c>
      <c r="AS14" s="1">
        <f t="shared" si="4"/>
        <v>100.28999999999999</v>
      </c>
      <c r="AT14" s="1">
        <f t="shared" si="4"/>
        <v>100.24999999999999</v>
      </c>
      <c r="AU14" s="1">
        <f t="shared" si="4"/>
        <v>100.53999999999999</v>
      </c>
      <c r="AV14" s="1">
        <f t="shared" si="4"/>
        <v>100.44999999999999</v>
      </c>
      <c r="AW14" s="1">
        <f t="shared" si="4"/>
        <v>100.33000000000001</v>
      </c>
      <c r="AX14" s="1">
        <f t="shared" si="4"/>
        <v>99.859999999999985</v>
      </c>
      <c r="AY14" s="1">
        <f t="shared" si="4"/>
        <v>100.24</v>
      </c>
      <c r="AZ14" s="1">
        <f t="shared" si="4"/>
        <v>99.88</v>
      </c>
      <c r="BA14" s="1"/>
      <c r="BB14" s="1">
        <f>SUM(BB5:BB13)</f>
        <v>99.760000000000019</v>
      </c>
      <c r="BC14" s="1">
        <f>SUM(BC5:BC13)</f>
        <v>99.64</v>
      </c>
      <c r="BD14" s="1"/>
      <c r="BE14" s="1">
        <f>SUM(BE5:BE13)</f>
        <v>100.5</v>
      </c>
      <c r="BF14" s="1">
        <f>SUM(BF5:BF13)</f>
        <v>99.999999999999986</v>
      </c>
      <c r="BG14" s="1">
        <f>SUM(BG5:BG13)</f>
        <v>100.14999999999999</v>
      </c>
      <c r="BH14" s="1">
        <f>SUM(BH5:BH13)</f>
        <v>100.54</v>
      </c>
      <c r="BI14" s="1">
        <f>SUM(BI5:BI13)</f>
        <v>100.72999999999999</v>
      </c>
      <c r="BJ14" s="1"/>
      <c r="BK14" s="1">
        <f>SUM(BK5:BK13)</f>
        <v>99.990000000000009</v>
      </c>
      <c r="BL14" s="1">
        <f>SUM(BL5:BL13)</f>
        <v>100.5</v>
      </c>
      <c r="BM14" s="1"/>
      <c r="BN14" s="1">
        <f>SUM(BN5:BN13)</f>
        <v>100.33000000000001</v>
      </c>
      <c r="BO14" s="1">
        <f>SUM(BO5:BO13)</f>
        <v>100.13</v>
      </c>
      <c r="BQ14" s="1">
        <f>SUM(BQ5:BQ13)</f>
        <v>100.73</v>
      </c>
      <c r="BR14" s="1">
        <f>SUM(BR5:BR13)</f>
        <v>100.54999999999998</v>
      </c>
      <c r="BS14" s="1"/>
      <c r="BT14" s="1">
        <f>SUM(BT5:BT13)</f>
        <v>99.910000000000011</v>
      </c>
      <c r="BU14" s="1">
        <f>SUM(BU5:BU13)</f>
        <v>100.26</v>
      </c>
      <c r="BV14" s="1"/>
      <c r="BW14" s="1">
        <f>SUM(BW5:BW13)</f>
        <v>100.51999999999998</v>
      </c>
      <c r="BX14" s="1">
        <f>SUM(BX5:BX13)</f>
        <v>100.11</v>
      </c>
      <c r="BY14" s="1"/>
      <c r="BZ14" s="1">
        <f>SUM(BZ5:BZ13)</f>
        <v>100.04</v>
      </c>
      <c r="CA14" s="1">
        <f>SUM(CA5:CA13)</f>
        <v>99.44</v>
      </c>
      <c r="CB14" s="1"/>
      <c r="CC14" s="1">
        <f>SUM(CC5:CC13)</f>
        <v>99.33</v>
      </c>
      <c r="CD14" s="1">
        <f>SUM(CD5:CD13)</f>
        <v>100</v>
      </c>
      <c r="CE14" s="1"/>
    </row>
  </sheetData>
  <mergeCells count="18">
    <mergeCell ref="D3:K3"/>
    <mergeCell ref="L3:T3"/>
    <mergeCell ref="AP3:AR3"/>
    <mergeCell ref="AS3:AV3"/>
    <mergeCell ref="U3:Y3"/>
    <mergeCell ref="AC3:AG3"/>
    <mergeCell ref="AK3:AN3"/>
    <mergeCell ref="AH3:AI3"/>
    <mergeCell ref="AW3:AZ3"/>
    <mergeCell ref="BT3:BU3"/>
    <mergeCell ref="BW3:BX3"/>
    <mergeCell ref="BZ3:CA3"/>
    <mergeCell ref="CC3:CD3"/>
    <mergeCell ref="BB3:BC3"/>
    <mergeCell ref="BE3:BI3"/>
    <mergeCell ref="BK3:BL3"/>
    <mergeCell ref="BN3:BO3"/>
    <mergeCell ref="BQ3:BR3"/>
  </mergeCells>
  <pageMargins left="0.7" right="0.7" top="0.75" bottom="0.75" header="0.3" footer="0.3"/>
  <pageSetup orientation="landscape" horizontalDpi="1200" verticalDpi="1200" r:id="rId1"/>
  <headerFooter>
    <oddHeader>&amp;C&amp;"-,Bold"&amp;16Opx from Type I peridotites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EC8B1-C2E0-4CE3-9D74-2EDBED3A2F04}">
  <dimension ref="A1:T14"/>
  <sheetViews>
    <sheetView workbookViewId="0">
      <pane xSplit="1" ySplit="3" topLeftCell="B5" activePane="bottomRight" state="frozen"/>
      <selection pane="topRight" activeCell="B1" sqref="B1"/>
      <selection pane="bottomLeft" activeCell="A4" sqref="A4"/>
      <selection pane="bottomRight" activeCell="E1" sqref="E1:F1"/>
    </sheetView>
  </sheetViews>
  <sheetFormatPr defaultRowHeight="14.5" x14ac:dyDescent="0.35"/>
  <cols>
    <col min="1" max="1" width="12.36328125" bestFit="1" customWidth="1"/>
    <col min="6" max="6" width="3.6328125" customWidth="1"/>
    <col min="8" max="8" width="3.6328125" customWidth="1"/>
    <col min="11" max="11" width="3.6328125" customWidth="1"/>
    <col min="15" max="15" width="3.6328125" customWidth="1"/>
    <col min="19" max="19" width="3.6328125" customWidth="1"/>
  </cols>
  <sheetData>
    <row r="1" spans="1:20" ht="18.5" x14ac:dyDescent="0.45">
      <c r="A1" s="44" t="s">
        <v>189</v>
      </c>
      <c r="E1" s="88"/>
      <c r="F1" t="s">
        <v>358</v>
      </c>
    </row>
    <row r="3" spans="1:20" ht="14.75" customHeight="1" x14ac:dyDescent="0.35">
      <c r="B3" s="123" t="s">
        <v>76</v>
      </c>
      <c r="C3" s="123"/>
      <c r="D3" s="123"/>
      <c r="E3" s="123"/>
      <c r="G3" s="23" t="s">
        <v>73</v>
      </c>
      <c r="I3" s="123" t="s">
        <v>79</v>
      </c>
      <c r="J3" s="123"/>
      <c r="L3" s="90" t="s">
        <v>226</v>
      </c>
      <c r="M3" s="97"/>
      <c r="N3" s="97"/>
      <c r="P3" s="123" t="s">
        <v>268</v>
      </c>
      <c r="Q3" s="95"/>
      <c r="R3" s="95"/>
      <c r="T3" s="23" t="s">
        <v>271</v>
      </c>
    </row>
    <row r="4" spans="1:20" s="34" customFormat="1" ht="29" x14ac:dyDescent="0.35">
      <c r="B4" s="8" t="s">
        <v>276</v>
      </c>
      <c r="C4" s="8" t="s">
        <v>277</v>
      </c>
      <c r="D4" s="8" t="s">
        <v>278</v>
      </c>
      <c r="E4" s="8" t="s">
        <v>279</v>
      </c>
      <c r="G4" s="8" t="s">
        <v>265</v>
      </c>
      <c r="I4" s="8" t="s">
        <v>266</v>
      </c>
      <c r="J4" s="8" t="s">
        <v>267</v>
      </c>
      <c r="L4" s="28" t="s">
        <v>265</v>
      </c>
      <c r="M4" s="29" t="s">
        <v>265</v>
      </c>
      <c r="N4" s="8" t="s">
        <v>266</v>
      </c>
      <c r="P4" s="8" t="s">
        <v>269</v>
      </c>
      <c r="Q4" s="8" t="s">
        <v>270</v>
      </c>
      <c r="R4" s="8" t="s">
        <v>281</v>
      </c>
      <c r="S4" s="8"/>
      <c r="T4" s="8"/>
    </row>
    <row r="5" spans="1:20" ht="16.5" x14ac:dyDescent="0.45">
      <c r="A5" t="s">
        <v>52</v>
      </c>
      <c r="B5" s="1">
        <v>53.23</v>
      </c>
      <c r="C5" s="1">
        <v>53</v>
      </c>
      <c r="D5" s="1">
        <v>52.31</v>
      </c>
      <c r="E5" s="1">
        <v>53.04</v>
      </c>
      <c r="F5" s="1"/>
      <c r="G5" s="1">
        <v>53.32</v>
      </c>
      <c r="H5" s="1"/>
      <c r="I5" s="1">
        <v>53.18</v>
      </c>
      <c r="J5" s="1">
        <v>53.39</v>
      </c>
      <c r="K5" s="1"/>
      <c r="L5" s="1">
        <v>51.79</v>
      </c>
      <c r="M5" s="1">
        <v>51.89</v>
      </c>
      <c r="N5" s="1">
        <v>52.52</v>
      </c>
      <c r="P5" s="1">
        <v>51.84</v>
      </c>
      <c r="Q5" s="1">
        <v>51.63</v>
      </c>
      <c r="R5" s="1">
        <v>51.83</v>
      </c>
      <c r="S5" s="1"/>
      <c r="T5" s="1">
        <v>51.23</v>
      </c>
    </row>
    <row r="6" spans="1:20" ht="16.5" x14ac:dyDescent="0.45">
      <c r="A6" t="s">
        <v>80</v>
      </c>
      <c r="B6" s="1">
        <v>0.28000000000000003</v>
      </c>
      <c r="C6" s="1">
        <v>0.17</v>
      </c>
      <c r="D6" s="1">
        <v>0.2</v>
      </c>
      <c r="E6" s="1">
        <v>0.21</v>
      </c>
      <c r="F6" s="1"/>
      <c r="G6" s="1">
        <v>0.26</v>
      </c>
      <c r="H6" s="1"/>
      <c r="I6" s="1">
        <v>0.22</v>
      </c>
      <c r="J6" s="1">
        <v>0.25</v>
      </c>
      <c r="K6" s="1"/>
      <c r="L6" s="1">
        <v>0.44</v>
      </c>
      <c r="M6" s="1">
        <v>0.44</v>
      </c>
      <c r="N6" s="1">
        <v>0.46</v>
      </c>
      <c r="P6" s="1">
        <v>0.34</v>
      </c>
      <c r="Q6" s="1">
        <v>0.32</v>
      </c>
      <c r="R6" s="1">
        <v>0.3</v>
      </c>
      <c r="S6" s="1"/>
      <c r="T6" s="1">
        <v>0.27</v>
      </c>
    </row>
    <row r="7" spans="1:20" ht="16.5" x14ac:dyDescent="0.45">
      <c r="A7" t="s">
        <v>81</v>
      </c>
      <c r="B7" s="1">
        <v>3.84</v>
      </c>
      <c r="C7" s="1">
        <v>4.17</v>
      </c>
      <c r="D7" s="1">
        <v>4.34</v>
      </c>
      <c r="E7" s="1">
        <v>4.17</v>
      </c>
      <c r="F7" s="1"/>
      <c r="G7" s="1">
        <v>3.83</v>
      </c>
      <c r="H7" s="1"/>
      <c r="I7" s="1">
        <v>4.5999999999999996</v>
      </c>
      <c r="J7" s="1">
        <v>4.3600000000000003</v>
      </c>
      <c r="K7" s="1"/>
      <c r="L7" s="1">
        <v>6.17</v>
      </c>
      <c r="M7" s="1">
        <v>6.16</v>
      </c>
      <c r="N7" s="1">
        <v>6.23</v>
      </c>
      <c r="P7" s="1">
        <v>5.1100000000000003</v>
      </c>
      <c r="Q7" s="1">
        <v>5.54</v>
      </c>
      <c r="R7" s="1">
        <v>5.1100000000000003</v>
      </c>
      <c r="S7" s="1"/>
      <c r="T7" s="1">
        <v>4.91</v>
      </c>
    </row>
    <row r="8" spans="1:20" ht="16.5" x14ac:dyDescent="0.45">
      <c r="A8" t="s">
        <v>83</v>
      </c>
      <c r="B8" s="1">
        <v>0.15</v>
      </c>
      <c r="C8" s="1">
        <v>0.04</v>
      </c>
      <c r="D8" s="1">
        <v>0.02</v>
      </c>
      <c r="E8" s="1">
        <v>0.04</v>
      </c>
      <c r="F8" s="1"/>
      <c r="G8" s="1">
        <v>0.23</v>
      </c>
      <c r="H8" s="1"/>
      <c r="I8" s="1">
        <v>0</v>
      </c>
      <c r="J8" s="1">
        <v>0.05</v>
      </c>
      <c r="K8" s="1"/>
      <c r="L8" s="1">
        <v>0.13</v>
      </c>
      <c r="M8" s="1">
        <v>0.12</v>
      </c>
      <c r="N8" s="1">
        <v>0.09</v>
      </c>
      <c r="P8" s="1">
        <v>0</v>
      </c>
      <c r="Q8" s="1">
        <v>0.01</v>
      </c>
      <c r="R8" s="1">
        <v>0</v>
      </c>
      <c r="S8" s="1"/>
      <c r="T8" s="1">
        <v>0.19</v>
      </c>
    </row>
    <row r="9" spans="1:20" x14ac:dyDescent="0.35">
      <c r="A9" t="s">
        <v>0</v>
      </c>
      <c r="B9" s="1">
        <v>14.01</v>
      </c>
      <c r="C9" s="1">
        <v>13.38</v>
      </c>
      <c r="D9" s="1">
        <v>13.39</v>
      </c>
      <c r="E9" s="1">
        <v>13.33</v>
      </c>
      <c r="F9" s="1"/>
      <c r="G9" s="1">
        <v>13.59</v>
      </c>
      <c r="H9" s="1"/>
      <c r="I9" s="1">
        <v>13.73</v>
      </c>
      <c r="J9" s="1">
        <v>13.61</v>
      </c>
      <c r="K9" s="1"/>
      <c r="L9" s="1">
        <v>12.38</v>
      </c>
      <c r="M9" s="1">
        <v>12.6</v>
      </c>
      <c r="N9" s="1">
        <v>12.62</v>
      </c>
      <c r="P9" s="1">
        <v>14.97</v>
      </c>
      <c r="Q9" s="1">
        <v>14.77</v>
      </c>
      <c r="R9" s="1">
        <v>14.82</v>
      </c>
      <c r="S9" s="1"/>
      <c r="T9" s="1">
        <v>17.72</v>
      </c>
    </row>
    <row r="10" spans="1:20" x14ac:dyDescent="0.35">
      <c r="A10" t="s">
        <v>4</v>
      </c>
      <c r="B10" s="1">
        <v>0.27</v>
      </c>
      <c r="C10" s="1">
        <v>0.28000000000000003</v>
      </c>
      <c r="D10" s="1">
        <v>0.27</v>
      </c>
      <c r="E10" s="1">
        <v>0.23</v>
      </c>
      <c r="F10" s="1"/>
      <c r="G10" s="1">
        <v>0.28000000000000003</v>
      </c>
      <c r="H10" s="1"/>
      <c r="I10" s="1">
        <v>0.3</v>
      </c>
      <c r="J10" s="1">
        <v>0.31</v>
      </c>
      <c r="K10" s="1"/>
      <c r="L10" s="1">
        <v>0.27</v>
      </c>
      <c r="M10" s="1">
        <v>0.27</v>
      </c>
      <c r="N10" s="1">
        <v>0.24</v>
      </c>
      <c r="P10" s="1">
        <v>0.32</v>
      </c>
      <c r="Q10" s="1">
        <v>0.34</v>
      </c>
      <c r="R10" s="1">
        <v>0.31</v>
      </c>
      <c r="S10" s="1"/>
      <c r="T10" s="1">
        <v>0.39</v>
      </c>
    </row>
    <row r="11" spans="1:20" x14ac:dyDescent="0.35">
      <c r="A11" t="s">
        <v>3</v>
      </c>
      <c r="B11" s="1">
        <v>28.54</v>
      </c>
      <c r="C11" s="1">
        <v>27.76</v>
      </c>
      <c r="D11" s="1">
        <v>28.08</v>
      </c>
      <c r="E11" s="1">
        <v>28</v>
      </c>
      <c r="F11" s="1"/>
      <c r="G11" s="1">
        <v>28.3</v>
      </c>
      <c r="H11" s="1"/>
      <c r="I11" s="1">
        <v>27.89</v>
      </c>
      <c r="J11" s="1">
        <v>27.96</v>
      </c>
      <c r="K11" s="1"/>
      <c r="L11" s="1">
        <v>27.82</v>
      </c>
      <c r="M11" s="1">
        <v>28.13</v>
      </c>
      <c r="N11" s="1">
        <v>28.1</v>
      </c>
      <c r="P11" s="1">
        <v>26.43</v>
      </c>
      <c r="Q11" s="1">
        <v>26.02</v>
      </c>
      <c r="R11" s="1">
        <v>26.37</v>
      </c>
      <c r="S11" s="1"/>
      <c r="T11" s="1">
        <v>24.21</v>
      </c>
    </row>
    <row r="12" spans="1:20" x14ac:dyDescent="0.35">
      <c r="A12" t="s">
        <v>1</v>
      </c>
      <c r="B12" s="1">
        <v>0.73</v>
      </c>
      <c r="C12" s="1">
        <v>0.66</v>
      </c>
      <c r="D12" s="1">
        <v>0.67</v>
      </c>
      <c r="E12" s="1">
        <v>0.75</v>
      </c>
      <c r="F12" s="1"/>
      <c r="G12" s="1">
        <v>0.75</v>
      </c>
      <c r="H12" s="1"/>
      <c r="I12" s="1">
        <v>0.79</v>
      </c>
      <c r="J12" s="1">
        <v>0.8</v>
      </c>
      <c r="K12" s="1"/>
      <c r="L12" s="1">
        <v>1.29</v>
      </c>
      <c r="M12" s="1">
        <v>1.25</v>
      </c>
      <c r="N12" s="1">
        <v>1.18</v>
      </c>
      <c r="P12" s="1">
        <v>0.94</v>
      </c>
      <c r="Q12" s="1">
        <v>1</v>
      </c>
      <c r="R12" s="1">
        <v>0.97</v>
      </c>
      <c r="S12" s="1"/>
      <c r="T12" s="1">
        <v>1.08</v>
      </c>
    </row>
    <row r="13" spans="1:20" ht="16.5" x14ac:dyDescent="0.45">
      <c r="A13" t="s">
        <v>82</v>
      </c>
      <c r="B13" s="1">
        <v>0.03</v>
      </c>
      <c r="C13" s="1">
        <v>0.02</v>
      </c>
      <c r="D13" s="1">
        <v>0.02</v>
      </c>
      <c r="E13" s="1">
        <v>0.02</v>
      </c>
      <c r="F13" s="1"/>
      <c r="G13" s="1">
        <v>0.02</v>
      </c>
      <c r="H13" s="1"/>
      <c r="I13" s="1">
        <v>0.03</v>
      </c>
      <c r="J13" s="1">
        <v>0.04</v>
      </c>
      <c r="K13" s="1"/>
      <c r="L13" s="1">
        <v>0.22</v>
      </c>
      <c r="M13" s="1">
        <v>0.32</v>
      </c>
      <c r="N13" s="1">
        <v>0.15</v>
      </c>
      <c r="P13" s="1">
        <v>0.05</v>
      </c>
      <c r="Q13" s="1">
        <v>0.05</v>
      </c>
      <c r="R13" s="1">
        <v>0.05</v>
      </c>
      <c r="S13" s="1"/>
      <c r="T13" s="1">
        <v>0.11</v>
      </c>
    </row>
    <row r="14" spans="1:20" x14ac:dyDescent="0.35">
      <c r="A14" s="2" t="s">
        <v>2</v>
      </c>
      <c r="B14" s="1">
        <f>SUM(B5:B13)</f>
        <v>101.08</v>
      </c>
      <c r="C14" s="1">
        <f>SUM(C5:C13)</f>
        <v>99.48</v>
      </c>
      <c r="D14" s="1">
        <f>SUM(D5:D13)</f>
        <v>99.300000000000011</v>
      </c>
      <c r="E14" s="1">
        <f>SUM(E5:E13)</f>
        <v>99.79</v>
      </c>
      <c r="F14" s="1"/>
      <c r="G14" s="1">
        <f>SUM(G5:G13)</f>
        <v>100.57999999999998</v>
      </c>
      <c r="H14" s="1"/>
      <c r="I14" s="1">
        <f>SUM(I5:I13)</f>
        <v>100.74000000000001</v>
      </c>
      <c r="J14" s="1">
        <f>SUM(J5:J13)</f>
        <v>100.77000000000001</v>
      </c>
      <c r="K14" s="1"/>
      <c r="L14" s="1">
        <f>SUM(L5:L13)</f>
        <v>100.51</v>
      </c>
      <c r="M14" s="1">
        <f>SUM(M5:M13)</f>
        <v>101.17999999999998</v>
      </c>
      <c r="N14" s="1">
        <f>SUM(N5:N13)</f>
        <v>101.59000000000003</v>
      </c>
      <c r="P14" s="1">
        <f>SUM(P5:P13)</f>
        <v>99.999999999999986</v>
      </c>
      <c r="Q14" s="1">
        <f>SUM(Q5:Q13)</f>
        <v>99.679999999999993</v>
      </c>
      <c r="R14" s="1">
        <f>SUM(R5:R13)</f>
        <v>99.76</v>
      </c>
      <c r="S14" s="1"/>
      <c r="T14" s="1">
        <f>SUM(T5:T13)</f>
        <v>100.10999999999999</v>
      </c>
    </row>
  </sheetData>
  <mergeCells count="4">
    <mergeCell ref="P3:R3"/>
    <mergeCell ref="L3:N3"/>
    <mergeCell ref="I3:J3"/>
    <mergeCell ref="B3:E3"/>
  </mergeCells>
  <pageMargins left="0.7" right="0.7" top="0.75" bottom="0.75" header="0.3" footer="0.3"/>
  <pageSetup orientation="landscape" horizontalDpi="1200" verticalDpi="1200" r:id="rId1"/>
  <headerFooter>
    <oddHeader>&amp;C&amp;"-,Bold"&amp;16Opx exsolution from Type II cpx</oddHead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V18"/>
  <sheetViews>
    <sheetView workbookViewId="0">
      <pane xSplit="1" ySplit="4" topLeftCell="B7" activePane="bottomRight" state="frozen"/>
      <selection pane="topRight" activeCell="B1" sqref="B1"/>
      <selection pane="bottomLeft" activeCell="A5" sqref="A5"/>
      <selection pane="bottomRight" activeCell="A2" sqref="A2:XFD2"/>
    </sheetView>
  </sheetViews>
  <sheetFormatPr defaultRowHeight="14.5" x14ac:dyDescent="0.35"/>
  <cols>
    <col min="1" max="1" width="12.36328125" bestFit="1" customWidth="1"/>
    <col min="3" max="3" width="3.6328125" customWidth="1"/>
    <col min="15" max="15" width="3.6328125" customWidth="1"/>
    <col min="17" max="17" width="3.6328125" customWidth="1"/>
    <col min="22" max="22" width="3.6328125" customWidth="1"/>
    <col min="24" max="24" width="3.6328125" customWidth="1"/>
    <col min="37" max="37" width="9.26953125" customWidth="1"/>
    <col min="43" max="43" width="3.6328125" customWidth="1"/>
    <col min="48" max="48" width="3.6328125" customWidth="1"/>
    <col min="54" max="54" width="3.6328125" customWidth="1"/>
    <col min="59" max="59" width="3.6328125" customWidth="1"/>
    <col min="64" max="64" width="3.6328125" customWidth="1"/>
    <col min="87" max="87" width="3.6328125" customWidth="1"/>
    <col min="93" max="93" width="3.6328125" customWidth="1"/>
    <col min="95" max="95" width="3.6328125" customWidth="1"/>
    <col min="98" max="98" width="3.6328125" customWidth="1"/>
  </cols>
  <sheetData>
    <row r="1" spans="1:100" ht="18.5" x14ac:dyDescent="0.45">
      <c r="A1" s="43" t="s">
        <v>185</v>
      </c>
      <c r="D1" s="88"/>
      <c r="E1" t="s">
        <v>358</v>
      </c>
      <c r="CU1" s="132" t="s">
        <v>296</v>
      </c>
      <c r="CV1" s="94"/>
    </row>
    <row r="2" spans="1:100" s="10" customFormat="1" ht="18.5" x14ac:dyDescent="0.45">
      <c r="A2" s="43"/>
      <c r="CU2" s="132"/>
      <c r="CV2" s="94"/>
    </row>
    <row r="3" spans="1:100" ht="18.5" x14ac:dyDescent="0.45">
      <c r="A3" s="43"/>
      <c r="B3" s="30" t="s">
        <v>76</v>
      </c>
      <c r="D3" s="90" t="s">
        <v>301</v>
      </c>
      <c r="E3" s="90"/>
      <c r="F3" s="90"/>
      <c r="G3" s="90"/>
      <c r="H3" s="90"/>
      <c r="I3" s="90"/>
      <c r="J3" s="90"/>
      <c r="K3" s="90" t="s">
        <v>79</v>
      </c>
      <c r="L3" s="90"/>
      <c r="M3" s="90"/>
      <c r="N3" s="90"/>
      <c r="P3" s="30" t="s">
        <v>187</v>
      </c>
      <c r="Q3" s="31"/>
      <c r="R3" s="90" t="s">
        <v>369</v>
      </c>
      <c r="S3" s="90"/>
      <c r="T3" s="90"/>
      <c r="U3" s="107"/>
      <c r="W3" s="39" t="s">
        <v>292</v>
      </c>
      <c r="Y3" s="90" t="s">
        <v>370</v>
      </c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8" t="s">
        <v>75</v>
      </c>
      <c r="AL3" s="99"/>
      <c r="AM3" s="99"/>
      <c r="AN3" s="99"/>
      <c r="AO3" s="99"/>
      <c r="AP3" s="99"/>
      <c r="AR3" s="89" t="s">
        <v>371</v>
      </c>
      <c r="AS3" s="89"/>
      <c r="AT3" s="89"/>
      <c r="AU3" s="89"/>
      <c r="AW3" s="90" t="s">
        <v>372</v>
      </c>
      <c r="AX3" s="90"/>
      <c r="AY3" s="90"/>
      <c r="AZ3" s="97"/>
      <c r="BA3" s="97"/>
      <c r="BC3" s="89" t="s">
        <v>373</v>
      </c>
      <c r="BD3" s="133"/>
      <c r="BE3" s="133"/>
      <c r="BF3" s="133"/>
      <c r="BH3" s="89" t="s">
        <v>374</v>
      </c>
      <c r="BI3" s="89"/>
      <c r="BJ3" s="89"/>
      <c r="BK3" s="89"/>
      <c r="BM3" s="90" t="s">
        <v>368</v>
      </c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J3" s="90" t="s">
        <v>367</v>
      </c>
      <c r="CK3" s="90"/>
      <c r="CL3" s="90"/>
      <c r="CM3" s="90"/>
      <c r="CN3" s="90"/>
      <c r="CP3" s="30" t="s">
        <v>188</v>
      </c>
      <c r="CQ3" s="31"/>
      <c r="CR3" s="90" t="s">
        <v>60</v>
      </c>
      <c r="CS3" s="90"/>
      <c r="CU3" s="94"/>
      <c r="CV3" s="94"/>
    </row>
    <row r="4" spans="1:100" x14ac:dyDescent="0.35">
      <c r="B4" s="14"/>
      <c r="C4" s="14"/>
      <c r="D4" s="40" t="s">
        <v>43</v>
      </c>
      <c r="E4" s="40" t="s">
        <v>43</v>
      </c>
      <c r="F4" s="40" t="s">
        <v>43</v>
      </c>
      <c r="G4" s="40" t="s">
        <v>43</v>
      </c>
      <c r="H4" s="40" t="s">
        <v>43</v>
      </c>
      <c r="I4" s="40" t="s">
        <v>12</v>
      </c>
      <c r="J4" s="40" t="s">
        <v>300</v>
      </c>
      <c r="K4" s="8" t="s">
        <v>10</v>
      </c>
      <c r="L4" s="8" t="s">
        <v>12</v>
      </c>
      <c r="M4" s="34" t="s">
        <v>299</v>
      </c>
      <c r="N4" s="34" t="s">
        <v>299</v>
      </c>
      <c r="O4" s="14"/>
      <c r="P4" s="14"/>
      <c r="Q4" s="14"/>
      <c r="R4" s="40" t="s">
        <v>10</v>
      </c>
      <c r="S4" s="40" t="s">
        <v>11</v>
      </c>
      <c r="T4" s="40" t="s">
        <v>21</v>
      </c>
      <c r="U4" s="34" t="s">
        <v>10</v>
      </c>
      <c r="V4" s="40"/>
      <c r="W4" s="40"/>
      <c r="X4" s="40"/>
      <c r="Y4" s="40" t="s">
        <v>10</v>
      </c>
      <c r="Z4" s="40" t="s">
        <v>282</v>
      </c>
      <c r="AA4" s="40" t="s">
        <v>283</v>
      </c>
      <c r="AB4" s="40" t="s">
        <v>284</v>
      </c>
      <c r="AC4" s="40" t="s">
        <v>285</v>
      </c>
      <c r="AD4" s="40" t="s">
        <v>286</v>
      </c>
      <c r="AE4" s="40" t="s">
        <v>287</v>
      </c>
      <c r="AF4" s="40" t="s">
        <v>288</v>
      </c>
      <c r="AG4" s="40" t="s">
        <v>289</v>
      </c>
      <c r="AH4" s="40" t="s">
        <v>290</v>
      </c>
      <c r="AI4" s="40" t="s">
        <v>291</v>
      </c>
      <c r="AJ4" s="40" t="s">
        <v>37</v>
      </c>
      <c r="AK4" s="59" t="s">
        <v>280</v>
      </c>
      <c r="AL4" s="29" t="s">
        <v>210</v>
      </c>
      <c r="AM4" s="28" t="s">
        <v>38</v>
      </c>
      <c r="AN4" s="28" t="s">
        <v>48</v>
      </c>
      <c r="AO4" s="28" t="s">
        <v>40</v>
      </c>
      <c r="AP4" s="28" t="s">
        <v>46</v>
      </c>
      <c r="AR4" s="11"/>
      <c r="AS4" s="11"/>
      <c r="AT4" s="11"/>
      <c r="AU4" s="11"/>
      <c r="AW4" s="40" t="s">
        <v>10</v>
      </c>
      <c r="AX4" s="40" t="s">
        <v>25</v>
      </c>
      <c r="AY4" s="40" t="s">
        <v>282</v>
      </c>
      <c r="AZ4" s="64"/>
      <c r="BA4" s="65"/>
      <c r="BC4" s="11"/>
      <c r="BD4" s="11"/>
      <c r="BE4" s="11"/>
      <c r="BF4" s="11"/>
      <c r="BG4" s="62"/>
      <c r="BH4" s="11"/>
      <c r="BI4" s="11"/>
      <c r="BJ4" s="11"/>
      <c r="BK4" s="11"/>
      <c r="BM4" s="40" t="s">
        <v>24</v>
      </c>
      <c r="BN4" s="40" t="s">
        <v>10</v>
      </c>
      <c r="BO4" s="40" t="s">
        <v>25</v>
      </c>
      <c r="BP4" s="40" t="s">
        <v>11</v>
      </c>
      <c r="BQ4" s="40" t="s">
        <v>11</v>
      </c>
      <c r="BR4" s="40" t="s">
        <v>21</v>
      </c>
      <c r="BS4" s="40" t="s">
        <v>294</v>
      </c>
      <c r="BT4" s="40" t="s">
        <v>151</v>
      </c>
      <c r="BU4" s="40" t="s">
        <v>152</v>
      </c>
      <c r="BV4" s="40" t="s">
        <v>152</v>
      </c>
      <c r="BW4" s="40" t="s">
        <v>152</v>
      </c>
      <c r="BX4" s="40" t="s">
        <v>152</v>
      </c>
      <c r="BY4" s="40" t="s">
        <v>152</v>
      </c>
      <c r="BZ4" s="40" t="s">
        <v>152</v>
      </c>
      <c r="CA4" s="40" t="s">
        <v>153</v>
      </c>
      <c r="CB4" s="40" t="s">
        <v>153</v>
      </c>
      <c r="CC4" s="40" t="s">
        <v>153</v>
      </c>
      <c r="CD4" s="40" t="s">
        <v>153</v>
      </c>
      <c r="CE4" s="40" t="s">
        <v>153</v>
      </c>
      <c r="CF4" s="40" t="s">
        <v>153</v>
      </c>
      <c r="CG4" s="40" t="s">
        <v>153</v>
      </c>
      <c r="CH4" s="40" t="s">
        <v>293</v>
      </c>
      <c r="CI4" s="40"/>
      <c r="CJ4" s="40" t="s">
        <v>40</v>
      </c>
      <c r="CK4" s="40" t="s">
        <v>40</v>
      </c>
      <c r="CL4" s="40" t="s">
        <v>46</v>
      </c>
      <c r="CM4" s="40" t="s">
        <v>16</v>
      </c>
      <c r="CN4" s="40" t="s">
        <v>17</v>
      </c>
      <c r="CO4" s="40"/>
      <c r="CP4" s="14"/>
      <c r="CQ4" s="14"/>
      <c r="CR4" s="40" t="s">
        <v>295</v>
      </c>
      <c r="CS4" s="40" t="s">
        <v>11</v>
      </c>
      <c r="CT4" s="40"/>
      <c r="CU4" s="40" t="s">
        <v>297</v>
      </c>
      <c r="CV4" s="40" t="s">
        <v>298</v>
      </c>
    </row>
    <row r="5" spans="1:100" s="7" customFormat="1" ht="16.5" x14ac:dyDescent="0.45">
      <c r="A5" t="s">
        <v>52</v>
      </c>
      <c r="B5" s="1">
        <v>41.24</v>
      </c>
      <c r="C5" s="1"/>
      <c r="D5" s="1">
        <v>40.64</v>
      </c>
      <c r="E5" s="1">
        <v>41.4</v>
      </c>
      <c r="F5" s="1">
        <v>41.23</v>
      </c>
      <c r="G5" s="1">
        <v>41.58</v>
      </c>
      <c r="H5" s="1">
        <v>40.98</v>
      </c>
      <c r="I5" s="1">
        <v>41.29</v>
      </c>
      <c r="J5" s="1">
        <v>40.64</v>
      </c>
      <c r="K5" s="1">
        <v>40.79</v>
      </c>
      <c r="L5">
        <v>41.39</v>
      </c>
      <c r="M5" s="1">
        <v>40.79</v>
      </c>
      <c r="N5" s="1">
        <v>41.39</v>
      </c>
      <c r="O5" s="1"/>
      <c r="P5" s="1">
        <v>41.18</v>
      </c>
      <c r="Q5" s="1"/>
      <c r="R5" s="1">
        <v>40.44</v>
      </c>
      <c r="S5" s="1">
        <v>40.270000000000003</v>
      </c>
      <c r="T5" s="1">
        <v>40.520000000000003</v>
      </c>
      <c r="U5" s="1">
        <v>40.340000000000003</v>
      </c>
      <c r="V5" s="1"/>
      <c r="W5" s="1">
        <v>39.83</v>
      </c>
      <c r="X5" s="1"/>
      <c r="Y5" s="1">
        <v>40.520000000000003</v>
      </c>
      <c r="Z5" s="1">
        <v>40.549999999999997</v>
      </c>
      <c r="AA5" s="1">
        <v>40.74</v>
      </c>
      <c r="AB5" s="1">
        <v>40.58</v>
      </c>
      <c r="AC5" s="1">
        <v>40.72</v>
      </c>
      <c r="AD5" s="1">
        <v>40.479999999999997</v>
      </c>
      <c r="AE5" s="1">
        <v>41.08</v>
      </c>
      <c r="AF5" s="1">
        <v>40.31</v>
      </c>
      <c r="AG5" s="1">
        <v>40.67</v>
      </c>
      <c r="AH5" s="1">
        <v>40.200000000000003</v>
      </c>
      <c r="AI5" s="1">
        <v>40.39</v>
      </c>
      <c r="AJ5" s="1">
        <v>40.340000000000003</v>
      </c>
      <c r="AK5" s="1">
        <v>40.380000000000003</v>
      </c>
      <c r="AL5" s="1">
        <v>40.549999999999997</v>
      </c>
      <c r="AM5" s="1">
        <v>40.29</v>
      </c>
      <c r="AN5" s="1">
        <v>40.5</v>
      </c>
      <c r="AO5" s="1">
        <v>41.08</v>
      </c>
      <c r="AP5" s="1">
        <v>40.43</v>
      </c>
      <c r="AQ5" s="63"/>
      <c r="AR5" s="1">
        <v>40.900500000000001</v>
      </c>
      <c r="AS5" s="1">
        <v>40.938299999999998</v>
      </c>
      <c r="AT5" s="1">
        <v>41.003900000000002</v>
      </c>
      <c r="AU5" s="1">
        <v>41.031100000000002</v>
      </c>
      <c r="AV5" s="83"/>
      <c r="AW5" s="1">
        <v>40.1</v>
      </c>
      <c r="AX5" s="1">
        <v>40.03</v>
      </c>
      <c r="AY5" s="1">
        <v>40.1</v>
      </c>
      <c r="AZ5" s="1">
        <v>40.24</v>
      </c>
      <c r="BA5" s="1">
        <v>40.630000000000003</v>
      </c>
      <c r="BB5" s="63"/>
      <c r="BC5" s="1">
        <v>40.915100000000002</v>
      </c>
      <c r="BD5" s="1">
        <v>40.964100000000002</v>
      </c>
      <c r="BE5" s="1">
        <v>40.789099999999998</v>
      </c>
      <c r="BF5" s="1">
        <v>40.960799999999999</v>
      </c>
      <c r="BG5" s="63"/>
      <c r="BH5" s="1">
        <v>40.469200000000001</v>
      </c>
      <c r="BI5" s="1">
        <v>40.422199999999997</v>
      </c>
      <c r="BJ5" s="1">
        <v>40.496299999999998</v>
      </c>
      <c r="BK5" s="1">
        <v>40.354100000000003</v>
      </c>
      <c r="BM5" s="1">
        <v>42.9</v>
      </c>
      <c r="BN5" s="1">
        <v>43.07</v>
      </c>
      <c r="BO5" s="1">
        <v>42.91</v>
      </c>
      <c r="BP5" s="1">
        <v>42.96</v>
      </c>
      <c r="BQ5" s="1">
        <v>42.96</v>
      </c>
      <c r="BR5" s="1">
        <v>42.76</v>
      </c>
      <c r="BS5" s="1">
        <v>43.18</v>
      </c>
      <c r="BT5" s="1">
        <v>42.75</v>
      </c>
      <c r="BU5" s="1">
        <v>42.95</v>
      </c>
      <c r="BV5" s="1">
        <v>42.77</v>
      </c>
      <c r="BW5" s="1">
        <v>42.89</v>
      </c>
      <c r="BX5" s="1">
        <v>42.75</v>
      </c>
      <c r="BY5" s="1">
        <v>42.44</v>
      </c>
      <c r="BZ5" s="1">
        <v>42.76</v>
      </c>
      <c r="CA5" s="1">
        <v>42.84</v>
      </c>
      <c r="CB5" s="1">
        <v>42.48</v>
      </c>
      <c r="CC5" s="1">
        <v>42.12</v>
      </c>
      <c r="CD5" s="1">
        <v>42.46</v>
      </c>
      <c r="CE5" s="1">
        <v>42.54</v>
      </c>
      <c r="CF5" s="1">
        <v>42.69</v>
      </c>
      <c r="CG5" s="1">
        <v>42.52</v>
      </c>
      <c r="CH5" s="1">
        <v>42.83</v>
      </c>
      <c r="CI5" s="1"/>
      <c r="CJ5" s="1">
        <v>42.45</v>
      </c>
      <c r="CK5" s="1">
        <v>42.45</v>
      </c>
      <c r="CL5" s="1">
        <v>42.63</v>
      </c>
      <c r="CM5" s="1">
        <v>43.34</v>
      </c>
      <c r="CN5" s="1">
        <v>43.15</v>
      </c>
      <c r="CO5" s="1"/>
      <c r="CP5" s="1">
        <v>41.56</v>
      </c>
      <c r="CQ5" s="1"/>
      <c r="CR5" s="1">
        <v>42.04</v>
      </c>
      <c r="CS5" s="1">
        <v>41.8</v>
      </c>
      <c r="CT5" s="1"/>
      <c r="CU5" s="1">
        <v>40.31</v>
      </c>
      <c r="CV5" s="1">
        <v>39.93</v>
      </c>
    </row>
    <row r="6" spans="1:100" ht="16.5" x14ac:dyDescent="0.45">
      <c r="A6" t="s">
        <v>80</v>
      </c>
      <c r="B6" s="1">
        <v>3.89</v>
      </c>
      <c r="C6" s="1"/>
      <c r="D6" s="1">
        <v>5.89</v>
      </c>
      <c r="E6" s="1">
        <v>4.54</v>
      </c>
      <c r="F6" s="1">
        <v>6.27</v>
      </c>
      <c r="G6" s="1">
        <v>3.99</v>
      </c>
      <c r="H6" s="1">
        <v>4.0599999999999996</v>
      </c>
      <c r="I6" s="1">
        <v>3.9</v>
      </c>
      <c r="J6" s="1">
        <v>5.89</v>
      </c>
      <c r="K6" s="1">
        <v>6.01</v>
      </c>
      <c r="L6">
        <v>3.89</v>
      </c>
      <c r="M6" s="1">
        <v>6.01</v>
      </c>
      <c r="N6" s="1">
        <v>3.89</v>
      </c>
      <c r="O6" s="1"/>
      <c r="P6" s="1">
        <v>4.6399999999999997</v>
      </c>
      <c r="Q6" s="1"/>
      <c r="R6" s="1">
        <v>4.88</v>
      </c>
      <c r="S6" s="1">
        <v>4.76</v>
      </c>
      <c r="T6" s="1">
        <v>4.8499999999999996</v>
      </c>
      <c r="U6" s="1">
        <v>5.08</v>
      </c>
      <c r="V6" s="1"/>
      <c r="W6" s="1">
        <v>5.57</v>
      </c>
      <c r="X6" s="1"/>
      <c r="Y6" s="1">
        <v>5.04</v>
      </c>
      <c r="Z6" s="1">
        <v>4.58</v>
      </c>
      <c r="AA6" s="1">
        <v>4.63</v>
      </c>
      <c r="AB6" s="1">
        <v>4.76</v>
      </c>
      <c r="AC6" s="1">
        <v>4.75</v>
      </c>
      <c r="AD6" s="1">
        <v>4.75</v>
      </c>
      <c r="AE6" s="1">
        <v>4.34</v>
      </c>
      <c r="AF6" s="1">
        <v>5.17</v>
      </c>
      <c r="AG6" s="1">
        <v>5.12</v>
      </c>
      <c r="AH6" s="1">
        <v>5.01</v>
      </c>
      <c r="AI6" s="1">
        <v>5.08</v>
      </c>
      <c r="AJ6" s="1">
        <v>5.1100000000000003</v>
      </c>
      <c r="AK6" s="1">
        <v>5.0199999999999996</v>
      </c>
      <c r="AL6" s="1">
        <v>4.9400000000000004</v>
      </c>
      <c r="AM6" s="1">
        <v>4.46</v>
      </c>
      <c r="AN6" s="1">
        <v>4.43</v>
      </c>
      <c r="AO6" s="1">
        <v>4.3600000000000003</v>
      </c>
      <c r="AP6" s="1">
        <v>4.6500000000000004</v>
      </c>
      <c r="AR6" s="1">
        <v>5.34877</v>
      </c>
      <c r="AS6" s="1">
        <v>5.3636699999999999</v>
      </c>
      <c r="AT6" s="1">
        <v>5.3578299999999999</v>
      </c>
      <c r="AU6" s="1">
        <v>5.3434299999999997</v>
      </c>
      <c r="AW6" s="1">
        <v>5.52</v>
      </c>
      <c r="AX6" s="1">
        <v>5.88</v>
      </c>
      <c r="AY6" s="1">
        <v>6.11</v>
      </c>
      <c r="AZ6" s="1">
        <v>5.71</v>
      </c>
      <c r="BA6" s="1">
        <v>5.73</v>
      </c>
      <c r="BC6" s="1">
        <v>5.0762700000000001</v>
      </c>
      <c r="BD6" s="1">
        <v>5.0714800000000002</v>
      </c>
      <c r="BE6" s="1">
        <v>5.0620599999999998</v>
      </c>
      <c r="BF6" s="1">
        <v>5.0913899999999996</v>
      </c>
      <c r="BH6" s="1">
        <v>5.1627400000000003</v>
      </c>
      <c r="BI6" s="1">
        <v>5.1695799999999998</v>
      </c>
      <c r="BJ6" s="1">
        <v>5.1339300000000003</v>
      </c>
      <c r="BK6" s="1">
        <v>5.1934300000000002</v>
      </c>
      <c r="BM6" s="1">
        <v>2.34</v>
      </c>
      <c r="BN6" s="1">
        <v>2.12</v>
      </c>
      <c r="BO6" s="1">
        <v>2</v>
      </c>
      <c r="BP6" s="1">
        <v>2.2200000000000002</v>
      </c>
      <c r="BQ6" s="1">
        <v>2.2200000000000002</v>
      </c>
      <c r="BR6" s="1">
        <v>2.62</v>
      </c>
      <c r="BS6" s="1">
        <v>2.16</v>
      </c>
      <c r="BT6" s="1">
        <v>2.94</v>
      </c>
      <c r="BU6" s="1">
        <v>2.99</v>
      </c>
      <c r="BV6" s="1">
        <v>3.12</v>
      </c>
      <c r="BW6" s="1">
        <v>3.27</v>
      </c>
      <c r="BX6" s="1">
        <v>3.36</v>
      </c>
      <c r="BY6" s="1">
        <v>3.39</v>
      </c>
      <c r="BZ6" s="1">
        <v>3.22</v>
      </c>
      <c r="CA6" s="1">
        <v>3.43</v>
      </c>
      <c r="CB6" s="1">
        <v>3.47</v>
      </c>
      <c r="CC6" s="1">
        <v>3.33</v>
      </c>
      <c r="CD6" s="1">
        <v>3.62</v>
      </c>
      <c r="CE6" s="1">
        <v>3.5</v>
      </c>
      <c r="CF6" s="1">
        <v>3.3</v>
      </c>
      <c r="CG6" s="1">
        <v>3.44</v>
      </c>
      <c r="CH6" s="1">
        <v>3.25</v>
      </c>
      <c r="CI6" s="1"/>
      <c r="CJ6" s="1">
        <v>2.17</v>
      </c>
      <c r="CK6" s="1">
        <v>2.17</v>
      </c>
      <c r="CL6" s="1">
        <v>2.2599999999999998</v>
      </c>
      <c r="CM6" s="1">
        <v>0.79</v>
      </c>
      <c r="CN6" s="1">
        <v>1.3</v>
      </c>
      <c r="CO6" s="1"/>
      <c r="CP6" s="1">
        <v>3.09</v>
      </c>
      <c r="CQ6" s="1"/>
      <c r="CR6" s="1">
        <v>3.77</v>
      </c>
      <c r="CS6" s="1">
        <v>3.89</v>
      </c>
      <c r="CT6" s="1"/>
      <c r="CU6" s="1">
        <v>5.51</v>
      </c>
      <c r="CV6" s="1">
        <v>5.64</v>
      </c>
    </row>
    <row r="7" spans="1:100" ht="16.5" x14ac:dyDescent="0.45">
      <c r="A7" t="s">
        <v>81</v>
      </c>
      <c r="B7" s="1">
        <v>14.2</v>
      </c>
      <c r="C7" s="1"/>
      <c r="D7" s="1">
        <v>13.24</v>
      </c>
      <c r="E7" s="1">
        <v>13.97</v>
      </c>
      <c r="F7" s="1">
        <v>13.01</v>
      </c>
      <c r="G7" s="1">
        <v>15.15</v>
      </c>
      <c r="H7" s="1">
        <v>15.11</v>
      </c>
      <c r="I7" s="1">
        <v>15.12</v>
      </c>
      <c r="J7" s="1">
        <v>13.25</v>
      </c>
      <c r="K7" s="1">
        <v>13.13</v>
      </c>
      <c r="L7">
        <v>15.13</v>
      </c>
      <c r="M7" s="1">
        <v>13.13</v>
      </c>
      <c r="N7" s="1">
        <v>15.13</v>
      </c>
      <c r="O7" s="1"/>
      <c r="P7" s="1">
        <v>15.11</v>
      </c>
      <c r="Q7" s="1"/>
      <c r="R7" s="1">
        <v>14.79</v>
      </c>
      <c r="S7" s="1">
        <v>14.88</v>
      </c>
      <c r="T7" s="1">
        <v>14.95</v>
      </c>
      <c r="U7" s="1">
        <v>14.8</v>
      </c>
      <c r="V7" s="1"/>
      <c r="W7" s="1">
        <v>14.59</v>
      </c>
      <c r="X7" s="1"/>
      <c r="Y7" s="1">
        <v>14.91</v>
      </c>
      <c r="Z7" s="1">
        <v>14.97</v>
      </c>
      <c r="AA7" s="1">
        <v>14.97</v>
      </c>
      <c r="AB7" s="1">
        <v>14.95</v>
      </c>
      <c r="AC7" s="1">
        <v>14.86</v>
      </c>
      <c r="AD7" s="1">
        <v>14.83</v>
      </c>
      <c r="AE7" s="1">
        <v>14.28</v>
      </c>
      <c r="AF7" s="1">
        <v>14.77</v>
      </c>
      <c r="AG7" s="1">
        <v>14.72</v>
      </c>
      <c r="AH7" s="1">
        <v>14.79</v>
      </c>
      <c r="AI7" s="1">
        <v>14.95</v>
      </c>
      <c r="AJ7" s="1">
        <v>14.7</v>
      </c>
      <c r="AK7" s="1">
        <v>14.88</v>
      </c>
      <c r="AL7" s="1">
        <v>14.87</v>
      </c>
      <c r="AM7" s="1">
        <v>15.18</v>
      </c>
      <c r="AN7" s="1">
        <v>15.16</v>
      </c>
      <c r="AO7" s="1">
        <v>14.41</v>
      </c>
      <c r="AP7" s="1">
        <v>15.02</v>
      </c>
      <c r="AR7" s="1">
        <v>14.2501</v>
      </c>
      <c r="AS7" s="1">
        <v>14.267799999999999</v>
      </c>
      <c r="AT7" s="1">
        <v>14.226000000000001</v>
      </c>
      <c r="AU7" s="1">
        <v>14.236800000000001</v>
      </c>
      <c r="AW7" s="1">
        <v>14.52</v>
      </c>
      <c r="AX7" s="1">
        <v>14.64</v>
      </c>
      <c r="AY7" s="1">
        <v>14.54</v>
      </c>
      <c r="AZ7" s="1">
        <v>14.79</v>
      </c>
      <c r="BA7" s="1">
        <v>14.78</v>
      </c>
      <c r="BC7" s="1">
        <v>14.4091</v>
      </c>
      <c r="BD7" s="1">
        <v>14.3248</v>
      </c>
      <c r="BE7" s="1">
        <v>14.557700000000001</v>
      </c>
      <c r="BF7" s="1">
        <v>14.5703</v>
      </c>
      <c r="BH7" s="1">
        <v>13.8155</v>
      </c>
      <c r="BI7" s="1">
        <v>13.6029</v>
      </c>
      <c r="BJ7" s="1">
        <v>13.739699999999999</v>
      </c>
      <c r="BK7" s="1">
        <v>13.5366</v>
      </c>
      <c r="BM7" s="1">
        <v>14.57</v>
      </c>
      <c r="BN7" s="1">
        <v>14.42</v>
      </c>
      <c r="BO7" s="1">
        <v>14.48</v>
      </c>
      <c r="BP7" s="1">
        <v>14.39</v>
      </c>
      <c r="BQ7" s="1">
        <v>14.39</v>
      </c>
      <c r="BR7" s="1">
        <v>14.27</v>
      </c>
      <c r="BS7" s="1">
        <v>14.42</v>
      </c>
      <c r="BT7" s="1">
        <v>14.14</v>
      </c>
      <c r="BU7" s="1">
        <v>14.19</v>
      </c>
      <c r="BV7" s="1">
        <v>14.32</v>
      </c>
      <c r="BW7" s="1">
        <v>14.34</v>
      </c>
      <c r="BX7" s="1">
        <v>14.38</v>
      </c>
      <c r="BY7" s="1">
        <v>14.85</v>
      </c>
      <c r="BZ7" s="1">
        <v>14.41</v>
      </c>
      <c r="CA7" s="1">
        <v>14.52</v>
      </c>
      <c r="CB7" s="1">
        <v>14.73</v>
      </c>
      <c r="CC7" s="1">
        <v>14.82</v>
      </c>
      <c r="CD7" s="1">
        <v>14.97</v>
      </c>
      <c r="CE7" s="1">
        <v>14.99</v>
      </c>
      <c r="CF7" s="1">
        <v>14.7</v>
      </c>
      <c r="CG7" s="1">
        <v>14.78</v>
      </c>
      <c r="CH7" s="1">
        <v>14.64</v>
      </c>
      <c r="CI7" s="1"/>
      <c r="CJ7" s="1">
        <v>15.32</v>
      </c>
      <c r="CK7" s="1">
        <v>15.32</v>
      </c>
      <c r="CL7" s="1">
        <v>15.36</v>
      </c>
      <c r="CM7" s="1">
        <v>15.45</v>
      </c>
      <c r="CN7" s="1">
        <v>15.35</v>
      </c>
      <c r="CO7" s="1"/>
      <c r="CP7" s="1">
        <v>12.99</v>
      </c>
      <c r="CQ7" s="1"/>
      <c r="CR7" s="1">
        <v>14.32</v>
      </c>
      <c r="CS7" s="1">
        <v>14.58</v>
      </c>
      <c r="CT7" s="1"/>
      <c r="CU7" s="1">
        <v>14.5</v>
      </c>
      <c r="CV7" s="1">
        <v>14.6</v>
      </c>
    </row>
    <row r="8" spans="1:100" ht="16.5" x14ac:dyDescent="0.45">
      <c r="A8" t="s">
        <v>83</v>
      </c>
      <c r="B8" s="1">
        <v>0.26</v>
      </c>
      <c r="C8" s="1"/>
      <c r="D8" s="1">
        <v>0.03</v>
      </c>
      <c r="E8" s="1">
        <v>0.08</v>
      </c>
      <c r="F8" s="1">
        <v>0.06</v>
      </c>
      <c r="G8" s="1">
        <v>0.04</v>
      </c>
      <c r="H8" s="1">
        <v>0.05</v>
      </c>
      <c r="I8" s="1">
        <v>0.04</v>
      </c>
      <c r="J8" s="1">
        <v>0.03</v>
      </c>
      <c r="K8" s="1">
        <v>0.04</v>
      </c>
      <c r="L8">
        <v>0.04</v>
      </c>
      <c r="M8" s="1">
        <v>0.04</v>
      </c>
      <c r="N8" s="1">
        <v>0.04</v>
      </c>
      <c r="O8" s="1"/>
      <c r="P8" s="1">
        <v>0.08</v>
      </c>
      <c r="Q8" s="1"/>
      <c r="R8" s="1">
        <v>7.0000000000000007E-2</v>
      </c>
      <c r="S8" s="1">
        <v>0.08</v>
      </c>
      <c r="T8" s="1">
        <v>0.08</v>
      </c>
      <c r="U8" s="1">
        <v>0.06</v>
      </c>
      <c r="V8" s="1"/>
      <c r="W8" s="1">
        <v>0.02</v>
      </c>
      <c r="X8" s="1"/>
      <c r="Y8" s="1">
        <v>0</v>
      </c>
      <c r="Z8" s="1">
        <v>0.02</v>
      </c>
      <c r="AA8" s="1">
        <v>0.02</v>
      </c>
      <c r="AB8" s="1">
        <v>0.04</v>
      </c>
      <c r="AC8" s="1">
        <v>0.04</v>
      </c>
      <c r="AD8" s="1">
        <v>0</v>
      </c>
      <c r="AE8" s="1">
        <v>0</v>
      </c>
      <c r="AF8" s="1">
        <v>0.04</v>
      </c>
      <c r="AG8" s="1">
        <v>0</v>
      </c>
      <c r="AH8" s="1">
        <v>0.06</v>
      </c>
      <c r="AI8" s="1">
        <v>0</v>
      </c>
      <c r="AJ8" s="1">
        <v>0.03</v>
      </c>
      <c r="AK8" s="1">
        <v>0.01</v>
      </c>
      <c r="AL8" s="1">
        <v>0</v>
      </c>
      <c r="AM8" s="1">
        <v>0</v>
      </c>
      <c r="AN8" s="1">
        <v>0</v>
      </c>
      <c r="AO8" s="1">
        <v>0</v>
      </c>
      <c r="AP8" s="1">
        <v>0.02</v>
      </c>
      <c r="AR8" s="1">
        <v>3.7788000000000002E-2</v>
      </c>
      <c r="AS8" s="1">
        <v>4.0679E-2</v>
      </c>
      <c r="AT8" s="1">
        <v>4.1249000000000001E-2</v>
      </c>
      <c r="AU8" s="1">
        <v>3.8439000000000001E-2</v>
      </c>
      <c r="AW8" s="1">
        <v>0.01</v>
      </c>
      <c r="AX8" s="1">
        <v>0.01</v>
      </c>
      <c r="AY8" s="1">
        <v>0.03</v>
      </c>
      <c r="AZ8" s="1">
        <v>7.0000000000000007E-2</v>
      </c>
      <c r="BA8" s="1">
        <v>0.11</v>
      </c>
      <c r="BC8" s="1">
        <v>1.1730000000000001E-2</v>
      </c>
      <c r="BD8" s="1">
        <v>6.9709999999999998E-3</v>
      </c>
      <c r="BE8" s="1">
        <v>9.41E-3</v>
      </c>
      <c r="BF8" s="1">
        <v>9.1559999999999992E-3</v>
      </c>
      <c r="BH8" s="1">
        <v>2.5418E-2</v>
      </c>
      <c r="BI8" s="1">
        <v>2.3765000000000001E-2</v>
      </c>
      <c r="BJ8" s="1">
        <v>2.7309E-2</v>
      </c>
      <c r="BK8" s="1">
        <v>3.0005E-2</v>
      </c>
      <c r="BM8" s="1">
        <v>1.4</v>
      </c>
      <c r="BN8" s="1">
        <v>1.32</v>
      </c>
      <c r="BO8" s="1">
        <v>1.32</v>
      </c>
      <c r="BP8" s="1">
        <v>1.28</v>
      </c>
      <c r="BQ8" s="1">
        <v>1.28</v>
      </c>
      <c r="BR8" s="1">
        <v>1.05</v>
      </c>
      <c r="BS8" s="1">
        <v>1.28</v>
      </c>
      <c r="BT8" s="1">
        <v>0.98</v>
      </c>
      <c r="BU8" s="1">
        <v>1.01</v>
      </c>
      <c r="BV8" s="1">
        <v>0.96</v>
      </c>
      <c r="BW8" s="1">
        <v>0.77</v>
      </c>
      <c r="BX8" s="1">
        <v>0.61</v>
      </c>
      <c r="BY8" s="1">
        <v>0.36</v>
      </c>
      <c r="BZ8" s="1">
        <v>0.74</v>
      </c>
      <c r="CA8" s="1">
        <v>0.39</v>
      </c>
      <c r="CB8" s="1">
        <v>0.31</v>
      </c>
      <c r="CC8" s="1">
        <v>0.13</v>
      </c>
      <c r="CD8" s="1">
        <v>0.04</v>
      </c>
      <c r="CE8" s="1">
        <v>0</v>
      </c>
      <c r="CF8" s="1">
        <v>0</v>
      </c>
      <c r="CG8" s="1">
        <v>0.14000000000000001</v>
      </c>
      <c r="CH8" s="1">
        <v>0.04</v>
      </c>
      <c r="CI8" s="1"/>
      <c r="CJ8" s="1">
        <v>0.77</v>
      </c>
      <c r="CK8" s="1">
        <v>0.77</v>
      </c>
      <c r="CL8" s="1">
        <v>0.81</v>
      </c>
      <c r="CM8" s="1">
        <v>1.41</v>
      </c>
      <c r="CN8" s="1">
        <v>1.05</v>
      </c>
      <c r="CO8" s="1"/>
      <c r="CP8" s="1">
        <v>0.1</v>
      </c>
      <c r="CQ8" s="1"/>
      <c r="CR8" s="1">
        <v>0.28999999999999998</v>
      </c>
      <c r="CS8" s="1">
        <v>0.09</v>
      </c>
      <c r="CT8" s="1"/>
      <c r="CU8" s="1">
        <v>0.06</v>
      </c>
      <c r="CV8" s="1">
        <v>0.02</v>
      </c>
    </row>
    <row r="9" spans="1:100" x14ac:dyDescent="0.35">
      <c r="A9" t="s">
        <v>0</v>
      </c>
      <c r="B9" s="1">
        <v>8.89</v>
      </c>
      <c r="C9" s="1"/>
      <c r="D9" s="1">
        <v>7.32</v>
      </c>
      <c r="E9" s="1">
        <v>7.31</v>
      </c>
      <c r="F9" s="1">
        <v>6.82</v>
      </c>
      <c r="G9" s="1">
        <v>8.6999999999999993</v>
      </c>
      <c r="H9" s="1">
        <v>8.67</v>
      </c>
      <c r="I9" s="1">
        <v>8.5</v>
      </c>
      <c r="J9" s="1">
        <v>7.31</v>
      </c>
      <c r="K9" s="1">
        <v>7.63</v>
      </c>
      <c r="L9">
        <v>8.39</v>
      </c>
      <c r="M9" s="1">
        <v>7.63</v>
      </c>
      <c r="N9" s="1">
        <v>8.39</v>
      </c>
      <c r="O9" s="1"/>
      <c r="P9" s="1">
        <v>10.25</v>
      </c>
      <c r="Q9" s="1"/>
      <c r="R9" s="1">
        <v>9.11</v>
      </c>
      <c r="S9" s="1">
        <v>9.18</v>
      </c>
      <c r="T9" s="1">
        <v>9.32</v>
      </c>
      <c r="U9" s="1">
        <v>9.11</v>
      </c>
      <c r="V9" s="1"/>
      <c r="W9" s="1">
        <v>9.09</v>
      </c>
      <c r="X9" s="1"/>
      <c r="Y9" s="1">
        <v>9.11</v>
      </c>
      <c r="Z9" s="1">
        <v>9.2899999999999991</v>
      </c>
      <c r="AA9" s="1">
        <v>9.14</v>
      </c>
      <c r="AB9" s="1">
        <v>8.89</v>
      </c>
      <c r="AC9" s="1">
        <v>8.59</v>
      </c>
      <c r="AD9" s="1">
        <v>9.09</v>
      </c>
      <c r="AE9" s="1">
        <v>8.9499999999999993</v>
      </c>
      <c r="AF9" s="1">
        <v>8.83</v>
      </c>
      <c r="AG9" s="1">
        <v>8.68</v>
      </c>
      <c r="AH9" s="1">
        <v>9.0500000000000007</v>
      </c>
      <c r="AI9" s="1">
        <v>9.1199999999999992</v>
      </c>
      <c r="AJ9" s="1">
        <v>9.07</v>
      </c>
      <c r="AK9" s="1">
        <v>9.02</v>
      </c>
      <c r="AL9" s="1">
        <v>9.09</v>
      </c>
      <c r="AM9" s="1">
        <v>9.0399999999999991</v>
      </c>
      <c r="AN9" s="1">
        <v>9</v>
      </c>
      <c r="AO9" s="1">
        <v>8.94</v>
      </c>
      <c r="AP9" s="1">
        <v>8.93</v>
      </c>
      <c r="AR9" s="1">
        <v>9.5159000000000002</v>
      </c>
      <c r="AS9" s="1">
        <v>9.5454799999999995</v>
      </c>
      <c r="AT9" s="1">
        <v>9.5022900000000003</v>
      </c>
      <c r="AU9" s="1">
        <v>9.4590399999999999</v>
      </c>
      <c r="AW9" s="1">
        <v>9.41</v>
      </c>
      <c r="AX9" s="1">
        <v>9.33</v>
      </c>
      <c r="AY9" s="1">
        <v>9.2899999999999991</v>
      </c>
      <c r="AZ9" s="1">
        <v>9.65</v>
      </c>
      <c r="BA9" s="1">
        <v>9.48</v>
      </c>
      <c r="BC9" s="1">
        <v>9.2637400000000003</v>
      </c>
      <c r="BD9" s="1">
        <v>9.2089599999999994</v>
      </c>
      <c r="BE9" s="1">
        <v>9.1628699999999998</v>
      </c>
      <c r="BF9" s="1">
        <v>9.2802500000000006</v>
      </c>
      <c r="BH9" s="1">
        <v>9.7282799999999998</v>
      </c>
      <c r="BI9" s="1">
        <v>9.9585500000000007</v>
      </c>
      <c r="BJ9" s="1">
        <v>10.2347</v>
      </c>
      <c r="BK9" s="1">
        <v>9.7710799999999995</v>
      </c>
      <c r="BM9" s="1">
        <v>5.4</v>
      </c>
      <c r="BN9" s="1">
        <v>5.33</v>
      </c>
      <c r="BO9" s="1">
        <v>5.46</v>
      </c>
      <c r="BP9" s="1">
        <v>5.43</v>
      </c>
      <c r="BQ9" s="1">
        <v>5.43</v>
      </c>
      <c r="BR9" s="1">
        <v>5.37</v>
      </c>
      <c r="BS9" s="1">
        <v>5.43</v>
      </c>
      <c r="BT9" s="1">
        <v>5.67</v>
      </c>
      <c r="BU9" s="1">
        <v>5.46</v>
      </c>
      <c r="BV9" s="1">
        <v>5.59</v>
      </c>
      <c r="BW9" s="1">
        <v>5.73</v>
      </c>
      <c r="BX9" s="1">
        <v>5.8</v>
      </c>
      <c r="BY9" s="1">
        <v>5.77</v>
      </c>
      <c r="BZ9" s="1">
        <v>5.67</v>
      </c>
      <c r="CA9" s="1">
        <v>5.55</v>
      </c>
      <c r="CB9" s="1">
        <v>5.64</v>
      </c>
      <c r="CC9" s="1">
        <v>5.86</v>
      </c>
      <c r="CD9" s="1">
        <v>5.82</v>
      </c>
      <c r="CE9" s="1">
        <v>6.02</v>
      </c>
      <c r="CF9" s="1">
        <v>5.88</v>
      </c>
      <c r="CG9" s="1">
        <v>5.79</v>
      </c>
      <c r="CH9" s="1">
        <v>5.83</v>
      </c>
      <c r="CI9" s="1"/>
      <c r="CJ9" s="1">
        <v>3.78</v>
      </c>
      <c r="CK9" s="1">
        <v>3.78</v>
      </c>
      <c r="CL9" s="1">
        <v>3.74</v>
      </c>
      <c r="CM9" s="1">
        <v>3.57</v>
      </c>
      <c r="CN9" s="1">
        <v>3.82</v>
      </c>
      <c r="CO9" s="1"/>
      <c r="CP9" s="1">
        <v>14.24</v>
      </c>
      <c r="CQ9" s="1"/>
      <c r="CR9" s="1">
        <v>8.92</v>
      </c>
      <c r="CS9" s="1">
        <v>8.4499999999999993</v>
      </c>
      <c r="CT9" s="1"/>
      <c r="CU9" s="1">
        <v>9.69</v>
      </c>
      <c r="CV9" s="1">
        <v>10.34</v>
      </c>
    </row>
    <row r="10" spans="1:100" x14ac:dyDescent="0.35">
      <c r="A10" t="s">
        <v>4</v>
      </c>
      <c r="B10" s="1">
        <v>0.12</v>
      </c>
      <c r="C10" s="1"/>
      <c r="D10" s="1">
        <v>0.11</v>
      </c>
      <c r="E10" s="1">
        <v>0.11</v>
      </c>
      <c r="F10" s="1">
        <v>0.1</v>
      </c>
      <c r="G10" s="1">
        <v>0.16</v>
      </c>
      <c r="H10" s="1">
        <v>0.13</v>
      </c>
      <c r="I10" s="1">
        <v>0.12</v>
      </c>
      <c r="J10" s="1">
        <v>0.11</v>
      </c>
      <c r="K10" s="1">
        <v>7.0000000000000007E-2</v>
      </c>
      <c r="L10">
        <v>0.1</v>
      </c>
      <c r="M10" s="1">
        <v>7.0000000000000007E-2</v>
      </c>
      <c r="N10" s="1">
        <v>0.1</v>
      </c>
      <c r="O10" s="1"/>
      <c r="P10" s="1">
        <v>0.11</v>
      </c>
      <c r="Q10" s="1"/>
      <c r="R10" s="1">
        <v>0.15</v>
      </c>
      <c r="S10" s="1">
        <v>0.13</v>
      </c>
      <c r="T10" s="1">
        <v>0.14000000000000001</v>
      </c>
      <c r="U10" s="1">
        <v>0.14000000000000001</v>
      </c>
      <c r="V10" s="1"/>
      <c r="W10" s="1">
        <v>0.13</v>
      </c>
      <c r="X10" s="1"/>
      <c r="Y10" s="1">
        <v>0.11</v>
      </c>
      <c r="Z10" s="1">
        <v>0.14000000000000001</v>
      </c>
      <c r="AA10" s="1">
        <v>0.15</v>
      </c>
      <c r="AB10" s="1">
        <v>0.09</v>
      </c>
      <c r="AC10" s="1">
        <v>0.13</v>
      </c>
      <c r="AD10" s="1">
        <v>0.15</v>
      </c>
      <c r="AE10" s="1">
        <v>0.11</v>
      </c>
      <c r="AF10" s="1">
        <v>0.11</v>
      </c>
      <c r="AG10" s="1">
        <v>0.1</v>
      </c>
      <c r="AH10" s="1">
        <v>0.11</v>
      </c>
      <c r="AI10" s="1">
        <v>0.12</v>
      </c>
      <c r="AJ10" s="1">
        <v>0.11</v>
      </c>
      <c r="AK10" s="1">
        <v>0.1</v>
      </c>
      <c r="AL10" s="1">
        <v>0.11</v>
      </c>
      <c r="AM10" s="1">
        <v>0.09</v>
      </c>
      <c r="AN10" s="1">
        <v>0.11</v>
      </c>
      <c r="AO10" s="1">
        <v>0.12</v>
      </c>
      <c r="AP10" s="1">
        <v>0.12</v>
      </c>
      <c r="AR10" s="1">
        <v>0.12257</v>
      </c>
      <c r="AS10" s="1">
        <v>0.11919100000000001</v>
      </c>
      <c r="AT10" s="1">
        <v>0.107253</v>
      </c>
      <c r="AU10" s="1">
        <v>0.100356</v>
      </c>
      <c r="AW10" s="1">
        <v>0.13</v>
      </c>
      <c r="AX10" s="1">
        <v>0.13</v>
      </c>
      <c r="AY10" s="1">
        <v>0.15</v>
      </c>
      <c r="AZ10" s="1">
        <v>0.13</v>
      </c>
      <c r="BA10" s="1">
        <v>0.11</v>
      </c>
      <c r="BC10" s="1">
        <v>0.10063</v>
      </c>
      <c r="BD10" s="1">
        <v>0.104223</v>
      </c>
      <c r="BE10" s="1">
        <v>0.105295</v>
      </c>
      <c r="BF10" s="1">
        <v>0.105819</v>
      </c>
      <c r="BH10" s="1">
        <v>0.121853</v>
      </c>
      <c r="BI10" s="1">
        <v>0.12092700000000001</v>
      </c>
      <c r="BJ10" s="1">
        <v>0.11811000000000001</v>
      </c>
      <c r="BK10" s="1">
        <v>0.11118</v>
      </c>
      <c r="BM10" s="1">
        <v>0.06</v>
      </c>
      <c r="BN10" s="1">
        <v>0.1</v>
      </c>
      <c r="BO10" s="1">
        <v>0.1</v>
      </c>
      <c r="BP10" s="1">
        <v>0.09</v>
      </c>
      <c r="BQ10" s="1">
        <v>0.09</v>
      </c>
      <c r="BR10" s="1">
        <v>7.0000000000000007E-2</v>
      </c>
      <c r="BS10" s="1">
        <v>0.09</v>
      </c>
      <c r="BT10" s="1">
        <v>0.12</v>
      </c>
      <c r="BU10" s="1">
        <v>0.1</v>
      </c>
      <c r="BV10" s="1">
        <v>0.09</v>
      </c>
      <c r="BW10" s="1">
        <v>0.13</v>
      </c>
      <c r="BX10" s="1">
        <v>7.0000000000000007E-2</v>
      </c>
      <c r="BY10" s="1">
        <v>0.1</v>
      </c>
      <c r="BZ10" s="1">
        <v>0.1</v>
      </c>
      <c r="CA10" s="1">
        <v>0.12</v>
      </c>
      <c r="CB10" s="1">
        <v>0.09</v>
      </c>
      <c r="CC10" s="1">
        <v>0.08</v>
      </c>
      <c r="CD10" s="1">
        <v>0.11</v>
      </c>
      <c r="CE10" s="1">
        <v>0.09</v>
      </c>
      <c r="CF10" s="1">
        <v>0.13</v>
      </c>
      <c r="CG10" s="1">
        <v>0.1</v>
      </c>
      <c r="CH10" s="1">
        <v>0.09</v>
      </c>
      <c r="CI10" s="1"/>
      <c r="CJ10" s="1">
        <v>0.06</v>
      </c>
      <c r="CK10" s="1">
        <v>0.06</v>
      </c>
      <c r="CL10" s="1">
        <v>7.0000000000000007E-2</v>
      </c>
      <c r="CM10" s="1">
        <v>0.09</v>
      </c>
      <c r="CN10" s="1">
        <v>0.06</v>
      </c>
      <c r="CO10" s="1"/>
      <c r="CP10" s="1">
        <v>0.23</v>
      </c>
      <c r="CQ10" s="1"/>
      <c r="CR10" s="1">
        <v>0.12</v>
      </c>
      <c r="CS10" s="1">
        <v>0.11</v>
      </c>
      <c r="CT10" s="1"/>
      <c r="CU10" s="1">
        <v>0.11</v>
      </c>
      <c r="CV10" s="1">
        <v>0.13</v>
      </c>
    </row>
    <row r="11" spans="1:100" x14ac:dyDescent="0.35">
      <c r="A11" t="s">
        <v>3</v>
      </c>
      <c r="B11" s="1">
        <v>14.75</v>
      </c>
      <c r="C11" s="1"/>
      <c r="D11" s="1">
        <v>15.72</v>
      </c>
      <c r="E11" s="1">
        <v>15.94</v>
      </c>
      <c r="F11" s="1">
        <v>16.27</v>
      </c>
      <c r="G11" s="1">
        <v>14.65</v>
      </c>
      <c r="H11" s="1">
        <v>14.35</v>
      </c>
      <c r="I11" s="1">
        <v>14.72</v>
      </c>
      <c r="J11" s="1">
        <v>15.72</v>
      </c>
      <c r="K11" s="1">
        <v>15.97</v>
      </c>
      <c r="L11">
        <v>14.68</v>
      </c>
      <c r="M11" s="1">
        <v>15.97</v>
      </c>
      <c r="N11" s="1">
        <v>14.68</v>
      </c>
      <c r="O11" s="1"/>
      <c r="P11" s="1">
        <v>12.8</v>
      </c>
      <c r="Q11" s="1"/>
      <c r="R11" s="1">
        <v>13.62</v>
      </c>
      <c r="S11" s="1">
        <v>13.5</v>
      </c>
      <c r="T11" s="1">
        <v>13.59</v>
      </c>
      <c r="U11" s="1">
        <v>13.84</v>
      </c>
      <c r="V11" s="1"/>
      <c r="W11" s="1">
        <v>13.36</v>
      </c>
      <c r="X11" s="1"/>
      <c r="Y11" s="1">
        <v>13.86</v>
      </c>
      <c r="Z11" s="1">
        <v>13.76</v>
      </c>
      <c r="AA11" s="1">
        <v>13.75</v>
      </c>
      <c r="AB11" s="1">
        <v>13.79</v>
      </c>
      <c r="AC11" s="1">
        <v>13.75</v>
      </c>
      <c r="AD11" s="1">
        <v>13.93</v>
      </c>
      <c r="AE11" s="1">
        <v>13.99</v>
      </c>
      <c r="AF11" s="1">
        <v>13.8</v>
      </c>
      <c r="AG11" s="1">
        <v>13.69</v>
      </c>
      <c r="AH11" s="1">
        <v>13.71</v>
      </c>
      <c r="AI11" s="1">
        <v>13.67</v>
      </c>
      <c r="AJ11" s="1">
        <v>13.65</v>
      </c>
      <c r="AK11" s="1">
        <v>13.52</v>
      </c>
      <c r="AL11" s="1">
        <v>13.51</v>
      </c>
      <c r="AM11" s="1">
        <v>13.61</v>
      </c>
      <c r="AN11" s="1">
        <v>13.49</v>
      </c>
      <c r="AO11" s="1">
        <v>13.78</v>
      </c>
      <c r="AP11" s="1">
        <v>13.66</v>
      </c>
      <c r="AR11" s="1">
        <v>13.0891</v>
      </c>
      <c r="AS11" s="1">
        <v>13.1152</v>
      </c>
      <c r="AT11" s="1">
        <v>13.113799999999999</v>
      </c>
      <c r="AU11" s="1">
        <v>13.132899999999999</v>
      </c>
      <c r="AW11" s="1">
        <v>13.38</v>
      </c>
      <c r="AX11" s="1">
        <v>13.2</v>
      </c>
      <c r="AY11" s="1">
        <v>13.28</v>
      </c>
      <c r="AZ11" s="1">
        <v>13.64</v>
      </c>
      <c r="BA11" s="1">
        <v>13.58</v>
      </c>
      <c r="BC11" s="1">
        <v>13.173400000000001</v>
      </c>
      <c r="BD11" s="1">
        <v>13.226100000000001</v>
      </c>
      <c r="BE11" s="1">
        <v>13.275600000000001</v>
      </c>
      <c r="BF11" s="1">
        <v>13.1153</v>
      </c>
      <c r="BH11" s="1">
        <v>12.661</v>
      </c>
      <c r="BI11" s="1">
        <v>12.7172</v>
      </c>
      <c r="BJ11" s="1">
        <v>12.881600000000001</v>
      </c>
      <c r="BK11" s="1">
        <v>12.7371</v>
      </c>
      <c r="BM11" s="1">
        <v>16.62</v>
      </c>
      <c r="BN11" s="1">
        <v>16.77</v>
      </c>
      <c r="BO11" s="1">
        <v>16.55</v>
      </c>
      <c r="BP11" s="1">
        <v>16.7</v>
      </c>
      <c r="BQ11" s="1">
        <v>16.7</v>
      </c>
      <c r="BR11" s="1">
        <v>16.66</v>
      </c>
      <c r="BS11" s="1">
        <v>16.78</v>
      </c>
      <c r="BT11" s="1">
        <v>16.48</v>
      </c>
      <c r="BU11" s="1">
        <v>16.52</v>
      </c>
      <c r="BV11" s="1">
        <v>16.510000000000002</v>
      </c>
      <c r="BW11" s="1">
        <v>16.649999999999999</v>
      </c>
      <c r="BX11" s="1">
        <v>16.62</v>
      </c>
      <c r="BY11" s="1">
        <v>16.64</v>
      </c>
      <c r="BZ11" s="1">
        <v>16.59</v>
      </c>
      <c r="CA11" s="1">
        <v>16.5</v>
      </c>
      <c r="CB11" s="1">
        <v>16.399999999999999</v>
      </c>
      <c r="CC11" s="1">
        <v>16.53</v>
      </c>
      <c r="CD11" s="1">
        <v>16.399999999999999</v>
      </c>
      <c r="CE11" s="1">
        <v>16.36</v>
      </c>
      <c r="CF11" s="1">
        <v>16.48</v>
      </c>
      <c r="CG11" s="1">
        <v>16.440000000000001</v>
      </c>
      <c r="CH11" s="1">
        <v>16.61</v>
      </c>
      <c r="CI11" s="1"/>
      <c r="CJ11" s="1">
        <v>17.329999999999998</v>
      </c>
      <c r="CK11" s="1">
        <v>17.329999999999998</v>
      </c>
      <c r="CL11" s="1">
        <v>17.27</v>
      </c>
      <c r="CM11" s="1">
        <v>17.649999999999999</v>
      </c>
      <c r="CN11" s="1">
        <v>17.52</v>
      </c>
      <c r="CO11" s="1"/>
      <c r="CP11" s="1">
        <v>11.5</v>
      </c>
      <c r="CQ11" s="1"/>
      <c r="CR11" s="1">
        <v>13.83</v>
      </c>
      <c r="CS11" s="1">
        <v>14.19</v>
      </c>
      <c r="CT11" s="1"/>
      <c r="CU11" s="1">
        <v>13.16</v>
      </c>
      <c r="CV11" s="1">
        <v>12.69</v>
      </c>
    </row>
    <row r="12" spans="1:100" x14ac:dyDescent="0.35">
      <c r="A12" t="s">
        <v>1</v>
      </c>
      <c r="B12" s="1">
        <v>11.44</v>
      </c>
      <c r="C12" s="1"/>
      <c r="D12" s="1">
        <v>11.76</v>
      </c>
      <c r="E12" s="1">
        <v>11.5</v>
      </c>
      <c r="F12" s="1">
        <v>11.7</v>
      </c>
      <c r="G12" s="1">
        <v>11.49</v>
      </c>
      <c r="H12" s="1">
        <v>11.31</v>
      </c>
      <c r="I12" s="1">
        <v>11.39</v>
      </c>
      <c r="J12" s="1">
        <v>11.76</v>
      </c>
      <c r="K12" s="1">
        <v>11.86</v>
      </c>
      <c r="L12">
        <v>11.26</v>
      </c>
      <c r="M12" s="1">
        <v>11.86</v>
      </c>
      <c r="N12" s="1">
        <v>11.26</v>
      </c>
      <c r="O12" s="1"/>
      <c r="P12" s="1">
        <v>10.8</v>
      </c>
      <c r="Q12" s="1"/>
      <c r="R12" s="1">
        <v>10.57</v>
      </c>
      <c r="S12" s="1">
        <v>10.73</v>
      </c>
      <c r="T12" s="1">
        <v>10.71</v>
      </c>
      <c r="U12" s="1">
        <v>10.61</v>
      </c>
      <c r="V12" s="1"/>
      <c r="W12" s="1">
        <v>10.89</v>
      </c>
      <c r="X12" s="1"/>
      <c r="Y12" s="1">
        <v>10.77</v>
      </c>
      <c r="Z12" s="1">
        <v>10.74</v>
      </c>
      <c r="AA12" s="1">
        <v>10.82</v>
      </c>
      <c r="AB12" s="1">
        <v>10.68</v>
      </c>
      <c r="AC12" s="1">
        <v>10.7</v>
      </c>
      <c r="AD12" s="1">
        <v>10.71</v>
      </c>
      <c r="AE12" s="1">
        <v>11.82</v>
      </c>
      <c r="AF12" s="1">
        <v>10.85</v>
      </c>
      <c r="AG12" s="1">
        <v>10.8</v>
      </c>
      <c r="AH12" s="1">
        <v>10.92</v>
      </c>
      <c r="AI12" s="1">
        <v>10.82</v>
      </c>
      <c r="AJ12" s="1">
        <v>10.8</v>
      </c>
      <c r="AK12" s="1">
        <v>10.81</v>
      </c>
      <c r="AL12" s="1">
        <v>11.09</v>
      </c>
      <c r="AM12" s="1">
        <v>10.74</v>
      </c>
      <c r="AN12" s="1">
        <v>10.72</v>
      </c>
      <c r="AO12" s="1">
        <v>11.36</v>
      </c>
      <c r="AP12" s="1">
        <v>10.84</v>
      </c>
      <c r="AR12" s="1">
        <v>10.475300000000001</v>
      </c>
      <c r="AS12" s="1">
        <v>10.437799999999999</v>
      </c>
      <c r="AT12" s="1">
        <v>10.440200000000001</v>
      </c>
      <c r="AU12" s="1">
        <v>10.4374</v>
      </c>
      <c r="AW12" s="1">
        <v>10.81</v>
      </c>
      <c r="AX12" s="1">
        <v>10.82</v>
      </c>
      <c r="AY12" s="1">
        <v>10.97</v>
      </c>
      <c r="AZ12" s="1">
        <v>10.94</v>
      </c>
      <c r="BA12" s="1">
        <v>10.95</v>
      </c>
      <c r="BC12" s="1">
        <v>8.6766799999999993</v>
      </c>
      <c r="BD12" s="1">
        <v>8.7644400000000005</v>
      </c>
      <c r="BE12" s="1">
        <v>8.7516499999999997</v>
      </c>
      <c r="BF12" s="1">
        <v>8.7382100000000005</v>
      </c>
      <c r="BH12" s="1">
        <v>9.0416000000000007</v>
      </c>
      <c r="BI12" s="1">
        <v>8.9751499999999993</v>
      </c>
      <c r="BJ12" s="1">
        <v>8.9953099999999999</v>
      </c>
      <c r="BK12" s="1">
        <v>8.9769500000000004</v>
      </c>
      <c r="BM12" s="1">
        <v>10.51</v>
      </c>
      <c r="BN12" s="1">
        <v>10.52</v>
      </c>
      <c r="BO12" s="1">
        <v>10.57</v>
      </c>
      <c r="BP12" s="1">
        <v>10.6</v>
      </c>
      <c r="BQ12" s="1">
        <v>10.6</v>
      </c>
      <c r="BR12" s="1">
        <v>10.5</v>
      </c>
      <c r="BS12" s="1">
        <v>10.61</v>
      </c>
      <c r="BT12" s="1">
        <v>10.34</v>
      </c>
      <c r="BU12" s="1">
        <v>10.46</v>
      </c>
      <c r="BV12" s="1">
        <v>10.15</v>
      </c>
      <c r="BW12" s="1">
        <v>10.34</v>
      </c>
      <c r="BX12" s="1">
        <v>10.29</v>
      </c>
      <c r="BY12" s="1">
        <v>10.48</v>
      </c>
      <c r="BZ12" s="1">
        <v>10.34</v>
      </c>
      <c r="CA12" s="1">
        <v>10.44</v>
      </c>
      <c r="CB12" s="1">
        <v>10.3</v>
      </c>
      <c r="CC12" s="1">
        <v>10.5</v>
      </c>
      <c r="CD12" s="1">
        <v>10.34</v>
      </c>
      <c r="CE12" s="1">
        <v>10.29</v>
      </c>
      <c r="CF12" s="1">
        <v>10.130000000000001</v>
      </c>
      <c r="CG12" s="1">
        <v>10.33</v>
      </c>
      <c r="CH12" s="1">
        <v>10.23</v>
      </c>
      <c r="CI12" s="1"/>
      <c r="CJ12" s="1">
        <v>11.04</v>
      </c>
      <c r="CK12" s="1">
        <v>11.04</v>
      </c>
      <c r="CL12" s="1">
        <v>10.91</v>
      </c>
      <c r="CM12" s="1">
        <v>11.02</v>
      </c>
      <c r="CN12" s="1">
        <v>11.05</v>
      </c>
      <c r="CO12" s="1"/>
      <c r="CP12" s="1">
        <v>10.59</v>
      </c>
      <c r="CQ12" s="1"/>
      <c r="CR12" s="1">
        <v>11.55</v>
      </c>
      <c r="CS12" s="1">
        <v>11.5</v>
      </c>
      <c r="CT12" s="1"/>
      <c r="CU12" s="1">
        <v>10.78</v>
      </c>
      <c r="CV12" s="1">
        <v>10.84</v>
      </c>
    </row>
    <row r="13" spans="1:100" ht="16.5" x14ac:dyDescent="0.45">
      <c r="A13" t="s">
        <v>82</v>
      </c>
      <c r="B13" s="1">
        <v>3.13</v>
      </c>
      <c r="C13" s="1"/>
      <c r="D13" s="1">
        <v>2.93</v>
      </c>
      <c r="E13" s="1">
        <v>3.05</v>
      </c>
      <c r="F13" s="1">
        <v>2.93</v>
      </c>
      <c r="G13" s="1">
        <v>3.18</v>
      </c>
      <c r="H13" s="1">
        <v>3.09</v>
      </c>
      <c r="I13" s="1">
        <v>3.1</v>
      </c>
      <c r="J13" s="1">
        <v>2.93</v>
      </c>
      <c r="K13" s="1">
        <v>2.86</v>
      </c>
      <c r="L13">
        <v>3.05</v>
      </c>
      <c r="M13" s="1">
        <v>2.86</v>
      </c>
      <c r="N13" s="1">
        <v>3.05</v>
      </c>
      <c r="O13" s="1"/>
      <c r="P13" s="1">
        <v>2.93</v>
      </c>
      <c r="Q13" s="1"/>
      <c r="R13" s="1">
        <v>2.78</v>
      </c>
      <c r="S13" s="1">
        <v>2.65</v>
      </c>
      <c r="T13" s="1">
        <v>2.69</v>
      </c>
      <c r="U13" s="1">
        <v>2.84</v>
      </c>
      <c r="V13" s="1"/>
      <c r="W13" s="1">
        <v>2.54</v>
      </c>
      <c r="X13" s="1"/>
      <c r="Y13" s="1">
        <v>2.7</v>
      </c>
      <c r="Z13" s="1">
        <v>2.65</v>
      </c>
      <c r="AA13" s="1">
        <v>2.61</v>
      </c>
      <c r="AB13" s="1">
        <v>2.57</v>
      </c>
      <c r="AC13" s="1">
        <v>2.65</v>
      </c>
      <c r="AD13" s="1">
        <v>2.65</v>
      </c>
      <c r="AE13" s="1">
        <v>2.5299999999999998</v>
      </c>
      <c r="AF13" s="1">
        <v>2.74</v>
      </c>
      <c r="AG13" s="1">
        <v>2.72</v>
      </c>
      <c r="AH13" s="1">
        <v>2.66</v>
      </c>
      <c r="AI13" s="1">
        <v>2.7</v>
      </c>
      <c r="AJ13" s="1">
        <v>2.64</v>
      </c>
      <c r="AK13" s="1">
        <v>2.69</v>
      </c>
      <c r="AL13" s="1">
        <v>2.77</v>
      </c>
      <c r="AM13" s="1">
        <v>2.59</v>
      </c>
      <c r="AN13" s="1">
        <v>2.61</v>
      </c>
      <c r="AO13" s="1">
        <v>2.44</v>
      </c>
      <c r="AP13" s="1">
        <v>2.65</v>
      </c>
      <c r="AR13" s="1">
        <v>2.5464199999999999</v>
      </c>
      <c r="AS13" s="1">
        <v>2.5143300000000002</v>
      </c>
      <c r="AT13" s="1">
        <v>2.5314000000000001</v>
      </c>
      <c r="AU13" s="1">
        <v>2.5369700000000002</v>
      </c>
      <c r="AW13" s="1">
        <v>2.61</v>
      </c>
      <c r="AX13" s="1">
        <v>2.58</v>
      </c>
      <c r="AY13" s="1">
        <v>2.58</v>
      </c>
      <c r="AZ13" s="1">
        <v>2.74</v>
      </c>
      <c r="BA13" s="1">
        <v>2.64</v>
      </c>
      <c r="BC13" s="1">
        <v>2.58541</v>
      </c>
      <c r="BD13" s="1">
        <v>2.5783</v>
      </c>
      <c r="BE13" s="1">
        <v>2.6002299999999998</v>
      </c>
      <c r="BF13" s="1">
        <v>2.6078299999999999</v>
      </c>
      <c r="BH13" s="1">
        <v>2.40151</v>
      </c>
      <c r="BI13" s="1">
        <v>2.36294</v>
      </c>
      <c r="BJ13" s="1">
        <v>2.37243</v>
      </c>
      <c r="BK13" s="1">
        <v>2.3367100000000001</v>
      </c>
      <c r="BM13" s="1">
        <v>3.59</v>
      </c>
      <c r="BN13" s="1">
        <v>3.46</v>
      </c>
      <c r="BO13" s="1">
        <v>3.46</v>
      </c>
      <c r="BP13" s="1">
        <v>3.39</v>
      </c>
      <c r="BQ13" s="1">
        <v>3.39</v>
      </c>
      <c r="BR13" s="1">
        <v>3.38</v>
      </c>
      <c r="BS13" s="1">
        <v>3.48</v>
      </c>
      <c r="BT13" s="1">
        <v>3.36</v>
      </c>
      <c r="BU13" s="1">
        <v>3.36</v>
      </c>
      <c r="BV13" s="1">
        <v>3.26</v>
      </c>
      <c r="BW13" s="1">
        <v>3.4</v>
      </c>
      <c r="BX13" s="1">
        <v>3.3</v>
      </c>
      <c r="BY13" s="1">
        <v>3.4</v>
      </c>
      <c r="BZ13" s="1">
        <v>3.34</v>
      </c>
      <c r="CA13" s="1">
        <v>3.41</v>
      </c>
      <c r="CB13" s="1">
        <v>3.36</v>
      </c>
      <c r="CC13" s="1">
        <v>3.3</v>
      </c>
      <c r="CD13" s="1">
        <v>3.32</v>
      </c>
      <c r="CE13" s="1">
        <v>3.32</v>
      </c>
      <c r="CF13" s="1">
        <v>3.43</v>
      </c>
      <c r="CG13" s="1">
        <v>3.35</v>
      </c>
      <c r="CH13" s="1">
        <v>3.39</v>
      </c>
      <c r="CI13" s="1"/>
      <c r="CJ13" s="1">
        <v>3.53</v>
      </c>
      <c r="CK13" s="1">
        <v>3.53</v>
      </c>
      <c r="CL13" s="1">
        <v>3.55</v>
      </c>
      <c r="CM13" s="1">
        <v>3.12</v>
      </c>
      <c r="CN13" s="1">
        <v>3.27</v>
      </c>
      <c r="CO13" s="1"/>
      <c r="CP13" s="1">
        <v>2.62</v>
      </c>
      <c r="CQ13" s="1"/>
      <c r="CR13" s="1">
        <v>2.48</v>
      </c>
      <c r="CS13" s="1">
        <v>2.6</v>
      </c>
      <c r="CT13" s="1"/>
      <c r="CU13" s="1">
        <v>2.69</v>
      </c>
      <c r="CV13" s="1">
        <v>2.57</v>
      </c>
    </row>
    <row r="14" spans="1:100" ht="16.5" x14ac:dyDescent="0.45">
      <c r="A14" t="s">
        <v>184</v>
      </c>
      <c r="B14" s="48" t="s">
        <v>213</v>
      </c>
      <c r="C14" s="1"/>
      <c r="D14" s="1">
        <v>0.15</v>
      </c>
      <c r="E14" s="1">
        <v>0.16</v>
      </c>
      <c r="F14" s="1">
        <v>0.15</v>
      </c>
      <c r="G14" s="1">
        <v>0.14000000000000001</v>
      </c>
      <c r="H14" s="1">
        <v>0.26</v>
      </c>
      <c r="I14" s="1">
        <v>0.28000000000000003</v>
      </c>
      <c r="J14" s="1">
        <v>0.15</v>
      </c>
      <c r="K14" s="48" t="s">
        <v>213</v>
      </c>
      <c r="L14" s="48" t="s">
        <v>213</v>
      </c>
      <c r="M14" s="48" t="s">
        <v>213</v>
      </c>
      <c r="N14" s="48" t="s">
        <v>213</v>
      </c>
      <c r="O14" s="1"/>
      <c r="P14" s="48" t="s">
        <v>213</v>
      </c>
      <c r="Q14" s="1"/>
      <c r="R14" s="1">
        <v>1.64</v>
      </c>
      <c r="S14" s="1">
        <v>1.58</v>
      </c>
      <c r="T14" s="1">
        <v>1.54</v>
      </c>
      <c r="U14" s="48" t="s">
        <v>213</v>
      </c>
      <c r="V14" s="1"/>
      <c r="W14" s="1">
        <v>1.75</v>
      </c>
      <c r="X14" s="1"/>
      <c r="Y14" s="1">
        <v>1.47</v>
      </c>
      <c r="Z14" s="1">
        <v>1.65</v>
      </c>
      <c r="AA14" s="1">
        <v>1.64</v>
      </c>
      <c r="AB14" s="1">
        <v>1.64</v>
      </c>
      <c r="AC14" s="1">
        <v>1.66</v>
      </c>
      <c r="AD14" s="1">
        <v>1.7</v>
      </c>
      <c r="AE14" s="1">
        <v>1.5</v>
      </c>
      <c r="AF14" s="1">
        <v>1.48</v>
      </c>
      <c r="AG14" s="1">
        <v>1.52</v>
      </c>
      <c r="AH14" s="1">
        <v>1.43</v>
      </c>
      <c r="AI14" s="1">
        <v>1.48</v>
      </c>
      <c r="AJ14" s="1">
        <v>1.52</v>
      </c>
      <c r="AK14" s="48" t="s">
        <v>213</v>
      </c>
      <c r="AL14" s="48" t="s">
        <v>213</v>
      </c>
      <c r="AM14" s="48" t="s">
        <v>213</v>
      </c>
      <c r="AN14" s="48" t="s">
        <v>213</v>
      </c>
      <c r="AO14" s="48" t="s">
        <v>213</v>
      </c>
      <c r="AP14" s="48" t="s">
        <v>213</v>
      </c>
      <c r="AR14" s="1">
        <v>1.5051399999999999</v>
      </c>
      <c r="AS14" s="1">
        <v>1.4797100000000001</v>
      </c>
      <c r="AT14" s="1">
        <v>1.50796</v>
      </c>
      <c r="AU14" s="1">
        <v>1.4945900000000001</v>
      </c>
      <c r="AW14" s="1">
        <v>1.42</v>
      </c>
      <c r="AX14" s="1">
        <v>1.56</v>
      </c>
      <c r="AY14" s="1">
        <v>1.6</v>
      </c>
      <c r="AZ14" s="48" t="s">
        <v>213</v>
      </c>
      <c r="BA14" s="48" t="s">
        <v>213</v>
      </c>
      <c r="BC14" s="1">
        <v>1.43557</v>
      </c>
      <c r="BD14" s="1">
        <v>1.4432199999999999</v>
      </c>
      <c r="BE14" s="1">
        <v>1.4492100000000001</v>
      </c>
      <c r="BF14" s="1">
        <v>1.4339599999999999</v>
      </c>
      <c r="BH14" s="1">
        <v>1.58449</v>
      </c>
      <c r="BI14" s="1">
        <v>1.6542399999999999</v>
      </c>
      <c r="BJ14" s="1">
        <v>1.6398699999999999</v>
      </c>
      <c r="BK14" s="1">
        <v>1.62643</v>
      </c>
      <c r="BM14" s="1">
        <v>0.44</v>
      </c>
      <c r="BN14" s="1">
        <v>0.68</v>
      </c>
      <c r="BO14" s="1">
        <v>0.69</v>
      </c>
      <c r="BP14" s="1">
        <v>0.79</v>
      </c>
      <c r="BQ14" s="1">
        <v>0.79</v>
      </c>
      <c r="BR14" s="1">
        <v>0.86</v>
      </c>
      <c r="BS14" s="1">
        <v>0.68</v>
      </c>
      <c r="BT14" s="1">
        <v>0.97</v>
      </c>
      <c r="BU14" s="1">
        <v>1.03</v>
      </c>
      <c r="BV14" s="1">
        <v>0.98</v>
      </c>
      <c r="BW14" s="1">
        <v>0.99</v>
      </c>
      <c r="BX14" s="1">
        <v>1</v>
      </c>
      <c r="BY14" s="1">
        <v>1</v>
      </c>
      <c r="BZ14" s="1">
        <v>1</v>
      </c>
      <c r="CA14" s="1">
        <v>1.05</v>
      </c>
      <c r="CB14" s="1">
        <v>1.07</v>
      </c>
      <c r="CC14" s="1">
        <v>1.04</v>
      </c>
      <c r="CD14" s="1">
        <v>1.05</v>
      </c>
      <c r="CE14" s="1">
        <v>1.0900000000000001</v>
      </c>
      <c r="CF14" s="1">
        <v>1.04</v>
      </c>
      <c r="CG14" s="1">
        <v>1.05</v>
      </c>
      <c r="CH14" s="1">
        <v>1</v>
      </c>
      <c r="CI14" s="1"/>
      <c r="CJ14" s="1">
        <v>0.46</v>
      </c>
      <c r="CK14" s="1">
        <v>0.46</v>
      </c>
      <c r="CL14" s="1">
        <v>0.41</v>
      </c>
      <c r="CM14" s="1">
        <v>1.3</v>
      </c>
      <c r="CN14" s="1">
        <v>0.99</v>
      </c>
      <c r="CO14" s="1"/>
      <c r="CP14" s="48" t="s">
        <v>213</v>
      </c>
      <c r="CQ14" s="1"/>
      <c r="CR14" s="1">
        <v>1.45</v>
      </c>
      <c r="CS14" s="1">
        <v>1.34</v>
      </c>
      <c r="CT14" s="1"/>
      <c r="CU14" s="1">
        <v>1.66</v>
      </c>
      <c r="CV14" s="1">
        <v>1.75</v>
      </c>
    </row>
    <row r="15" spans="1:100" x14ac:dyDescent="0.35">
      <c r="A15" t="s">
        <v>359</v>
      </c>
      <c r="B15" s="48" t="s">
        <v>213</v>
      </c>
      <c r="C15" s="1"/>
      <c r="D15" s="48" t="s">
        <v>213</v>
      </c>
      <c r="E15" s="48" t="s">
        <v>213</v>
      </c>
      <c r="F15" s="48" t="s">
        <v>213</v>
      </c>
      <c r="G15" s="48" t="s">
        <v>213</v>
      </c>
      <c r="H15" s="48" t="s">
        <v>213</v>
      </c>
      <c r="I15" s="48" t="s">
        <v>213</v>
      </c>
      <c r="J15" s="48" t="s">
        <v>213</v>
      </c>
      <c r="K15" s="48" t="s">
        <v>213</v>
      </c>
      <c r="L15" s="48" t="s">
        <v>213</v>
      </c>
      <c r="M15" s="48" t="s">
        <v>213</v>
      </c>
      <c r="N15" s="48" t="s">
        <v>213</v>
      </c>
      <c r="O15" s="1"/>
      <c r="P15" s="48" t="s">
        <v>213</v>
      </c>
      <c r="Q15" s="1"/>
      <c r="R15" s="48" t="s">
        <v>213</v>
      </c>
      <c r="S15" s="48" t="s">
        <v>213</v>
      </c>
      <c r="T15" s="48" t="s">
        <v>213</v>
      </c>
      <c r="U15" s="48" t="s">
        <v>213</v>
      </c>
      <c r="V15" s="1"/>
      <c r="W15" s="48" t="s">
        <v>213</v>
      </c>
      <c r="X15" s="1"/>
      <c r="Y15" s="48" t="s">
        <v>213</v>
      </c>
      <c r="Z15" s="48" t="s">
        <v>213</v>
      </c>
      <c r="AA15" s="48" t="s">
        <v>213</v>
      </c>
      <c r="AB15" s="48" t="s">
        <v>213</v>
      </c>
      <c r="AC15" s="48" t="s">
        <v>213</v>
      </c>
      <c r="AD15" s="48" t="s">
        <v>213</v>
      </c>
      <c r="AE15" s="48" t="s">
        <v>213</v>
      </c>
      <c r="AF15" s="48" t="s">
        <v>213</v>
      </c>
      <c r="AG15" s="48" t="s">
        <v>213</v>
      </c>
      <c r="AH15" s="48" t="s">
        <v>213</v>
      </c>
      <c r="AI15" s="48" t="s">
        <v>213</v>
      </c>
      <c r="AJ15" s="48" t="s">
        <v>213</v>
      </c>
      <c r="AK15" s="48" t="s">
        <v>213</v>
      </c>
      <c r="AL15" s="48" t="s">
        <v>213</v>
      </c>
      <c r="AM15" s="48" t="s">
        <v>213</v>
      </c>
      <c r="AN15" s="48" t="s">
        <v>213</v>
      </c>
      <c r="AO15" s="48" t="s">
        <v>213</v>
      </c>
      <c r="AP15" s="48" t="s">
        <v>213</v>
      </c>
      <c r="AR15" s="1">
        <v>-3.2000000000000003E-4</v>
      </c>
      <c r="AS15" s="1">
        <v>3.1035E-2</v>
      </c>
      <c r="AT15" s="1">
        <v>6.4339999999999996E-3</v>
      </c>
      <c r="AU15" s="48" t="s">
        <v>360</v>
      </c>
      <c r="AW15" s="48" t="s">
        <v>213</v>
      </c>
      <c r="AX15" s="48" t="s">
        <v>213</v>
      </c>
      <c r="AY15" s="48" t="s">
        <v>213</v>
      </c>
      <c r="AZ15" s="48" t="s">
        <v>213</v>
      </c>
      <c r="BA15" s="48" t="s">
        <v>213</v>
      </c>
      <c r="BC15" s="1">
        <v>6.117E-3</v>
      </c>
      <c r="BD15" s="1">
        <v>-5.9300000000000004E-3</v>
      </c>
      <c r="BE15" s="1">
        <v>7.025E-3</v>
      </c>
      <c r="BF15" s="1">
        <v>-2.3000000000000001E-4</v>
      </c>
      <c r="BH15" s="1">
        <v>3.5625999999999998E-2</v>
      </c>
      <c r="BI15" s="1">
        <v>9.3769999999999999E-3</v>
      </c>
      <c r="BJ15" s="1">
        <v>8.2369999999999995E-3</v>
      </c>
      <c r="BK15" s="1">
        <v>-1.397E-2</v>
      </c>
      <c r="BM15" s="48" t="s">
        <v>213</v>
      </c>
      <c r="BN15" s="48" t="s">
        <v>213</v>
      </c>
      <c r="BO15" s="48" t="s">
        <v>213</v>
      </c>
      <c r="BP15" s="48" t="s">
        <v>213</v>
      </c>
      <c r="BQ15" s="48" t="s">
        <v>213</v>
      </c>
      <c r="BR15" s="48" t="s">
        <v>213</v>
      </c>
      <c r="BS15" s="48" t="s">
        <v>213</v>
      </c>
      <c r="BT15" s="48" t="s">
        <v>213</v>
      </c>
      <c r="BU15" s="48" t="s">
        <v>213</v>
      </c>
      <c r="BV15" s="48" t="s">
        <v>213</v>
      </c>
      <c r="BW15" s="48" t="s">
        <v>213</v>
      </c>
      <c r="BX15" s="48" t="s">
        <v>213</v>
      </c>
      <c r="BY15" s="48" t="s">
        <v>213</v>
      </c>
      <c r="BZ15" s="48" t="s">
        <v>213</v>
      </c>
      <c r="CA15" s="48" t="s">
        <v>213</v>
      </c>
      <c r="CB15" s="48" t="s">
        <v>213</v>
      </c>
      <c r="CC15" s="48" t="s">
        <v>213</v>
      </c>
      <c r="CD15" s="48" t="s">
        <v>213</v>
      </c>
      <c r="CE15" s="48" t="s">
        <v>213</v>
      </c>
      <c r="CF15" s="48" t="s">
        <v>213</v>
      </c>
      <c r="CG15" s="48" t="s">
        <v>213</v>
      </c>
      <c r="CH15" s="48" t="s">
        <v>213</v>
      </c>
      <c r="CI15" s="1"/>
      <c r="CJ15" s="48" t="s">
        <v>213</v>
      </c>
      <c r="CK15" s="48" t="s">
        <v>213</v>
      </c>
      <c r="CL15" s="48" t="s">
        <v>213</v>
      </c>
      <c r="CM15" s="48" t="s">
        <v>213</v>
      </c>
      <c r="CN15" s="48" t="s">
        <v>213</v>
      </c>
      <c r="CO15" s="1"/>
      <c r="CP15" s="48" t="s">
        <v>213</v>
      </c>
      <c r="CQ15" s="1"/>
      <c r="CR15" s="48" t="s">
        <v>213</v>
      </c>
      <c r="CS15" s="48" t="s">
        <v>213</v>
      </c>
      <c r="CT15" s="1"/>
      <c r="CU15" s="48" t="s">
        <v>213</v>
      </c>
      <c r="CV15" s="48" t="s">
        <v>213</v>
      </c>
    </row>
    <row r="16" spans="1:100" x14ac:dyDescent="0.35">
      <c r="A16" t="s">
        <v>6</v>
      </c>
      <c r="B16" s="48" t="s">
        <v>213</v>
      </c>
      <c r="C16" s="1"/>
      <c r="D16" s="48" t="s">
        <v>213</v>
      </c>
      <c r="E16" s="48" t="s">
        <v>213</v>
      </c>
      <c r="F16" s="48" t="s">
        <v>213</v>
      </c>
      <c r="G16" s="48" t="s">
        <v>213</v>
      </c>
      <c r="H16" s="48" t="s">
        <v>213</v>
      </c>
      <c r="I16" s="48" t="s">
        <v>213</v>
      </c>
      <c r="J16" s="48" t="s">
        <v>213</v>
      </c>
      <c r="K16" s="48" t="s">
        <v>213</v>
      </c>
      <c r="L16" s="48" t="s">
        <v>213</v>
      </c>
      <c r="M16" s="48" t="s">
        <v>213</v>
      </c>
      <c r="N16" s="48" t="s">
        <v>213</v>
      </c>
      <c r="O16" s="1"/>
      <c r="P16" s="48" t="s">
        <v>213</v>
      </c>
      <c r="Q16" s="1"/>
      <c r="R16" s="48" t="s">
        <v>213</v>
      </c>
      <c r="S16" s="48" t="s">
        <v>213</v>
      </c>
      <c r="T16" s="48" t="s">
        <v>213</v>
      </c>
      <c r="U16" s="48" t="s">
        <v>213</v>
      </c>
      <c r="V16" s="1"/>
      <c r="W16" s="48" t="s">
        <v>213</v>
      </c>
      <c r="X16" s="1"/>
      <c r="Y16" s="48" t="s">
        <v>213</v>
      </c>
      <c r="Z16" s="48" t="s">
        <v>213</v>
      </c>
      <c r="AA16" s="48" t="s">
        <v>213</v>
      </c>
      <c r="AB16" s="48" t="s">
        <v>213</v>
      </c>
      <c r="AC16" s="48" t="s">
        <v>213</v>
      </c>
      <c r="AD16" s="48" t="s">
        <v>213</v>
      </c>
      <c r="AE16" s="48" t="s">
        <v>213</v>
      </c>
      <c r="AF16" s="48" t="s">
        <v>213</v>
      </c>
      <c r="AG16" s="48" t="s">
        <v>213</v>
      </c>
      <c r="AH16" s="48" t="s">
        <v>213</v>
      </c>
      <c r="AI16" s="48" t="s">
        <v>213</v>
      </c>
      <c r="AJ16" s="48" t="s">
        <v>213</v>
      </c>
      <c r="AK16" s="48" t="s">
        <v>213</v>
      </c>
      <c r="AL16" s="48" t="s">
        <v>213</v>
      </c>
      <c r="AM16" s="48" t="s">
        <v>213</v>
      </c>
      <c r="AN16" s="48" t="s">
        <v>213</v>
      </c>
      <c r="AO16" s="48" t="s">
        <v>213</v>
      </c>
      <c r="AP16" s="48" t="s">
        <v>213</v>
      </c>
      <c r="AR16" s="1">
        <v>2.9637E-2</v>
      </c>
      <c r="AS16" s="1">
        <v>1.1587E-2</v>
      </c>
      <c r="AT16" s="1">
        <v>3.6582999999999997E-2</v>
      </c>
      <c r="AU16" s="1">
        <v>1.1613E-2</v>
      </c>
      <c r="AW16" s="48" t="s">
        <v>213</v>
      </c>
      <c r="AX16" s="48" t="s">
        <v>213</v>
      </c>
      <c r="AY16" s="48" t="s">
        <v>213</v>
      </c>
      <c r="AZ16" s="48" t="s">
        <v>213</v>
      </c>
      <c r="BA16" s="48" t="s">
        <v>213</v>
      </c>
      <c r="BC16" s="1">
        <v>5.5399999999999998E-3</v>
      </c>
      <c r="BD16" s="1">
        <v>-9.9699999999999997E-3</v>
      </c>
      <c r="BE16" s="1">
        <v>3.6090999999999998E-2</v>
      </c>
      <c r="BF16" s="1">
        <v>1.2396000000000001E-2</v>
      </c>
      <c r="BH16" s="1">
        <v>9.5110000000000004E-3</v>
      </c>
      <c r="BI16" s="1">
        <v>1.7240999999999999E-2</v>
      </c>
      <c r="BJ16" s="1">
        <v>1.7902000000000001E-2</v>
      </c>
      <c r="BK16" s="1">
        <v>1.6572E-2</v>
      </c>
      <c r="BM16" s="48" t="s">
        <v>213</v>
      </c>
      <c r="BN16" s="48" t="s">
        <v>213</v>
      </c>
      <c r="BO16" s="48" t="s">
        <v>213</v>
      </c>
      <c r="BP16" s="48" t="s">
        <v>213</v>
      </c>
      <c r="BQ16" s="48" t="s">
        <v>213</v>
      </c>
      <c r="BR16" s="48" t="s">
        <v>213</v>
      </c>
      <c r="BS16" s="48" t="s">
        <v>213</v>
      </c>
      <c r="BT16" s="48" t="s">
        <v>213</v>
      </c>
      <c r="BU16" s="48" t="s">
        <v>213</v>
      </c>
      <c r="BV16" s="48" t="s">
        <v>213</v>
      </c>
      <c r="BW16" s="48" t="s">
        <v>213</v>
      </c>
      <c r="BX16" s="48" t="s">
        <v>213</v>
      </c>
      <c r="BY16" s="48" t="s">
        <v>213</v>
      </c>
      <c r="BZ16" s="48" t="s">
        <v>213</v>
      </c>
      <c r="CA16" s="48" t="s">
        <v>213</v>
      </c>
      <c r="CB16" s="48" t="s">
        <v>213</v>
      </c>
      <c r="CC16" s="48" t="s">
        <v>213</v>
      </c>
      <c r="CD16" s="48" t="s">
        <v>213</v>
      </c>
      <c r="CE16" s="48" t="s">
        <v>213</v>
      </c>
      <c r="CF16" s="48" t="s">
        <v>213</v>
      </c>
      <c r="CG16" s="48" t="s">
        <v>213</v>
      </c>
      <c r="CH16" s="48" t="s">
        <v>213</v>
      </c>
      <c r="CI16" s="1"/>
      <c r="CJ16" s="48" t="s">
        <v>213</v>
      </c>
      <c r="CK16" s="48" t="s">
        <v>213</v>
      </c>
      <c r="CL16" s="48" t="s">
        <v>213</v>
      </c>
      <c r="CM16" s="48" t="s">
        <v>213</v>
      </c>
      <c r="CN16" s="48" t="s">
        <v>213</v>
      </c>
      <c r="CO16" s="1"/>
      <c r="CP16" s="48" t="s">
        <v>213</v>
      </c>
      <c r="CQ16" s="1"/>
      <c r="CR16" s="48" t="s">
        <v>213</v>
      </c>
      <c r="CS16" s="48" t="s">
        <v>213</v>
      </c>
      <c r="CT16" s="1"/>
      <c r="CU16" s="48" t="s">
        <v>213</v>
      </c>
      <c r="CV16" s="48" t="s">
        <v>213</v>
      </c>
    </row>
    <row r="17" spans="1:100" x14ac:dyDescent="0.35">
      <c r="A17" s="2" t="s">
        <v>2</v>
      </c>
      <c r="B17" s="1">
        <f>SUM(B5:B13)</f>
        <v>97.919999999999987</v>
      </c>
      <c r="D17" s="1">
        <f t="shared" ref="D17:J17" si="0">SUM(D5:D14)</f>
        <v>97.79000000000002</v>
      </c>
      <c r="E17" s="1">
        <f t="shared" si="0"/>
        <v>98.059999999999988</v>
      </c>
      <c r="F17" s="1">
        <f t="shared" si="0"/>
        <v>98.54</v>
      </c>
      <c r="G17" s="1">
        <f t="shared" si="0"/>
        <v>99.08</v>
      </c>
      <c r="H17" s="1">
        <f t="shared" si="0"/>
        <v>98.009999999999991</v>
      </c>
      <c r="I17" s="1">
        <f t="shared" si="0"/>
        <v>98.46</v>
      </c>
      <c r="J17" s="1">
        <f t="shared" si="0"/>
        <v>97.79000000000002</v>
      </c>
      <c r="K17" s="1">
        <f>SUM(K5:K13)</f>
        <v>98.359999999999985</v>
      </c>
      <c r="L17" s="1">
        <f>SUM(L5:L13)</f>
        <v>97.93</v>
      </c>
      <c r="M17" s="1">
        <f>SUM(M5:M13)</f>
        <v>98.359999999999985</v>
      </c>
      <c r="N17" s="1">
        <f>SUM(N5:N13)</f>
        <v>97.93</v>
      </c>
      <c r="O17" s="1"/>
      <c r="P17" s="1">
        <f>SUM(P5:P13)</f>
        <v>97.899999999999991</v>
      </c>
      <c r="Q17" s="1"/>
      <c r="R17" s="1">
        <f>SUM(R5:R14)</f>
        <v>98.05</v>
      </c>
      <c r="S17" s="1">
        <f>SUM(S5:S14)</f>
        <v>97.76</v>
      </c>
      <c r="T17" s="1">
        <f>SUM(T5:T14)</f>
        <v>98.39</v>
      </c>
      <c r="U17" s="1">
        <f>SUM(U5:U13)</f>
        <v>96.820000000000007</v>
      </c>
      <c r="V17" s="1"/>
      <c r="W17" s="1">
        <f>SUM(W5:W14)</f>
        <v>97.77</v>
      </c>
      <c r="X17" s="1"/>
      <c r="Y17" s="1">
        <f t="shared" ref="Y17:AJ17" si="1">SUM(Y5:Y14)</f>
        <v>98.49</v>
      </c>
      <c r="Z17" s="1">
        <f t="shared" si="1"/>
        <v>98.350000000000009</v>
      </c>
      <c r="AA17" s="1">
        <f t="shared" si="1"/>
        <v>98.47</v>
      </c>
      <c r="AB17" s="1">
        <f t="shared" si="1"/>
        <v>97.99</v>
      </c>
      <c r="AC17" s="1">
        <f t="shared" si="1"/>
        <v>97.85</v>
      </c>
      <c r="AD17" s="1">
        <f t="shared" si="1"/>
        <v>98.29</v>
      </c>
      <c r="AE17" s="1">
        <f t="shared" si="1"/>
        <v>98.6</v>
      </c>
      <c r="AF17" s="1">
        <f t="shared" si="1"/>
        <v>98.1</v>
      </c>
      <c r="AG17" s="1">
        <f t="shared" si="1"/>
        <v>98.019999999999982</v>
      </c>
      <c r="AH17" s="1">
        <f t="shared" si="1"/>
        <v>97.940000000000012</v>
      </c>
      <c r="AI17" s="1">
        <f t="shared" si="1"/>
        <v>98.330000000000013</v>
      </c>
      <c r="AJ17" s="1">
        <f t="shared" si="1"/>
        <v>97.97</v>
      </c>
      <c r="AK17" s="1">
        <f t="shared" ref="AK17:AP17" si="2">SUM(AK5:AK13)</f>
        <v>96.429999999999993</v>
      </c>
      <c r="AL17" s="1">
        <f t="shared" si="2"/>
        <v>96.929999999999993</v>
      </c>
      <c r="AM17" s="1">
        <f t="shared" si="2"/>
        <v>96</v>
      </c>
      <c r="AN17" s="1">
        <f t="shared" si="2"/>
        <v>96.02</v>
      </c>
      <c r="AO17" s="1">
        <f t="shared" si="2"/>
        <v>96.49</v>
      </c>
      <c r="AP17" s="1">
        <f t="shared" si="2"/>
        <v>96.320000000000007</v>
      </c>
      <c r="AR17" s="1">
        <v>97.820899999999995</v>
      </c>
      <c r="AS17" s="1">
        <v>97.864900000000006</v>
      </c>
      <c r="AT17" s="1">
        <v>97.874799999999993</v>
      </c>
      <c r="AU17" s="1">
        <v>97.812899999999999</v>
      </c>
      <c r="AW17" s="1">
        <f>SUM(AW5:AW14)</f>
        <v>97.91</v>
      </c>
      <c r="AX17" s="1">
        <f>SUM(AX5:AX14)</f>
        <v>98.179999999999993</v>
      </c>
      <c r="AY17" s="1">
        <f>SUM(AY5:AY14)</f>
        <v>98.649999999999991</v>
      </c>
      <c r="AZ17" s="1">
        <f>SUM(AZ5:AZ13)</f>
        <v>97.91</v>
      </c>
      <c r="BA17" s="1">
        <f>SUM(BA5:BA13)</f>
        <v>98.01</v>
      </c>
      <c r="BC17" s="1">
        <v>95.659300000000002</v>
      </c>
      <c r="BD17" s="1">
        <v>95.676599999999993</v>
      </c>
      <c r="BE17" s="1">
        <v>95.806200000000004</v>
      </c>
      <c r="BF17" s="1">
        <v>95.9251</v>
      </c>
      <c r="BH17" s="1">
        <v>95.056700000000006</v>
      </c>
      <c r="BI17" s="1">
        <v>95.034099999999995</v>
      </c>
      <c r="BJ17" s="1">
        <v>95.665400000000005</v>
      </c>
      <c r="BK17" s="1">
        <v>94.676100000000005</v>
      </c>
      <c r="BM17" s="1">
        <f t="shared" ref="BM17:CH17" si="3">SUM(BM5:BM14)</f>
        <v>97.830000000000013</v>
      </c>
      <c r="BN17" s="1">
        <f t="shared" si="3"/>
        <v>97.789999999999992</v>
      </c>
      <c r="BO17" s="1">
        <f t="shared" si="3"/>
        <v>97.539999999999978</v>
      </c>
      <c r="BP17" s="1">
        <f t="shared" si="3"/>
        <v>97.850000000000009</v>
      </c>
      <c r="BQ17" s="1">
        <f t="shared" si="3"/>
        <v>97.850000000000009</v>
      </c>
      <c r="BR17" s="1">
        <f t="shared" si="3"/>
        <v>97.539999999999978</v>
      </c>
      <c r="BS17" s="1">
        <f t="shared" si="3"/>
        <v>98.110000000000014</v>
      </c>
      <c r="BT17" s="1">
        <f t="shared" si="3"/>
        <v>97.75</v>
      </c>
      <c r="BU17" s="1">
        <f t="shared" si="3"/>
        <v>98.069999999999979</v>
      </c>
      <c r="BV17" s="1">
        <f t="shared" si="3"/>
        <v>97.750000000000028</v>
      </c>
      <c r="BW17" s="1">
        <f t="shared" si="3"/>
        <v>98.51</v>
      </c>
      <c r="BX17" s="1">
        <f t="shared" si="3"/>
        <v>98.179999999999993</v>
      </c>
      <c r="BY17" s="1">
        <f t="shared" si="3"/>
        <v>98.43</v>
      </c>
      <c r="BZ17" s="1">
        <f t="shared" si="3"/>
        <v>98.17</v>
      </c>
      <c r="CA17" s="1">
        <f t="shared" si="3"/>
        <v>98.25</v>
      </c>
      <c r="CB17" s="1">
        <f t="shared" si="3"/>
        <v>97.85</v>
      </c>
      <c r="CC17" s="1">
        <f t="shared" si="3"/>
        <v>97.710000000000008</v>
      </c>
      <c r="CD17" s="1">
        <f t="shared" si="3"/>
        <v>98.129999999999981</v>
      </c>
      <c r="CE17" s="1">
        <f t="shared" si="3"/>
        <v>98.199999999999989</v>
      </c>
      <c r="CF17" s="1">
        <f t="shared" si="3"/>
        <v>97.78</v>
      </c>
      <c r="CG17" s="1">
        <f t="shared" si="3"/>
        <v>97.939999999999984</v>
      </c>
      <c r="CH17" s="1">
        <f t="shared" si="3"/>
        <v>97.910000000000011</v>
      </c>
      <c r="CI17" s="1"/>
      <c r="CJ17" s="1">
        <f>SUM(CJ5:CJ14)</f>
        <v>96.910000000000011</v>
      </c>
      <c r="CK17" s="1">
        <f>SUM(CK5:CK14)</f>
        <v>96.910000000000011</v>
      </c>
      <c r="CL17" s="1">
        <f>SUM(CL5:CL14)</f>
        <v>97.009999999999977</v>
      </c>
      <c r="CM17" s="1">
        <f>SUM(CM5:CM14)</f>
        <v>97.739999999999981</v>
      </c>
      <c r="CN17" s="1">
        <f>SUM(CN5:CN14)</f>
        <v>97.559999999999974</v>
      </c>
      <c r="CO17" s="1"/>
      <c r="CP17" s="1">
        <f>SUM(CP5:CP13)</f>
        <v>96.920000000000016</v>
      </c>
      <c r="CQ17" s="1"/>
      <c r="CR17" s="1">
        <f>SUM(CR5:CR14)</f>
        <v>98.77000000000001</v>
      </c>
      <c r="CS17" s="1">
        <f>SUM(CS5:CS14)</f>
        <v>98.55</v>
      </c>
      <c r="CT17" s="1"/>
      <c r="CU17" s="1">
        <f>SUM(CU5:CU14)</f>
        <v>98.47</v>
      </c>
      <c r="CV17" s="1">
        <f>SUM(CV5:CV14)</f>
        <v>98.509999999999991</v>
      </c>
    </row>
    <row r="18" spans="1:100" x14ac:dyDescent="0.35">
      <c r="A18" t="s">
        <v>378</v>
      </c>
      <c r="B18" s="1">
        <f t="shared" ref="B18:AJ18" si="4">100*(B11/40.31)/((B11/40.31)+(B9/71.85))</f>
        <v>74.730630202841255</v>
      </c>
      <c r="C18" s="1"/>
      <c r="D18" s="1">
        <f t="shared" si="4"/>
        <v>79.286865926616045</v>
      </c>
      <c r="E18" s="1">
        <f t="shared" si="4"/>
        <v>79.536438323667184</v>
      </c>
      <c r="F18" s="1">
        <f t="shared" si="4"/>
        <v>80.960482610560447</v>
      </c>
      <c r="G18" s="1">
        <f t="shared" si="4"/>
        <v>75.00911245247363</v>
      </c>
      <c r="H18" s="1">
        <f t="shared" si="4"/>
        <v>74.684622311694767</v>
      </c>
      <c r="I18" s="1">
        <f t="shared" si="4"/>
        <v>75.530738066383066</v>
      </c>
      <c r="J18" s="1">
        <f t="shared" si="4"/>
        <v>79.309307788986274</v>
      </c>
      <c r="K18" s="1">
        <f t="shared" si="4"/>
        <v>78.861633784184804</v>
      </c>
      <c r="L18" s="1">
        <f t="shared" si="4"/>
        <v>75.720683503296456</v>
      </c>
      <c r="M18" s="1">
        <f t="shared" si="4"/>
        <v>78.861633784184804</v>
      </c>
      <c r="N18" s="1">
        <f t="shared" si="4"/>
        <v>75.720683503296456</v>
      </c>
      <c r="O18" s="1"/>
      <c r="P18" s="1">
        <f t="shared" si="4"/>
        <v>69.000624597903368</v>
      </c>
      <c r="Q18" s="1"/>
      <c r="R18" s="1">
        <f t="shared" si="4"/>
        <v>72.713750735517522</v>
      </c>
      <c r="S18" s="1">
        <f t="shared" si="4"/>
        <v>72.385070440697632</v>
      </c>
      <c r="T18" s="1">
        <f t="shared" si="4"/>
        <v>72.215023296194659</v>
      </c>
      <c r="U18" s="1">
        <f t="shared" si="4"/>
        <v>73.030513985426708</v>
      </c>
      <c r="V18" s="1"/>
      <c r="W18" s="1">
        <f t="shared" si="4"/>
        <v>72.373630802922264</v>
      </c>
      <c r="X18" s="1"/>
      <c r="Y18" s="1">
        <f t="shared" si="4"/>
        <v>73.058946340860757</v>
      </c>
      <c r="Z18" s="1">
        <f t="shared" si="4"/>
        <v>72.528058280909477</v>
      </c>
      <c r="AA18" s="1">
        <f t="shared" si="4"/>
        <v>72.836825089656514</v>
      </c>
      <c r="AB18" s="1">
        <f t="shared" si="4"/>
        <v>73.438737105565991</v>
      </c>
      <c r="AC18" s="1">
        <f t="shared" si="4"/>
        <v>74.047159632091251</v>
      </c>
      <c r="AD18" s="1">
        <f t="shared" si="4"/>
        <v>73.201125673266887</v>
      </c>
      <c r="AE18" s="1">
        <f t="shared" si="4"/>
        <v>73.588131682133252</v>
      </c>
      <c r="AF18" s="1">
        <f t="shared" si="4"/>
        <v>73.5847170465658</v>
      </c>
      <c r="AG18" s="1">
        <f t="shared" si="4"/>
        <v>73.761810214235695</v>
      </c>
      <c r="AH18" s="1">
        <f t="shared" si="4"/>
        <v>72.974747919983358</v>
      </c>
      <c r="AI18" s="1">
        <f t="shared" si="4"/>
        <v>72.764657601287638</v>
      </c>
      <c r="AJ18" s="1">
        <f t="shared" si="4"/>
        <v>72.844517107629571</v>
      </c>
      <c r="AK18" s="1">
        <f>100*(AK11/40.31)/((AK11/40.31)+(AK9/71.85))</f>
        <v>72.764496877247637</v>
      </c>
      <c r="AL18" s="1">
        <f t="shared" ref="AL18:CV18" si="5">100*(AL11/40.31)/((AL11/40.31)+(AL9/71.85))</f>
        <v>72.596307233638115</v>
      </c>
      <c r="AM18" s="1">
        <f t="shared" si="5"/>
        <v>72.852001395535012</v>
      </c>
      <c r="AN18" s="1">
        <f t="shared" si="5"/>
        <v>72.764464303611021</v>
      </c>
      <c r="AO18" s="1">
        <f t="shared" si="5"/>
        <v>73.315001861581834</v>
      </c>
      <c r="AP18" s="1">
        <f t="shared" si="5"/>
        <v>73.16551706812227</v>
      </c>
      <c r="AQ18" s="1"/>
      <c r="AR18" s="1">
        <f t="shared" si="5"/>
        <v>71.029079424353952</v>
      </c>
      <c r="AS18" s="1">
        <f t="shared" si="5"/>
        <v>71.006199405927703</v>
      </c>
      <c r="AT18" s="1">
        <f t="shared" si="5"/>
        <v>71.09727901963258</v>
      </c>
      <c r="AU18" s="1">
        <f t="shared" si="5"/>
        <v>71.220772595184442</v>
      </c>
      <c r="AV18" s="1"/>
      <c r="AW18" s="1">
        <f t="shared" si="5"/>
        <v>71.706902391572697</v>
      </c>
      <c r="AX18" s="1">
        <f t="shared" si="5"/>
        <v>71.605224051146976</v>
      </c>
      <c r="AY18" s="1">
        <f t="shared" si="5"/>
        <v>71.814963166689978</v>
      </c>
      <c r="AZ18" s="1">
        <f t="shared" si="5"/>
        <v>71.586248758697337</v>
      </c>
      <c r="BA18" s="1">
        <f t="shared" si="5"/>
        <v>71.857312725050505</v>
      </c>
      <c r="BB18" s="1"/>
      <c r="BC18" s="1">
        <f t="shared" si="5"/>
        <v>71.709005997798741</v>
      </c>
      <c r="BD18" s="1">
        <f t="shared" si="5"/>
        <v>71.909890242423643</v>
      </c>
      <c r="BE18" s="1">
        <f t="shared" si="5"/>
        <v>72.086359283673687</v>
      </c>
      <c r="BF18" s="1">
        <f t="shared" si="5"/>
        <v>71.583040255431314</v>
      </c>
      <c r="BG18" s="1"/>
      <c r="BH18" s="1">
        <f t="shared" si="5"/>
        <v>69.877479414946706</v>
      </c>
      <c r="BI18" s="1">
        <f t="shared" si="5"/>
        <v>69.476781569972516</v>
      </c>
      <c r="BJ18" s="1">
        <f t="shared" si="5"/>
        <v>69.168252672897992</v>
      </c>
      <c r="BK18" s="1">
        <f t="shared" si="5"/>
        <v>69.911203615522837</v>
      </c>
      <c r="BL18" s="1"/>
      <c r="BM18" s="1">
        <f t="shared" si="5"/>
        <v>84.582039791163325</v>
      </c>
      <c r="BN18" s="1">
        <f t="shared" si="5"/>
        <v>84.867177714130833</v>
      </c>
      <c r="BO18" s="1">
        <f t="shared" si="5"/>
        <v>84.38184625557254</v>
      </c>
      <c r="BP18" s="1">
        <f t="shared" si="5"/>
        <v>84.572409938888981</v>
      </c>
      <c r="BQ18" s="1">
        <f t="shared" si="5"/>
        <v>84.572409938888981</v>
      </c>
      <c r="BR18" s="1">
        <f t="shared" si="5"/>
        <v>84.685752392118289</v>
      </c>
      <c r="BS18" s="1">
        <f t="shared" si="5"/>
        <v>84.634660658774791</v>
      </c>
      <c r="BT18" s="1">
        <f t="shared" si="5"/>
        <v>83.820592806816308</v>
      </c>
      <c r="BU18" s="1">
        <f t="shared" si="5"/>
        <v>84.357920438908337</v>
      </c>
      <c r="BV18" s="1">
        <f t="shared" si="5"/>
        <v>84.036790357220482</v>
      </c>
      <c r="BW18" s="1">
        <f t="shared" si="5"/>
        <v>83.817015988747244</v>
      </c>
      <c r="BX18" s="1">
        <f t="shared" si="5"/>
        <v>83.626960422145117</v>
      </c>
      <c r="BY18" s="1">
        <f t="shared" si="5"/>
        <v>83.714245483056786</v>
      </c>
      <c r="BZ18" s="1">
        <f t="shared" si="5"/>
        <v>83.910610065459196</v>
      </c>
      <c r="CA18" s="1">
        <f t="shared" si="5"/>
        <v>84.124802953069576</v>
      </c>
      <c r="CB18" s="1">
        <f t="shared" si="5"/>
        <v>83.826543635132793</v>
      </c>
      <c r="CC18" s="1">
        <f t="shared" si="5"/>
        <v>83.410556844311287</v>
      </c>
      <c r="CD18" s="1">
        <f t="shared" si="5"/>
        <v>83.396074664519659</v>
      </c>
      <c r="CE18" s="1">
        <f t="shared" si="5"/>
        <v>82.888323105560957</v>
      </c>
      <c r="CF18" s="1">
        <f t="shared" si="5"/>
        <v>83.321300492544282</v>
      </c>
      <c r="CG18" s="1">
        <f t="shared" si="5"/>
        <v>83.501100551537604</v>
      </c>
      <c r="CH18" s="1">
        <f t="shared" si="5"/>
        <v>83.547927040193201</v>
      </c>
      <c r="CI18" s="1"/>
      <c r="CJ18" s="1">
        <f t="shared" si="5"/>
        <v>89.097082049552625</v>
      </c>
      <c r="CK18" s="1">
        <f t="shared" si="5"/>
        <v>89.097082049552625</v>
      </c>
      <c r="CL18" s="1">
        <f t="shared" si="5"/>
        <v>89.166539535641093</v>
      </c>
      <c r="CM18" s="1">
        <f t="shared" si="5"/>
        <v>89.808734647952434</v>
      </c>
      <c r="CN18" s="1">
        <f t="shared" si="5"/>
        <v>89.100749280044781</v>
      </c>
      <c r="CO18" s="1"/>
      <c r="CP18" s="1">
        <f t="shared" si="5"/>
        <v>59.007445175261616</v>
      </c>
      <c r="CQ18" s="1"/>
      <c r="CR18" s="1">
        <f t="shared" si="5"/>
        <v>73.42952048722384</v>
      </c>
      <c r="CS18" s="1">
        <f t="shared" si="5"/>
        <v>74.957597243287779</v>
      </c>
      <c r="CT18" s="1"/>
      <c r="CU18" s="1">
        <f t="shared" si="5"/>
        <v>70.766461158287711</v>
      </c>
      <c r="CV18" s="1">
        <f t="shared" si="5"/>
        <v>68.627797804561382</v>
      </c>
    </row>
  </sheetData>
  <mergeCells count="13">
    <mergeCell ref="D3:J3"/>
    <mergeCell ref="BM3:CH3"/>
    <mergeCell ref="CJ3:CN3"/>
    <mergeCell ref="CR3:CS3"/>
    <mergeCell ref="CU1:CV3"/>
    <mergeCell ref="AK3:AP3"/>
    <mergeCell ref="K3:N3"/>
    <mergeCell ref="Y3:AJ3"/>
    <mergeCell ref="AR3:AU3"/>
    <mergeCell ref="BC3:BF3"/>
    <mergeCell ref="BH3:BK3"/>
    <mergeCell ref="R3:U3"/>
    <mergeCell ref="AW3:BA3"/>
  </mergeCells>
  <pageMargins left="0.7" right="0.7" top="0.75" bottom="0.75" header="0.3" footer="0.3"/>
  <pageSetup orientation="landscape" horizontalDpi="1200" verticalDpi="1200" r:id="rId1"/>
  <headerFooter>
    <oddHeader>&amp;C&amp;"-,Bold"&amp;16Amphibole</oddHead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M29"/>
  <sheetViews>
    <sheetView tabSelected="1" workbookViewId="0">
      <selection activeCell="H8" sqref="H8"/>
    </sheetView>
  </sheetViews>
  <sheetFormatPr defaultRowHeight="14.5" x14ac:dyDescent="0.35"/>
  <cols>
    <col min="1" max="1" width="12.36328125" bestFit="1" customWidth="1"/>
    <col min="2" max="2" width="10.81640625" customWidth="1"/>
    <col min="4" max="4" width="9.81640625" customWidth="1"/>
  </cols>
  <sheetData>
    <row r="1" spans="1:13" ht="18.5" x14ac:dyDescent="0.45">
      <c r="A1" s="42" t="s">
        <v>183</v>
      </c>
    </row>
    <row r="2" spans="1:13" x14ac:dyDescent="0.35">
      <c r="B2" s="88"/>
      <c r="C2" t="s">
        <v>358</v>
      </c>
    </row>
    <row r="3" spans="1:13" s="10" customFormat="1" x14ac:dyDescent="0.35"/>
    <row r="4" spans="1:13" x14ac:dyDescent="0.35">
      <c r="B4" s="90" t="s">
        <v>182</v>
      </c>
      <c r="C4" s="90"/>
      <c r="D4" s="90"/>
    </row>
    <row r="5" spans="1:13" s="13" customFormat="1" x14ac:dyDescent="0.35">
      <c r="B5" s="8" t="s">
        <v>155</v>
      </c>
      <c r="C5" s="8" t="s">
        <v>154</v>
      </c>
      <c r="D5" s="8"/>
    </row>
    <row r="6" spans="1:13" ht="16.5" x14ac:dyDescent="0.45">
      <c r="A6" t="s">
        <v>52</v>
      </c>
      <c r="B6" s="1">
        <v>37.130000000000003</v>
      </c>
      <c r="C6" s="1">
        <v>39.020000000000003</v>
      </c>
      <c r="D6" s="1">
        <v>42.27</v>
      </c>
      <c r="E6" s="1"/>
      <c r="F6" s="1"/>
      <c r="G6" s="1"/>
      <c r="H6" s="1"/>
      <c r="I6" s="1"/>
    </row>
    <row r="7" spans="1:13" ht="16.5" x14ac:dyDescent="0.45">
      <c r="A7" t="s">
        <v>80</v>
      </c>
      <c r="B7" s="1">
        <v>4.8099999999999996</v>
      </c>
      <c r="C7" s="1">
        <v>5.32</v>
      </c>
      <c r="D7" s="1">
        <v>3.47</v>
      </c>
      <c r="E7" s="1"/>
      <c r="F7" s="1"/>
      <c r="G7" s="1"/>
      <c r="H7" s="1"/>
      <c r="I7" s="1"/>
    </row>
    <row r="8" spans="1:13" ht="16.5" x14ac:dyDescent="0.45">
      <c r="A8" t="s">
        <v>81</v>
      </c>
      <c r="B8" s="1">
        <v>17.010000000000002</v>
      </c>
      <c r="C8" s="1">
        <v>17.36</v>
      </c>
      <c r="D8" s="1">
        <v>14.95</v>
      </c>
      <c r="E8" s="1"/>
      <c r="F8" s="1"/>
      <c r="G8" s="1"/>
      <c r="H8" s="1"/>
      <c r="I8" s="1"/>
    </row>
    <row r="9" spans="1:13" ht="16.5" x14ac:dyDescent="0.45">
      <c r="A9" t="s">
        <v>83</v>
      </c>
      <c r="B9" s="1">
        <v>0.04</v>
      </c>
      <c r="C9" s="1">
        <v>0.34</v>
      </c>
      <c r="D9" s="1">
        <v>0.04</v>
      </c>
      <c r="E9" s="1"/>
      <c r="F9" s="1"/>
      <c r="G9" s="1"/>
      <c r="H9" s="1"/>
      <c r="I9" s="1"/>
    </row>
    <row r="10" spans="1:13" x14ac:dyDescent="0.35">
      <c r="A10" t="s">
        <v>0</v>
      </c>
      <c r="B10" s="1">
        <v>5.89</v>
      </c>
      <c r="C10" s="1">
        <v>6.07</v>
      </c>
      <c r="D10" s="1">
        <v>5.82</v>
      </c>
      <c r="E10" s="1"/>
      <c r="F10" s="1"/>
      <c r="G10" s="1"/>
      <c r="H10" s="1"/>
      <c r="I10" s="1"/>
    </row>
    <row r="11" spans="1:13" x14ac:dyDescent="0.35">
      <c r="A11" t="s">
        <v>4</v>
      </c>
      <c r="B11" s="1">
        <v>0.06</v>
      </c>
      <c r="C11" s="1">
        <v>0.04</v>
      </c>
      <c r="D11" s="1">
        <v>0.08</v>
      </c>
      <c r="E11" s="1"/>
      <c r="F11" s="1"/>
      <c r="G11" s="1"/>
      <c r="H11" s="1"/>
      <c r="I11" s="1"/>
    </row>
    <row r="12" spans="1:13" x14ac:dyDescent="0.35">
      <c r="A12" t="s">
        <v>3</v>
      </c>
      <c r="B12" s="1">
        <v>18.399999999999999</v>
      </c>
      <c r="C12" s="1">
        <v>19.52</v>
      </c>
      <c r="D12" s="1">
        <v>16.170000000000002</v>
      </c>
      <c r="E12" s="1"/>
      <c r="F12" s="1"/>
      <c r="G12" s="1"/>
      <c r="H12" s="1"/>
      <c r="I12" s="1"/>
    </row>
    <row r="13" spans="1:13" x14ac:dyDescent="0.35">
      <c r="A13" t="s">
        <v>1</v>
      </c>
      <c r="B13" s="1">
        <v>1.22</v>
      </c>
      <c r="C13" s="1">
        <v>0.04</v>
      </c>
      <c r="D13" s="1">
        <v>10.39</v>
      </c>
      <c r="E13" s="1"/>
      <c r="F13" s="1"/>
      <c r="G13" s="1"/>
      <c r="H13" s="1"/>
      <c r="I13" s="1"/>
    </row>
    <row r="14" spans="1:13" ht="16.5" x14ac:dyDescent="0.45">
      <c r="A14" t="s">
        <v>82</v>
      </c>
      <c r="B14" s="1">
        <v>1.47</v>
      </c>
      <c r="C14" s="1">
        <v>0.78</v>
      </c>
      <c r="D14" s="1">
        <v>3.35</v>
      </c>
      <c r="E14" s="1"/>
      <c r="F14" s="1"/>
      <c r="G14" s="1"/>
      <c r="H14" s="1"/>
      <c r="I14" s="1"/>
    </row>
    <row r="15" spans="1:13" ht="16.5" x14ac:dyDescent="0.45">
      <c r="A15" t="s">
        <v>184</v>
      </c>
      <c r="B15" s="1">
        <v>7.39</v>
      </c>
      <c r="C15" s="1">
        <v>8.09</v>
      </c>
      <c r="D15" s="1">
        <v>1.04</v>
      </c>
      <c r="E15" s="1"/>
      <c r="F15" s="1"/>
      <c r="G15" s="1"/>
      <c r="H15" s="1"/>
      <c r="I15" s="1"/>
    </row>
    <row r="16" spans="1:13" s="10" customFormat="1" x14ac:dyDescent="0.35">
      <c r="A16" s="41" t="s">
        <v>2</v>
      </c>
      <c r="B16" s="4">
        <f>SUM(B6:B15)</f>
        <v>93.42</v>
      </c>
      <c r="C16" s="4">
        <f t="shared" ref="C16:D16" si="0">SUM(C6:C15)</f>
        <v>96.580000000000027</v>
      </c>
      <c r="D16" s="4">
        <f t="shared" si="0"/>
        <v>97.58</v>
      </c>
      <c r="E16" s="4"/>
      <c r="F16" s="4"/>
      <c r="G16" s="4"/>
      <c r="H16" s="4"/>
      <c r="I16" s="4"/>
      <c r="J16" s="4"/>
      <c r="K16" s="4"/>
      <c r="L16" s="4"/>
      <c r="M16" s="4"/>
    </row>
    <row r="17" spans="1:4" s="10" customFormat="1" x14ac:dyDescent="0.35">
      <c r="A17" s="134"/>
      <c r="B17" s="4"/>
      <c r="C17" s="4"/>
      <c r="D17" s="4"/>
    </row>
    <row r="18" spans="1:4" s="10" customFormat="1" x14ac:dyDescent="0.35">
      <c r="A18" s="41"/>
      <c r="B18" s="4"/>
      <c r="C18" s="4"/>
      <c r="D18" s="4"/>
    </row>
    <row r="19" spans="1:4" x14ac:dyDescent="0.35">
      <c r="A19" s="5"/>
      <c r="B19" s="1"/>
      <c r="C19" s="1"/>
      <c r="D19" s="1"/>
    </row>
    <row r="20" spans="1:4" x14ac:dyDescent="0.35">
      <c r="B20" s="1"/>
    </row>
    <row r="22" spans="1:4" x14ac:dyDescent="0.35">
      <c r="B22" s="1"/>
      <c r="C22" s="1"/>
      <c r="D22" s="1"/>
    </row>
    <row r="29" spans="1:4" x14ac:dyDescent="0.35">
      <c r="A29" s="2"/>
    </row>
  </sheetData>
  <mergeCells count="1">
    <mergeCell ref="B4:D4"/>
  </mergeCells>
  <pageMargins left="0.7" right="0.7" top="0.75" bottom="0.75" header="0.3" footer="0.3"/>
  <pageSetup orientation="landscape" horizontalDpi="1200" verticalDpi="1200" r:id="rId1"/>
  <headerFooter>
    <oddHeader xml:space="preserve">&amp;C&amp;"-,Bold"&amp;16Phlogopite 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A27"/>
  <sheetViews>
    <sheetView workbookViewId="0">
      <pane xSplit="1" ySplit="5" topLeftCell="B9" activePane="bottomRight" state="frozen"/>
      <selection pane="topRight" activeCell="B1" sqref="B1"/>
      <selection pane="bottomLeft" activeCell="A6" sqref="A6"/>
      <selection pane="bottomRight" activeCell="B20" sqref="B20"/>
    </sheetView>
  </sheetViews>
  <sheetFormatPr defaultRowHeight="14.5" x14ac:dyDescent="0.35"/>
  <cols>
    <col min="1" max="1" width="15.81640625" customWidth="1"/>
    <col min="4" max="4" width="3.6328125" customWidth="1"/>
    <col min="7" max="7" width="3.6328125" customWidth="1"/>
    <col min="11" max="13" width="8.90625" customWidth="1"/>
    <col min="14" max="14" width="3.6328125" customWidth="1"/>
    <col min="17" max="17" width="3.6328125" customWidth="1"/>
    <col min="25" max="25" width="3.6328125" customWidth="1"/>
    <col min="31" max="31" width="3.6328125" customWidth="1"/>
    <col min="34" max="34" width="3.6328125" customWidth="1"/>
    <col min="40" max="40" width="3.6328125" style="17" customWidth="1"/>
    <col min="43" max="43" width="3.6328125" customWidth="1"/>
    <col min="46" max="46" width="3.6328125" customWidth="1"/>
    <col min="49" max="49" width="3.6328125" customWidth="1"/>
    <col min="52" max="53" width="3.6328125" customWidth="1"/>
  </cols>
  <sheetData>
    <row r="1" spans="1:53" ht="18.5" x14ac:dyDescent="0.45">
      <c r="A1" s="42" t="s">
        <v>55</v>
      </c>
      <c r="E1" s="23"/>
      <c r="F1" t="s">
        <v>358</v>
      </c>
    </row>
    <row r="2" spans="1:53" x14ac:dyDescent="0.35">
      <c r="E2" s="68"/>
      <c r="F2" t="s">
        <v>379</v>
      </c>
    </row>
    <row r="3" spans="1:53" s="80" customFormat="1" x14ac:dyDescent="0.35">
      <c r="A3" s="20"/>
      <c r="B3"/>
      <c r="C3"/>
      <c r="D3"/>
      <c r="E3" s="79"/>
      <c r="F3" t="s">
        <v>380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BA3"/>
    </row>
    <row r="4" spans="1:53" x14ac:dyDescent="0.35">
      <c r="A4" s="92" t="s">
        <v>53</v>
      </c>
      <c r="B4" s="90" t="s">
        <v>178</v>
      </c>
      <c r="C4" s="90"/>
      <c r="E4" s="90" t="s">
        <v>176</v>
      </c>
      <c r="F4" s="90"/>
      <c r="H4" s="89" t="s">
        <v>354</v>
      </c>
      <c r="I4" s="89"/>
      <c r="J4" s="89"/>
      <c r="K4" s="89"/>
      <c r="L4" s="89"/>
      <c r="M4" s="89"/>
      <c r="O4" s="90" t="s">
        <v>177</v>
      </c>
      <c r="P4" s="90"/>
      <c r="R4" s="90" t="s">
        <v>355</v>
      </c>
      <c r="S4" s="90"/>
      <c r="T4" s="91"/>
      <c r="U4" s="91"/>
      <c r="V4" s="91"/>
      <c r="W4" s="91"/>
      <c r="X4" s="91"/>
      <c r="Z4" s="90" t="s">
        <v>171</v>
      </c>
      <c r="AA4" s="90"/>
      <c r="AB4" s="91"/>
      <c r="AC4" s="91"/>
      <c r="AD4" s="91"/>
      <c r="AF4" s="90" t="s">
        <v>172</v>
      </c>
      <c r="AG4" s="90"/>
      <c r="AI4" s="90" t="s">
        <v>356</v>
      </c>
      <c r="AJ4" s="90"/>
      <c r="AK4" s="90"/>
      <c r="AL4" s="90"/>
      <c r="AM4" s="90"/>
      <c r="AN4" s="18"/>
      <c r="AO4" s="90" t="s">
        <v>173</v>
      </c>
      <c r="AP4" s="90"/>
      <c r="AR4" s="90" t="s">
        <v>174</v>
      </c>
      <c r="AS4" s="90"/>
      <c r="AU4" s="90" t="s">
        <v>222</v>
      </c>
      <c r="AV4" s="90"/>
      <c r="AX4" s="90" t="s">
        <v>223</v>
      </c>
      <c r="AY4" s="90"/>
      <c r="BA4" s="71"/>
    </row>
    <row r="5" spans="1:53" s="80" customFormat="1" x14ac:dyDescent="0.35">
      <c r="A5" s="92"/>
      <c r="B5" s="8" t="s">
        <v>21</v>
      </c>
      <c r="C5" s="8" t="s">
        <v>12</v>
      </c>
      <c r="D5" s="8"/>
      <c r="E5" s="8" t="s">
        <v>21</v>
      </c>
      <c r="F5" s="8" t="s">
        <v>25</v>
      </c>
      <c r="G5" s="8"/>
      <c r="H5"/>
      <c r="I5"/>
      <c r="J5"/>
      <c r="K5"/>
      <c r="L5"/>
      <c r="M5"/>
      <c r="N5" s="8"/>
      <c r="O5" s="8" t="s">
        <v>10</v>
      </c>
      <c r="P5" s="8" t="s">
        <v>22</v>
      </c>
      <c r="Q5" s="8"/>
      <c r="R5" s="8" t="s">
        <v>10</v>
      </c>
      <c r="S5" s="8" t="s">
        <v>224</v>
      </c>
      <c r="T5" s="8" t="s">
        <v>225</v>
      </c>
      <c r="U5" s="8" t="s">
        <v>21</v>
      </c>
      <c r="V5" s="8" t="s">
        <v>22</v>
      </c>
      <c r="W5" s="8" t="s">
        <v>25</v>
      </c>
      <c r="X5" s="8" t="s">
        <v>12</v>
      </c>
      <c r="Y5" s="8"/>
      <c r="Z5" s="8" t="s">
        <v>179</v>
      </c>
      <c r="AA5" s="8" t="s">
        <v>180</v>
      </c>
      <c r="AB5" s="8" t="s">
        <v>11</v>
      </c>
      <c r="AC5" s="8" t="s">
        <v>21</v>
      </c>
      <c r="AD5" s="8" t="s">
        <v>22</v>
      </c>
      <c r="AE5" s="8"/>
      <c r="AF5" s="8" t="s">
        <v>11</v>
      </c>
      <c r="AG5" s="8" t="s">
        <v>21</v>
      </c>
      <c r="AH5" s="8"/>
      <c r="AI5" s="8" t="s">
        <v>10</v>
      </c>
      <c r="AJ5" s="8" t="s">
        <v>11</v>
      </c>
      <c r="AK5" s="8" t="s">
        <v>21</v>
      </c>
      <c r="AL5" s="8" t="s">
        <v>22</v>
      </c>
      <c r="AM5" s="8" t="s">
        <v>25</v>
      </c>
      <c r="AN5" s="51"/>
      <c r="AO5" s="8"/>
      <c r="AP5" s="8"/>
      <c r="AQ5" s="8"/>
      <c r="AR5" s="8"/>
      <c r="AS5" s="8"/>
      <c r="AT5" s="8"/>
      <c r="AU5" s="8" t="s">
        <v>22</v>
      </c>
      <c r="AV5" s="8" t="s">
        <v>22</v>
      </c>
      <c r="AW5" s="8"/>
      <c r="AX5" s="8" t="s">
        <v>21</v>
      </c>
      <c r="AY5" s="8" t="s">
        <v>10</v>
      </c>
      <c r="BA5" s="8"/>
    </row>
    <row r="6" spans="1:53" ht="16.5" x14ac:dyDescent="0.45">
      <c r="A6" t="s">
        <v>52</v>
      </c>
      <c r="B6" s="1">
        <v>40.71</v>
      </c>
      <c r="C6" s="1">
        <v>40.81</v>
      </c>
      <c r="D6" s="1"/>
      <c r="E6" s="1">
        <v>40.46</v>
      </c>
      <c r="F6" s="1">
        <v>40.57</v>
      </c>
      <c r="H6" s="1">
        <v>40.178899999999999</v>
      </c>
      <c r="I6" s="1">
        <v>40.244700000000002</v>
      </c>
      <c r="J6" s="1">
        <v>40.166200000000003</v>
      </c>
      <c r="K6" s="1">
        <v>40.294499999999999</v>
      </c>
      <c r="L6" s="1">
        <v>39.939</v>
      </c>
      <c r="M6" s="1">
        <v>38.842300000000002</v>
      </c>
      <c r="O6" s="1">
        <v>41</v>
      </c>
      <c r="P6" s="1">
        <v>40.83</v>
      </c>
      <c r="R6" s="1">
        <v>39.92</v>
      </c>
      <c r="S6" s="1">
        <v>40.17</v>
      </c>
      <c r="T6" s="1">
        <v>40.15</v>
      </c>
      <c r="U6" s="1">
        <v>40.21</v>
      </c>
      <c r="V6" s="1">
        <v>39.86</v>
      </c>
      <c r="W6" s="1">
        <v>40.130000000000003</v>
      </c>
      <c r="X6" s="1">
        <v>40.25</v>
      </c>
      <c r="Z6" s="1">
        <v>40.75</v>
      </c>
      <c r="AA6" s="1">
        <v>40.58</v>
      </c>
      <c r="AB6" s="1">
        <v>40.42</v>
      </c>
      <c r="AC6" s="1">
        <v>40.65</v>
      </c>
      <c r="AD6" s="1">
        <v>40.4</v>
      </c>
      <c r="AE6" s="1"/>
      <c r="AF6" s="1">
        <v>40.9</v>
      </c>
      <c r="AG6" s="1">
        <v>40.69</v>
      </c>
      <c r="AH6" s="1"/>
      <c r="AI6" s="1">
        <v>40.57</v>
      </c>
      <c r="AJ6" s="1">
        <v>40.74</v>
      </c>
      <c r="AK6" s="1">
        <v>40.36</v>
      </c>
      <c r="AL6" s="1">
        <v>40.229999999999997</v>
      </c>
      <c r="AM6" s="1">
        <v>40.29</v>
      </c>
      <c r="AN6" s="19"/>
      <c r="AO6" s="1">
        <v>41.12</v>
      </c>
      <c r="AP6" s="1">
        <v>41.03</v>
      </c>
      <c r="AQ6" s="1"/>
      <c r="AR6" s="1">
        <v>40.770000000000003</v>
      </c>
      <c r="AS6" s="1">
        <v>40.6</v>
      </c>
      <c r="AT6" s="1"/>
      <c r="AU6" s="1">
        <v>40.94</v>
      </c>
      <c r="AV6" s="1">
        <v>40.700000000000003</v>
      </c>
      <c r="AW6" s="1"/>
      <c r="AX6" s="1">
        <v>40.81</v>
      </c>
      <c r="AY6" s="1">
        <v>40.840000000000003</v>
      </c>
      <c r="AZ6" s="1"/>
      <c r="BA6" s="1"/>
    </row>
    <row r="7" spans="1:53" ht="16.5" x14ac:dyDescent="0.45">
      <c r="A7" t="s">
        <v>80</v>
      </c>
      <c r="B7" s="1"/>
      <c r="C7" s="1"/>
      <c r="D7" s="1"/>
      <c r="E7" s="1"/>
      <c r="F7" s="1"/>
      <c r="H7" s="1"/>
      <c r="I7" s="1"/>
      <c r="J7" s="1"/>
      <c r="K7" s="1"/>
      <c r="L7" s="1"/>
      <c r="M7" s="1"/>
      <c r="O7" s="1"/>
      <c r="P7" s="1"/>
      <c r="R7" s="1"/>
      <c r="S7" s="1"/>
      <c r="T7" s="1"/>
      <c r="U7" s="1"/>
      <c r="V7" s="1"/>
      <c r="W7" s="1"/>
      <c r="X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9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3" ht="16.5" x14ac:dyDescent="0.45">
      <c r="A8" t="s">
        <v>81</v>
      </c>
      <c r="B8" s="1"/>
      <c r="C8" s="1"/>
      <c r="D8" s="1"/>
      <c r="E8" s="1"/>
      <c r="F8" s="1"/>
      <c r="H8" s="1">
        <v>2.7962000000000001E-2</v>
      </c>
      <c r="I8" s="1">
        <v>2.7470000000000001E-2</v>
      </c>
      <c r="J8" s="1">
        <v>2.5439E-2</v>
      </c>
      <c r="K8" s="1">
        <v>2.5097000000000001E-2</v>
      </c>
      <c r="L8" s="1">
        <v>2.3882E-2</v>
      </c>
      <c r="M8" s="1">
        <v>2.5153999999999999E-2</v>
      </c>
      <c r="O8" s="1"/>
      <c r="P8" s="1"/>
      <c r="R8" s="1"/>
      <c r="S8" s="1"/>
      <c r="T8" s="1"/>
      <c r="U8" s="1"/>
      <c r="V8" s="1"/>
      <c r="W8" s="1"/>
      <c r="X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9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3" ht="16.5" x14ac:dyDescent="0.45">
      <c r="A9" t="s">
        <v>357</v>
      </c>
      <c r="B9" s="1"/>
      <c r="C9" s="1"/>
      <c r="D9" s="1"/>
      <c r="E9" s="1"/>
      <c r="F9" s="1"/>
      <c r="H9" s="1"/>
      <c r="I9" s="1"/>
      <c r="J9" s="1"/>
      <c r="K9" s="1"/>
      <c r="L9" s="1"/>
      <c r="M9" s="1"/>
      <c r="O9" s="1"/>
      <c r="P9" s="1"/>
      <c r="R9" s="1"/>
      <c r="S9" s="1"/>
      <c r="T9" s="1"/>
      <c r="U9" s="1"/>
      <c r="V9" s="1"/>
      <c r="W9" s="1"/>
      <c r="X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9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3" ht="16.5" x14ac:dyDescent="0.45">
      <c r="A10" t="s">
        <v>83</v>
      </c>
      <c r="B10" s="1"/>
      <c r="C10" s="1"/>
      <c r="D10" s="1"/>
      <c r="E10" s="1"/>
      <c r="F10" s="1"/>
      <c r="H10" s="1">
        <v>7.4229999999999999E-3</v>
      </c>
      <c r="I10" s="1">
        <v>5.9589999999999999E-3</v>
      </c>
      <c r="J10" s="1">
        <v>6.9189999999999998E-3</v>
      </c>
      <c r="K10" s="1">
        <v>6.509E-3</v>
      </c>
      <c r="L10" s="1">
        <v>5.2989999999999999E-3</v>
      </c>
      <c r="M10" s="1">
        <v>4.9659999999999999E-3</v>
      </c>
      <c r="O10" s="1"/>
      <c r="P10" s="1"/>
      <c r="R10" s="1"/>
      <c r="S10" s="1"/>
      <c r="T10" s="1"/>
      <c r="U10" s="1"/>
      <c r="V10" s="1"/>
      <c r="W10" s="1"/>
      <c r="X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9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3" x14ac:dyDescent="0.35">
      <c r="A11" t="s">
        <v>0</v>
      </c>
      <c r="B11" s="1">
        <v>9.32</v>
      </c>
      <c r="C11" s="1">
        <v>9.32</v>
      </c>
      <c r="D11" s="1"/>
      <c r="E11" s="1">
        <v>10.7</v>
      </c>
      <c r="F11" s="1">
        <v>10.67</v>
      </c>
      <c r="H11" s="1">
        <v>12.0578</v>
      </c>
      <c r="I11" s="1">
        <v>12.148899999999999</v>
      </c>
      <c r="J11" s="1">
        <v>12.0654</v>
      </c>
      <c r="K11" s="1">
        <v>12.1615</v>
      </c>
      <c r="L11" s="1">
        <v>12.1388</v>
      </c>
      <c r="M11" s="1">
        <v>12.0627</v>
      </c>
      <c r="O11" s="1">
        <v>9.25</v>
      </c>
      <c r="P11" s="1">
        <v>9.41</v>
      </c>
      <c r="R11" s="1">
        <v>12.52</v>
      </c>
      <c r="S11" s="1">
        <v>12.16</v>
      </c>
      <c r="T11" s="1">
        <v>11.77</v>
      </c>
      <c r="U11" s="1">
        <v>12.29</v>
      </c>
      <c r="V11" s="1">
        <v>12.21</v>
      </c>
      <c r="W11" s="1">
        <v>12.38</v>
      </c>
      <c r="X11" s="1">
        <v>12.36</v>
      </c>
      <c r="Z11" s="1">
        <v>10.19</v>
      </c>
      <c r="AA11" s="1">
        <v>10.039999999999999</v>
      </c>
      <c r="AB11" s="1">
        <v>10.06</v>
      </c>
      <c r="AC11" s="1">
        <v>9.94</v>
      </c>
      <c r="AD11" s="1">
        <v>9.98</v>
      </c>
      <c r="AE11" s="1"/>
      <c r="AF11" s="1">
        <v>10.220000000000001</v>
      </c>
      <c r="AG11" s="1">
        <v>10.23</v>
      </c>
      <c r="AH11" s="1"/>
      <c r="AI11" s="1">
        <v>10.38</v>
      </c>
      <c r="AJ11" s="1">
        <v>10.199999999999999</v>
      </c>
      <c r="AK11" s="1">
        <v>10.7</v>
      </c>
      <c r="AL11" s="1">
        <v>10.81</v>
      </c>
      <c r="AM11" s="1">
        <v>11.38</v>
      </c>
      <c r="AN11" s="19"/>
      <c r="AO11" s="1">
        <v>9.6</v>
      </c>
      <c r="AP11" s="1">
        <v>9.65</v>
      </c>
      <c r="AQ11" s="1"/>
      <c r="AR11" s="1">
        <v>10.36</v>
      </c>
      <c r="AS11" s="1">
        <v>10.45</v>
      </c>
      <c r="AT11" s="1"/>
      <c r="AU11" s="1">
        <v>9.2899999999999991</v>
      </c>
      <c r="AV11" s="1">
        <v>9.16</v>
      </c>
      <c r="AW11" s="1"/>
      <c r="AX11" s="1">
        <v>10.199999999999999</v>
      </c>
      <c r="AY11" s="1">
        <v>10.039999999999999</v>
      </c>
      <c r="AZ11" s="1"/>
      <c r="BA11" s="1"/>
    </row>
    <row r="12" spans="1:53" x14ac:dyDescent="0.35">
      <c r="A12" t="s">
        <v>4</v>
      </c>
      <c r="B12" s="1">
        <v>0.15</v>
      </c>
      <c r="C12" s="1">
        <v>0.16</v>
      </c>
      <c r="D12" s="1"/>
      <c r="E12" s="1">
        <v>0.18</v>
      </c>
      <c r="F12" s="1">
        <v>0.18</v>
      </c>
      <c r="H12" s="1">
        <v>0.15762699999999999</v>
      </c>
      <c r="I12" s="1">
        <v>0.155561</v>
      </c>
      <c r="J12" s="1">
        <v>0.156886</v>
      </c>
      <c r="K12" s="1">
        <v>0.15917799999999999</v>
      </c>
      <c r="L12" s="1">
        <v>0.15964800000000001</v>
      </c>
      <c r="M12" s="1">
        <v>0.16123599999999999</v>
      </c>
      <c r="O12" s="1">
        <v>0.16</v>
      </c>
      <c r="P12" s="1">
        <v>0.15</v>
      </c>
      <c r="R12" s="1">
        <v>0.22</v>
      </c>
      <c r="S12" s="1">
        <v>0.21</v>
      </c>
      <c r="T12" s="1">
        <v>0.22</v>
      </c>
      <c r="U12" s="1">
        <v>0.22</v>
      </c>
      <c r="V12" s="1">
        <v>0.19</v>
      </c>
      <c r="W12" s="1">
        <v>0.22</v>
      </c>
      <c r="X12" s="1">
        <v>0.2</v>
      </c>
      <c r="Z12" s="1">
        <v>0.18</v>
      </c>
      <c r="AA12" s="1">
        <v>0.17</v>
      </c>
      <c r="AB12" s="1">
        <v>0.15</v>
      </c>
      <c r="AC12" s="1">
        <v>0.16</v>
      </c>
      <c r="AD12" s="1">
        <v>0.14000000000000001</v>
      </c>
      <c r="AE12" s="1"/>
      <c r="AF12" s="1">
        <v>0.13</v>
      </c>
      <c r="AG12" s="1">
        <v>0.13</v>
      </c>
      <c r="AH12" s="1"/>
      <c r="AI12" s="1">
        <v>0.14000000000000001</v>
      </c>
      <c r="AJ12" s="1">
        <v>0.18</v>
      </c>
      <c r="AK12" s="1">
        <v>0.17</v>
      </c>
      <c r="AL12" s="1">
        <v>0.17</v>
      </c>
      <c r="AM12" s="1">
        <v>0.18</v>
      </c>
      <c r="AN12" s="19"/>
      <c r="AO12" s="1">
        <v>0.18</v>
      </c>
      <c r="AP12" s="1">
        <v>0.15</v>
      </c>
      <c r="AQ12" s="1"/>
      <c r="AR12" s="1">
        <v>0.18</v>
      </c>
      <c r="AS12" s="1">
        <v>0.17</v>
      </c>
      <c r="AT12" s="1"/>
      <c r="AU12" s="1">
        <v>0.18</v>
      </c>
      <c r="AV12" s="1">
        <v>0.15</v>
      </c>
      <c r="AW12" s="1"/>
      <c r="AX12" s="1">
        <v>0.13</v>
      </c>
      <c r="AY12" s="1">
        <v>0.17</v>
      </c>
      <c r="AZ12" s="1"/>
      <c r="BA12" s="1"/>
    </row>
    <row r="13" spans="1:53" x14ac:dyDescent="0.35">
      <c r="A13" t="s">
        <v>3</v>
      </c>
      <c r="B13" s="1">
        <v>49.59</v>
      </c>
      <c r="C13" s="1">
        <v>49.45</v>
      </c>
      <c r="D13" s="1"/>
      <c r="E13" s="1">
        <v>48.28</v>
      </c>
      <c r="F13" s="1">
        <v>48.14</v>
      </c>
      <c r="H13" s="1">
        <v>46.357500000000002</v>
      </c>
      <c r="I13" s="1">
        <v>46.390799999999999</v>
      </c>
      <c r="J13" s="1">
        <v>46.504899999999999</v>
      </c>
      <c r="K13" s="1">
        <v>46.498800000000003</v>
      </c>
      <c r="L13" s="1">
        <v>46.420999999999999</v>
      </c>
      <c r="M13" s="1">
        <v>46.403100000000002</v>
      </c>
      <c r="O13" s="1">
        <v>49.54</v>
      </c>
      <c r="P13" s="1">
        <v>49.71</v>
      </c>
      <c r="R13" s="1">
        <v>46.6</v>
      </c>
      <c r="S13" s="1">
        <v>46.89</v>
      </c>
      <c r="T13" s="1">
        <v>47.54</v>
      </c>
      <c r="U13" s="1">
        <v>47.21</v>
      </c>
      <c r="V13" s="1">
        <v>46.87</v>
      </c>
      <c r="W13" s="1">
        <v>46.91</v>
      </c>
      <c r="X13" s="1">
        <v>46.58</v>
      </c>
      <c r="Z13" s="1">
        <v>49.21</v>
      </c>
      <c r="AA13" s="1">
        <v>48.66</v>
      </c>
      <c r="AB13" s="1">
        <v>48.71</v>
      </c>
      <c r="AC13" s="1">
        <v>48.5</v>
      </c>
      <c r="AD13" s="1">
        <v>48.35</v>
      </c>
      <c r="AE13" s="1"/>
      <c r="AF13" s="1">
        <v>48.62</v>
      </c>
      <c r="AG13" s="1">
        <v>48.43</v>
      </c>
      <c r="AH13" s="1"/>
      <c r="AI13" s="1">
        <v>48.79</v>
      </c>
      <c r="AJ13" s="1">
        <v>48.79</v>
      </c>
      <c r="AK13" s="1">
        <v>48.34</v>
      </c>
      <c r="AL13" s="1">
        <v>48.04</v>
      </c>
      <c r="AM13" s="1">
        <v>47.81</v>
      </c>
      <c r="AN13" s="19"/>
      <c r="AO13" s="1">
        <v>49.35</v>
      </c>
      <c r="AP13" s="1">
        <v>49.53</v>
      </c>
      <c r="AQ13" s="1"/>
      <c r="AR13" s="1">
        <v>48.51</v>
      </c>
      <c r="AS13" s="1">
        <v>48.49</v>
      </c>
      <c r="AT13" s="1"/>
      <c r="AU13" s="1">
        <v>49.6</v>
      </c>
      <c r="AV13" s="1">
        <v>49.46</v>
      </c>
      <c r="AW13" s="1"/>
      <c r="AX13" s="1">
        <v>48.49</v>
      </c>
      <c r="AY13" s="1">
        <v>48.46</v>
      </c>
      <c r="AZ13" s="1"/>
      <c r="BA13" s="1"/>
    </row>
    <row r="14" spans="1:53" x14ac:dyDescent="0.35">
      <c r="A14" t="s">
        <v>6</v>
      </c>
      <c r="B14" s="1">
        <v>0.42</v>
      </c>
      <c r="C14" s="1">
        <v>0.41</v>
      </c>
      <c r="D14" s="1"/>
      <c r="E14" s="1">
        <v>0.43</v>
      </c>
      <c r="F14" s="1">
        <v>0.41</v>
      </c>
      <c r="H14" s="1">
        <v>0.340055</v>
      </c>
      <c r="I14" s="1">
        <v>0.34242899999999998</v>
      </c>
      <c r="J14" s="1">
        <v>0.33338200000000001</v>
      </c>
      <c r="K14" s="1">
        <v>0.33786300000000002</v>
      </c>
      <c r="L14" s="1">
        <v>0.34092699999999998</v>
      </c>
      <c r="M14" s="1">
        <v>0.33718100000000001</v>
      </c>
      <c r="O14" s="1">
        <v>0.43</v>
      </c>
      <c r="P14" s="1">
        <v>0.42</v>
      </c>
      <c r="R14" s="1">
        <v>0.36</v>
      </c>
      <c r="S14" s="1">
        <v>0.38</v>
      </c>
      <c r="T14" s="1">
        <v>0.4</v>
      </c>
      <c r="U14" s="1">
        <v>0.4</v>
      </c>
      <c r="V14" s="1">
        <v>0.39</v>
      </c>
      <c r="W14" s="1">
        <v>0.4</v>
      </c>
      <c r="X14" s="1">
        <v>0.39</v>
      </c>
      <c r="Z14" s="1">
        <v>0.37</v>
      </c>
      <c r="AA14" s="1">
        <v>0.39</v>
      </c>
      <c r="AB14" s="1">
        <v>0.39</v>
      </c>
      <c r="AC14" s="1">
        <v>0.43</v>
      </c>
      <c r="AD14" s="1">
        <v>0.39</v>
      </c>
      <c r="AE14" s="1"/>
      <c r="AF14" s="1">
        <v>0.4</v>
      </c>
      <c r="AG14" s="1">
        <v>0.39</v>
      </c>
      <c r="AH14" s="1"/>
      <c r="AI14" s="1">
        <v>0.43</v>
      </c>
      <c r="AJ14" s="1">
        <v>0.43</v>
      </c>
      <c r="AK14" s="1">
        <v>0.43</v>
      </c>
      <c r="AL14" s="1">
        <v>0.41</v>
      </c>
      <c r="AM14" s="1">
        <v>0.41</v>
      </c>
      <c r="AN14" s="19"/>
      <c r="AO14" s="1">
        <v>0.41</v>
      </c>
      <c r="AP14" s="1">
        <v>0.41</v>
      </c>
      <c r="AQ14" s="1"/>
      <c r="AR14" s="1">
        <v>0.37</v>
      </c>
      <c r="AS14" s="1">
        <v>0.39</v>
      </c>
      <c r="AT14" s="1"/>
      <c r="AU14" s="1">
        <v>0.42</v>
      </c>
      <c r="AV14" s="1">
        <v>0.41</v>
      </c>
      <c r="AW14" s="1"/>
      <c r="AX14" s="1">
        <v>0.4</v>
      </c>
      <c r="AY14" s="1">
        <v>0.41</v>
      </c>
      <c r="AZ14" s="1"/>
      <c r="BA14" s="1"/>
    </row>
    <row r="15" spans="1:53" x14ac:dyDescent="0.35">
      <c r="A15" t="s">
        <v>1</v>
      </c>
      <c r="B15" s="1">
        <v>0.06</v>
      </c>
      <c r="C15" s="1">
        <v>0.06</v>
      </c>
      <c r="D15" s="1"/>
      <c r="E15" s="1">
        <v>7.0000000000000007E-2</v>
      </c>
      <c r="F15" s="1">
        <v>0.06</v>
      </c>
      <c r="H15" s="1">
        <v>0</v>
      </c>
      <c r="I15" s="1">
        <v>0</v>
      </c>
      <c r="J15" s="1">
        <v>0</v>
      </c>
      <c r="K15" s="1">
        <v>7.1770000000000002E-3</v>
      </c>
      <c r="L15" s="1">
        <v>0</v>
      </c>
      <c r="M15" s="1">
        <v>0</v>
      </c>
      <c r="O15" s="1">
        <v>7.0000000000000007E-2</v>
      </c>
      <c r="P15" s="1">
        <v>0.06</v>
      </c>
      <c r="R15" s="1">
        <v>0.08</v>
      </c>
      <c r="S15" s="1">
        <v>0.09</v>
      </c>
      <c r="T15" s="1">
        <v>0.08</v>
      </c>
      <c r="U15" s="1">
        <v>0.1</v>
      </c>
      <c r="V15" s="1">
        <v>0.11</v>
      </c>
      <c r="W15" s="1">
        <v>0.12</v>
      </c>
      <c r="X15" s="1">
        <v>0.08</v>
      </c>
      <c r="Z15" s="1">
        <v>0.22</v>
      </c>
      <c r="AA15" s="1">
        <v>0.06</v>
      </c>
      <c r="AB15" s="1">
        <v>7.0000000000000007E-2</v>
      </c>
      <c r="AC15" s="1">
        <v>0.05</v>
      </c>
      <c r="AD15" s="1">
        <v>0.06</v>
      </c>
      <c r="AE15" s="1"/>
      <c r="AF15" s="1">
        <v>0.08</v>
      </c>
      <c r="AG15" s="1">
        <v>0.08</v>
      </c>
      <c r="AH15" s="1"/>
      <c r="AI15" s="1">
        <v>0.05</v>
      </c>
      <c r="AJ15" s="1">
        <v>0.06</v>
      </c>
      <c r="AK15" s="1">
        <v>0.06</v>
      </c>
      <c r="AL15" s="1">
        <v>7.0000000000000007E-2</v>
      </c>
      <c r="AM15" s="1">
        <v>0.06</v>
      </c>
      <c r="AN15" s="19"/>
      <c r="AO15" s="1">
        <v>0.06</v>
      </c>
      <c r="AP15" s="1">
        <v>7.0000000000000007E-2</v>
      </c>
      <c r="AQ15" s="1"/>
      <c r="AR15" s="1">
        <v>0.08</v>
      </c>
      <c r="AS15" s="1">
        <v>0.08</v>
      </c>
      <c r="AT15" s="1"/>
      <c r="AU15" s="1">
        <v>7.0000000000000007E-2</v>
      </c>
      <c r="AV15" s="1">
        <v>0.08</v>
      </c>
      <c r="AW15" s="1"/>
      <c r="AX15" s="1">
        <v>0.09</v>
      </c>
      <c r="AY15" s="1">
        <v>0.08</v>
      </c>
      <c r="AZ15" s="1"/>
      <c r="BA15" s="1"/>
    </row>
    <row r="16" spans="1:53" x14ac:dyDescent="0.35">
      <c r="A16" s="2" t="s">
        <v>2</v>
      </c>
      <c r="B16" s="1">
        <f>SUM(B6:B14)</f>
        <v>100.19000000000001</v>
      </c>
      <c r="C16" s="1">
        <f>SUM(C6:C14)</f>
        <v>100.15</v>
      </c>
      <c r="D16" s="1"/>
      <c r="E16" s="1">
        <f>SUM(E6:E14)</f>
        <v>100.05000000000001</v>
      </c>
      <c r="F16" s="1">
        <f>SUM(F6:F14)</f>
        <v>99.97</v>
      </c>
      <c r="H16" s="1">
        <v>99.127300000000005</v>
      </c>
      <c r="I16" s="1">
        <v>99.315799999999996</v>
      </c>
      <c r="J16" s="1">
        <v>99.259100000000004</v>
      </c>
      <c r="K16" s="1">
        <v>99.490700000000004</v>
      </c>
      <c r="L16" s="1">
        <v>99.028599999999997</v>
      </c>
      <c r="M16" s="1">
        <v>97.836600000000004</v>
      </c>
      <c r="O16" s="1">
        <f>SUM(O6:O14)</f>
        <v>100.38</v>
      </c>
      <c r="P16" s="1">
        <f>SUM(P6:P14)</f>
        <v>100.52</v>
      </c>
      <c r="R16" s="1">
        <f t="shared" ref="R16:X16" si="0">SUM(R6:R14)</f>
        <v>99.61999999999999</v>
      </c>
      <c r="S16" s="1">
        <f t="shared" si="0"/>
        <v>99.81</v>
      </c>
      <c r="T16" s="1">
        <f t="shared" si="0"/>
        <v>100.08000000000001</v>
      </c>
      <c r="U16" s="1">
        <f t="shared" si="0"/>
        <v>100.33000000000001</v>
      </c>
      <c r="V16" s="1">
        <f t="shared" si="0"/>
        <v>99.52</v>
      </c>
      <c r="W16" s="1">
        <f t="shared" si="0"/>
        <v>100.04</v>
      </c>
      <c r="X16" s="1">
        <f t="shared" si="0"/>
        <v>99.78</v>
      </c>
      <c r="Z16" s="1">
        <f>SUM(Z6:Z14)</f>
        <v>100.7</v>
      </c>
      <c r="AA16" s="1">
        <f>SUM(AA6:AA14)</f>
        <v>99.839999999999989</v>
      </c>
      <c r="AB16" s="1">
        <f>SUM(AB6:AB14)</f>
        <v>99.73</v>
      </c>
      <c r="AC16" s="1">
        <f>SUM(AC6:AC14)</f>
        <v>99.68</v>
      </c>
      <c r="AD16" s="1">
        <f>SUM(AD6:AD14)</f>
        <v>99.26</v>
      </c>
      <c r="AE16" s="1"/>
      <c r="AF16" s="1">
        <f>SUM(AF6:AF14)</f>
        <v>100.27000000000001</v>
      </c>
      <c r="AG16" s="1">
        <f>SUM(AG6:AG14)</f>
        <v>99.87</v>
      </c>
      <c r="AH16" s="1"/>
      <c r="AI16" s="1">
        <f>SUM(AI6:AI14)</f>
        <v>100.31</v>
      </c>
      <c r="AJ16" s="1">
        <f>SUM(AJ6:AJ14)</f>
        <v>100.34</v>
      </c>
      <c r="AK16" s="1">
        <f>SUM(AK6:AK14)</f>
        <v>100.00000000000001</v>
      </c>
      <c r="AL16" s="1">
        <f>SUM(AL6:AL14)</f>
        <v>99.66</v>
      </c>
      <c r="AM16" s="1">
        <f>SUM(AM6:AM14)</f>
        <v>100.07</v>
      </c>
      <c r="AN16" s="19"/>
      <c r="AO16" s="1">
        <f>SUM(AO6:AO14)</f>
        <v>100.66</v>
      </c>
      <c r="AP16" s="1">
        <f>SUM(AP6:AP14)</f>
        <v>100.77</v>
      </c>
      <c r="AQ16" s="1"/>
      <c r="AR16" s="1">
        <f>SUM(AR6:AR14)</f>
        <v>100.19</v>
      </c>
      <c r="AS16" s="1">
        <f>SUM(AS6:AS14)</f>
        <v>100.10000000000001</v>
      </c>
      <c r="AT16" s="1"/>
      <c r="AU16" s="1">
        <f>SUM(AU6:AU14)</f>
        <v>100.42999999999999</v>
      </c>
      <c r="AV16" s="1">
        <f>SUM(AV6:AV14)</f>
        <v>99.88</v>
      </c>
      <c r="AW16" s="1"/>
      <c r="AX16" s="1">
        <f>SUM(AX6:AX14)</f>
        <v>100.03000000000002</v>
      </c>
      <c r="AY16" s="1">
        <f>SUM(AY6:AY14)</f>
        <v>99.92</v>
      </c>
      <c r="AZ16" s="1"/>
      <c r="BA16" s="1"/>
    </row>
    <row r="17" spans="1:53" x14ac:dyDescent="0.35">
      <c r="B17" s="1"/>
      <c r="C17" s="1"/>
      <c r="D17" s="1"/>
      <c r="E17" s="1"/>
      <c r="F17" s="1"/>
      <c r="H17" s="1"/>
      <c r="I17" s="1"/>
      <c r="J17" s="1"/>
      <c r="K17" s="1"/>
      <c r="L17" s="1"/>
      <c r="M17" s="1"/>
      <c r="O17" s="1"/>
      <c r="P17" s="1"/>
      <c r="R17" s="1"/>
      <c r="S17" s="1"/>
      <c r="T17" s="1"/>
      <c r="U17" s="1"/>
      <c r="V17" s="1"/>
      <c r="W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9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x14ac:dyDescent="0.35">
      <c r="A18" t="s">
        <v>7</v>
      </c>
      <c r="B18" s="1">
        <v>0.90461668272979423</v>
      </c>
      <c r="C18" s="1">
        <v>0.90437246258067328</v>
      </c>
      <c r="D18" s="1"/>
      <c r="E18" s="1">
        <v>0.88941256103798871</v>
      </c>
      <c r="F18" s="1">
        <v>0.88940309002903006</v>
      </c>
      <c r="G18" s="1"/>
      <c r="H18" s="1">
        <f t="shared" ref="H18:M18" si="1">(H13/40.31)/((H13/40.31)+(H11/71.85))</f>
        <v>0.87265633611496374</v>
      </c>
      <c r="I18" s="1">
        <f t="shared" si="1"/>
        <v>0.87189777051673834</v>
      </c>
      <c r="J18" s="1">
        <f t="shared" si="1"/>
        <v>0.87293883065347977</v>
      </c>
      <c r="K18" s="1">
        <f t="shared" si="1"/>
        <v>0.87204164451279875</v>
      </c>
      <c r="L18" s="1">
        <f t="shared" si="1"/>
        <v>0.87206326003845502</v>
      </c>
      <c r="M18" s="1">
        <f t="shared" si="1"/>
        <v>0.87272042972745312</v>
      </c>
      <c r="N18" s="1"/>
      <c r="O18" s="1">
        <v>0.90517866504387423</v>
      </c>
      <c r="P18" s="1">
        <v>0.90399418817698074</v>
      </c>
      <c r="Q18" s="1"/>
      <c r="R18" s="1">
        <v>0.86901234065472699</v>
      </c>
      <c r="S18" s="1">
        <v>0.8729872628796298</v>
      </c>
      <c r="T18" s="1">
        <v>0.87803995154282266</v>
      </c>
      <c r="U18" s="1">
        <v>0.87256167824632724</v>
      </c>
      <c r="V18" s="1">
        <v>0.87248412130531505</v>
      </c>
      <c r="W18" s="1">
        <v>0.87103371158597831</v>
      </c>
      <c r="X18" s="1">
        <v>0.87042106529599472</v>
      </c>
      <c r="Y18" s="1"/>
      <c r="Z18" s="1">
        <v>0.89591811209605765</v>
      </c>
      <c r="AA18" s="1">
        <v>0.89625241999773686</v>
      </c>
      <c r="AB18" s="1">
        <v>0.89616283849458034</v>
      </c>
      <c r="AC18" s="1">
        <v>0.8968752921187344</v>
      </c>
      <c r="AD18" s="1">
        <v>0.896215491022192</v>
      </c>
      <c r="AE18" s="1"/>
      <c r="AF18" s="1">
        <v>0.89451089632918745</v>
      </c>
      <c r="AG18" s="1">
        <v>0.89404824706502983</v>
      </c>
      <c r="AH18" s="1"/>
      <c r="AI18" s="1">
        <v>0.89336900936251118</v>
      </c>
      <c r="AJ18" s="1">
        <v>0.89502399135399779</v>
      </c>
      <c r="AK18" s="1">
        <v>0.88953466036768425</v>
      </c>
      <c r="AL18" s="1">
        <v>0.88790752521508387</v>
      </c>
      <c r="AM18" s="1">
        <v>0.8821925082725407</v>
      </c>
      <c r="AN18" s="19"/>
      <c r="AO18" s="1">
        <v>0.90160226618695427</v>
      </c>
      <c r="AP18" s="1">
        <v>0.9014643128366181</v>
      </c>
      <c r="AQ18" s="1"/>
      <c r="AR18" s="1">
        <v>0.89300391890445008</v>
      </c>
      <c r="AS18" s="1">
        <v>0.89213496409701198</v>
      </c>
      <c r="AT18" s="1"/>
      <c r="AU18" s="1">
        <v>0.90491186176850225</v>
      </c>
      <c r="AV18" s="1">
        <v>0.9058768312729486</v>
      </c>
      <c r="AW18" s="1"/>
      <c r="AX18" s="1">
        <v>0.89444307736622952</v>
      </c>
      <c r="AY18" s="1">
        <v>0.89586882848739835</v>
      </c>
      <c r="AZ18" s="1"/>
      <c r="BA18" s="1"/>
    </row>
    <row r="19" spans="1:53" x14ac:dyDescent="0.35">
      <c r="E19" s="1"/>
      <c r="F19" s="1"/>
      <c r="H19" s="1"/>
      <c r="I19" s="1"/>
      <c r="J19" s="1"/>
      <c r="K19" s="1"/>
      <c r="L19" s="1"/>
      <c r="M19" s="1"/>
      <c r="R19" s="1"/>
      <c r="S19" s="1"/>
      <c r="T19" s="1"/>
      <c r="U19" s="1"/>
      <c r="V19" s="1"/>
      <c r="W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9"/>
      <c r="AX19" s="1"/>
      <c r="AY19" s="1"/>
      <c r="AZ19" s="1"/>
      <c r="BA19" s="1"/>
    </row>
    <row r="20" spans="1:53" x14ac:dyDescent="0.35">
      <c r="E20" s="1"/>
      <c r="F20" s="1"/>
      <c r="H20" s="1"/>
      <c r="I20" s="1"/>
      <c r="J20" s="1"/>
      <c r="K20" s="1"/>
      <c r="L20" s="1"/>
      <c r="M20" s="1"/>
      <c r="R20" s="1"/>
      <c r="S20" s="1"/>
      <c r="T20" s="1"/>
      <c r="U20" s="1"/>
      <c r="V20" s="1"/>
      <c r="W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9"/>
      <c r="AX20" s="1"/>
      <c r="AY20" s="1"/>
      <c r="AZ20" s="1"/>
      <c r="BA20" s="1"/>
    </row>
    <row r="21" spans="1:53" x14ac:dyDescent="0.35">
      <c r="E21" s="1"/>
      <c r="F21" s="1"/>
      <c r="H21" s="1"/>
      <c r="I21" s="1"/>
      <c r="J21" s="1"/>
      <c r="K21" s="1"/>
      <c r="L21" s="1"/>
      <c r="M21" s="1"/>
      <c r="R21" s="1"/>
      <c r="S21" s="1"/>
      <c r="T21" s="1"/>
      <c r="U21" s="1"/>
      <c r="V21" s="1"/>
      <c r="W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61"/>
      <c r="AX21" s="1"/>
      <c r="AY21" s="1"/>
      <c r="AZ21" s="1"/>
      <c r="BA21" s="1"/>
    </row>
    <row r="22" spans="1:53" x14ac:dyDescent="0.35">
      <c r="E22" s="1"/>
      <c r="F22" s="1"/>
      <c r="H22" s="1"/>
      <c r="I22" s="1"/>
      <c r="J22" s="1"/>
      <c r="K22" s="1"/>
      <c r="L22" s="1"/>
      <c r="M22" s="1"/>
      <c r="R22" s="1"/>
      <c r="S22" s="1"/>
      <c r="T22" s="1"/>
      <c r="U22" s="1"/>
      <c r="V22" s="1"/>
      <c r="W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9"/>
      <c r="AX22" s="1"/>
      <c r="AY22" s="1"/>
      <c r="AZ22" s="1"/>
      <c r="BA22" s="1"/>
    </row>
    <row r="23" spans="1:53" x14ac:dyDescent="0.35">
      <c r="E23" s="1"/>
      <c r="F23" s="1"/>
      <c r="H23" s="1"/>
      <c r="I23" s="1"/>
      <c r="J23" s="1"/>
      <c r="K23" s="1"/>
      <c r="L23" s="1"/>
      <c r="M23" s="1"/>
      <c r="R23" s="1"/>
      <c r="S23" s="1"/>
      <c r="T23" s="1"/>
      <c r="U23" s="1"/>
      <c r="V23" s="1"/>
      <c r="W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9"/>
      <c r="AX23" s="1"/>
      <c r="AY23" s="1"/>
      <c r="AZ23" s="1"/>
      <c r="BA23" s="1"/>
    </row>
    <row r="24" spans="1:53" x14ac:dyDescent="0.35">
      <c r="E24" s="1"/>
      <c r="F24" s="1"/>
      <c r="R24" s="1"/>
      <c r="S24" s="1"/>
      <c r="T24" s="1"/>
      <c r="U24" s="1"/>
      <c r="V24" s="1"/>
      <c r="W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9"/>
      <c r="AX24" s="1"/>
      <c r="AY24" s="1"/>
      <c r="BA24" s="1"/>
    </row>
    <row r="25" spans="1:53" x14ac:dyDescent="0.35">
      <c r="E25" s="1"/>
      <c r="F25" s="1"/>
      <c r="R25" s="1"/>
      <c r="S25" s="1"/>
      <c r="T25" s="1"/>
      <c r="U25" s="1"/>
      <c r="V25" s="1"/>
      <c r="W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9"/>
      <c r="AX25" s="1"/>
      <c r="AY25" s="1"/>
    </row>
    <row r="26" spans="1:53" x14ac:dyDescent="0.35">
      <c r="E26" s="1"/>
      <c r="F26" s="1"/>
      <c r="H26" s="1"/>
      <c r="I26" s="1"/>
      <c r="J26" s="1"/>
      <c r="K26" s="1"/>
      <c r="L26" s="1"/>
      <c r="M26" s="1"/>
      <c r="R26" s="1"/>
      <c r="S26" s="1"/>
      <c r="T26" s="1"/>
      <c r="U26" s="1"/>
      <c r="V26" s="1"/>
      <c r="W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9"/>
      <c r="AX26" s="1"/>
      <c r="AY26" s="1"/>
    </row>
    <row r="27" spans="1:53" x14ac:dyDescent="0.35">
      <c r="E27" s="1"/>
      <c r="F27" s="1"/>
      <c r="R27" s="1"/>
      <c r="S27" s="1"/>
      <c r="T27" s="1"/>
      <c r="U27" s="1"/>
      <c r="V27" s="1"/>
      <c r="W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9"/>
      <c r="AX27" s="1"/>
      <c r="AY27" s="1"/>
      <c r="BA27" s="1"/>
    </row>
  </sheetData>
  <mergeCells count="13">
    <mergeCell ref="AO4:AP4"/>
    <mergeCell ref="AR4:AS4"/>
    <mergeCell ref="AU4:AV4"/>
    <mergeCell ref="AX4:AY4"/>
    <mergeCell ref="AF4:AG4"/>
    <mergeCell ref="AI4:AM4"/>
    <mergeCell ref="H4:M4"/>
    <mergeCell ref="O4:P4"/>
    <mergeCell ref="E4:F4"/>
    <mergeCell ref="Z4:AD4"/>
    <mergeCell ref="A4:A5"/>
    <mergeCell ref="R4:X4"/>
    <mergeCell ref="B4:C4"/>
  </mergeCells>
  <pageMargins left="0.7" right="0.7" top="0.75" bottom="0.75" header="0.3" footer="0.3"/>
  <pageSetup orientation="landscape" horizontalDpi="1200" verticalDpi="1200" r:id="rId1"/>
  <headerFooter>
    <oddHeader>&amp;C&amp;"-,Bold"&amp;16Olivine from Type I peridotites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U27"/>
  <sheetViews>
    <sheetView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G2" sqref="G2:G3"/>
    </sheetView>
  </sheetViews>
  <sheetFormatPr defaultRowHeight="14.5" x14ac:dyDescent="0.35"/>
  <cols>
    <col min="4" max="4" width="3.6328125" customWidth="1"/>
    <col min="14" max="14" width="3.6328125" customWidth="1"/>
    <col min="19" max="19" width="3.6328125" customWidth="1"/>
    <col min="30" max="30" width="3.6328125" customWidth="1"/>
    <col min="41" max="41" width="3.6328125" customWidth="1"/>
    <col min="44" max="44" width="3.6328125" customWidth="1"/>
    <col min="47" max="47" width="3.6328125" customWidth="1"/>
    <col min="58" max="58" width="3.6328125" customWidth="1"/>
    <col min="69" max="69" width="3.6328125" customWidth="1"/>
    <col min="76" max="76" width="3.6328125" customWidth="1"/>
    <col min="87" max="87" width="3.6328125" customWidth="1"/>
    <col min="92" max="92" width="3.6328125" customWidth="1"/>
    <col min="103" max="103" width="3.6328125" customWidth="1"/>
    <col min="114" max="114" width="3.6328125" customWidth="1"/>
    <col min="123" max="123" width="3.6328125" customWidth="1"/>
    <col min="126" max="126" width="3.6328125" customWidth="1"/>
    <col min="139" max="139" width="3.6328125" customWidth="1"/>
    <col min="146" max="146" width="3.6328125" customWidth="1"/>
    <col min="155" max="155" width="3.6328125" customWidth="1"/>
    <col min="163" max="163" width="3.6328125" customWidth="1"/>
    <col min="166" max="166" width="3.6328125" customWidth="1"/>
    <col min="171" max="171" width="3.6328125" customWidth="1"/>
    <col min="182" max="182" width="3.6328125" customWidth="1"/>
    <col min="193" max="193" width="3.6328125" customWidth="1"/>
    <col min="194" max="194" width="9.7265625" customWidth="1"/>
    <col min="195" max="195" width="3.6328125" customWidth="1"/>
    <col min="206" max="206" width="3.6328125" customWidth="1"/>
    <col min="217" max="217" width="3.6328125" customWidth="1"/>
    <col min="221" max="221" width="3.6328125" customWidth="1"/>
    <col min="224" max="224" width="3.6328125" customWidth="1"/>
    <col min="228" max="228" width="3.6328125" customWidth="1"/>
  </cols>
  <sheetData>
    <row r="1" spans="1:229" ht="18.5" x14ac:dyDescent="0.45">
      <c r="A1" s="42" t="s">
        <v>54</v>
      </c>
      <c r="F1" s="23"/>
      <c r="G1" t="s">
        <v>358</v>
      </c>
    </row>
    <row r="2" spans="1:229" x14ac:dyDescent="0.35">
      <c r="F2" s="68"/>
      <c r="G2" t="s">
        <v>379</v>
      </c>
    </row>
    <row r="3" spans="1:229" s="76" customFormat="1" x14ac:dyDescent="0.35">
      <c r="A3" s="20"/>
      <c r="B3"/>
      <c r="C3"/>
      <c r="D3"/>
      <c r="E3"/>
      <c r="F3" s="79"/>
      <c r="G3" t="s">
        <v>380</v>
      </c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X3"/>
      <c r="BY3"/>
      <c r="BZ3"/>
      <c r="CA3"/>
      <c r="CB3"/>
      <c r="CC3"/>
      <c r="CD3"/>
      <c r="CE3"/>
      <c r="CF3"/>
      <c r="CG3"/>
      <c r="CH3"/>
      <c r="CI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S3"/>
      <c r="DT3"/>
      <c r="DU3"/>
      <c r="DV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</row>
    <row r="4" spans="1:229" s="71" customFormat="1" ht="29" x14ac:dyDescent="0.35">
      <c r="A4" s="92" t="s">
        <v>53</v>
      </c>
      <c r="B4" s="94" t="s">
        <v>76</v>
      </c>
      <c r="C4" s="94"/>
      <c r="E4" s="93" t="s">
        <v>76</v>
      </c>
      <c r="F4" s="93"/>
      <c r="G4" s="93"/>
      <c r="H4" s="93"/>
      <c r="I4" s="93"/>
      <c r="J4" s="93"/>
      <c r="K4" s="93"/>
      <c r="L4" s="93"/>
      <c r="M4" s="93"/>
      <c r="O4" s="93" t="s">
        <v>76</v>
      </c>
      <c r="P4" s="93"/>
      <c r="Q4" s="93"/>
      <c r="R4" s="93"/>
      <c r="T4" s="93" t="s">
        <v>336</v>
      </c>
      <c r="U4" s="93"/>
      <c r="V4" s="93"/>
      <c r="W4" s="93"/>
      <c r="X4" s="93"/>
      <c r="Y4" s="93"/>
      <c r="Z4" s="93"/>
      <c r="AA4" s="93"/>
      <c r="AB4" s="93"/>
      <c r="AC4" s="93"/>
      <c r="AE4" s="93" t="s">
        <v>336</v>
      </c>
      <c r="AF4" s="93"/>
      <c r="AG4" s="93"/>
      <c r="AH4" s="93"/>
      <c r="AI4" s="93"/>
      <c r="AJ4" s="93"/>
      <c r="AK4" s="93"/>
      <c r="AL4" s="93"/>
      <c r="AM4" s="93"/>
      <c r="AN4" s="93"/>
      <c r="AP4" s="94" t="s">
        <v>78</v>
      </c>
      <c r="AQ4" s="94"/>
      <c r="AS4" s="94" t="s">
        <v>73</v>
      </c>
      <c r="AT4" s="94"/>
      <c r="AV4" s="93" t="s">
        <v>73</v>
      </c>
      <c r="AW4" s="93"/>
      <c r="AX4" s="93"/>
      <c r="AY4" s="93"/>
      <c r="AZ4" s="93"/>
      <c r="BA4" s="93"/>
      <c r="BB4" s="93"/>
      <c r="BC4" s="93"/>
      <c r="BD4" s="93"/>
      <c r="BE4" s="93"/>
      <c r="BG4" s="93" t="s">
        <v>73</v>
      </c>
      <c r="BH4" s="93"/>
      <c r="BI4" s="93"/>
      <c r="BJ4" s="93"/>
      <c r="BK4" s="93"/>
      <c r="BL4" s="93"/>
      <c r="BM4" s="93"/>
      <c r="BN4" s="93"/>
      <c r="BO4" s="93"/>
      <c r="BP4" s="93"/>
      <c r="BR4" s="89" t="s">
        <v>72</v>
      </c>
      <c r="BS4" s="89"/>
      <c r="BT4" s="89"/>
      <c r="BU4" s="89"/>
      <c r="BV4" s="89"/>
      <c r="BW4" s="89"/>
      <c r="BY4" s="93" t="s">
        <v>72</v>
      </c>
      <c r="BZ4" s="93"/>
      <c r="CA4" s="93"/>
      <c r="CB4" s="93"/>
      <c r="CC4" s="93"/>
      <c r="CD4" s="93"/>
      <c r="CE4" s="93"/>
      <c r="CF4" s="93"/>
      <c r="CG4" s="93"/>
      <c r="CH4" s="93"/>
      <c r="CJ4" s="89" t="s">
        <v>302</v>
      </c>
      <c r="CK4" s="89"/>
      <c r="CL4" s="89"/>
      <c r="CM4" s="89"/>
      <c r="CO4" s="93" t="s">
        <v>352</v>
      </c>
      <c r="CP4" s="93"/>
      <c r="CQ4" s="93"/>
      <c r="CR4" s="93"/>
      <c r="CS4" s="93"/>
      <c r="CT4" s="93"/>
      <c r="CU4" s="93"/>
      <c r="CV4" s="93"/>
      <c r="CW4" s="93"/>
      <c r="CX4" s="93"/>
      <c r="CZ4" s="93" t="s">
        <v>352</v>
      </c>
      <c r="DA4" s="93"/>
      <c r="DB4" s="93"/>
      <c r="DC4" s="93"/>
      <c r="DD4" s="93"/>
      <c r="DE4" s="93"/>
      <c r="DF4" s="93"/>
      <c r="DG4" s="93"/>
      <c r="DH4" s="93"/>
      <c r="DI4" s="93"/>
      <c r="DK4" s="89" t="s">
        <v>227</v>
      </c>
      <c r="DL4" s="89"/>
      <c r="DM4" s="89"/>
      <c r="DN4" s="89"/>
      <c r="DO4" s="89"/>
      <c r="DP4" s="89"/>
      <c r="DQ4" s="89"/>
      <c r="DR4" s="89"/>
      <c r="DT4" s="94" t="s">
        <v>75</v>
      </c>
      <c r="DU4" s="94"/>
      <c r="DW4" s="89" t="s">
        <v>70</v>
      </c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J4" s="93" t="s">
        <v>70</v>
      </c>
      <c r="EK4" s="93"/>
      <c r="EL4" s="93"/>
      <c r="EM4" s="93"/>
      <c r="EN4" s="93"/>
      <c r="EO4" s="93"/>
      <c r="EP4"/>
      <c r="EQ4" s="93" t="s">
        <v>70</v>
      </c>
      <c r="ER4" s="93"/>
      <c r="ES4" s="93"/>
      <c r="ET4" s="93"/>
      <c r="EU4" s="93"/>
      <c r="EV4" s="93"/>
      <c r="EW4" s="93"/>
      <c r="EX4" s="93"/>
      <c r="EZ4" s="93" t="s">
        <v>70</v>
      </c>
      <c r="FA4" s="93"/>
      <c r="FB4" s="93"/>
      <c r="FC4" s="93"/>
      <c r="FD4" s="93"/>
      <c r="FE4" s="93"/>
      <c r="FF4" s="93"/>
      <c r="FH4" s="94" t="s">
        <v>63</v>
      </c>
      <c r="FI4" s="94"/>
      <c r="FK4" s="89" t="s">
        <v>71</v>
      </c>
      <c r="FL4" s="89"/>
      <c r="FM4" s="89"/>
      <c r="FN4" s="89"/>
      <c r="FP4" s="93" t="s">
        <v>71</v>
      </c>
      <c r="FQ4" s="93"/>
      <c r="FR4" s="93"/>
      <c r="FS4" s="93"/>
      <c r="FT4" s="93"/>
      <c r="FU4" s="93"/>
      <c r="FV4" s="93"/>
      <c r="FW4" s="93"/>
      <c r="FX4" s="93"/>
      <c r="FY4" s="93"/>
      <c r="FZ4"/>
      <c r="GA4" s="93" t="s">
        <v>71</v>
      </c>
      <c r="GB4" s="93"/>
      <c r="GC4" s="93"/>
      <c r="GD4" s="93"/>
      <c r="GE4" s="93"/>
      <c r="GF4" s="93"/>
      <c r="GG4" s="93"/>
      <c r="GH4" s="93"/>
      <c r="GI4" s="93"/>
      <c r="GJ4" s="93"/>
      <c r="GK4"/>
      <c r="GL4" s="75" t="s">
        <v>64</v>
      </c>
      <c r="GN4" s="93" t="s">
        <v>64</v>
      </c>
      <c r="GO4" s="93"/>
      <c r="GP4" s="93"/>
      <c r="GQ4" s="93"/>
      <c r="GR4" s="93"/>
      <c r="GS4" s="93"/>
      <c r="GT4" s="93"/>
      <c r="GU4" s="93"/>
      <c r="GV4" s="93"/>
      <c r="GW4" s="93"/>
      <c r="GX4"/>
      <c r="GY4" s="93" t="s">
        <v>64</v>
      </c>
      <c r="GZ4" s="93"/>
      <c r="HA4" s="93"/>
      <c r="HB4" s="93"/>
      <c r="HC4" s="93"/>
      <c r="HD4" s="93"/>
      <c r="HE4" s="93"/>
      <c r="HF4" s="93"/>
      <c r="HG4" s="93"/>
      <c r="HH4" s="93"/>
      <c r="HJ4" s="94" t="s">
        <v>226</v>
      </c>
      <c r="HK4" s="94"/>
      <c r="HL4" s="94"/>
      <c r="HN4" s="94" t="s">
        <v>66</v>
      </c>
      <c r="HO4" s="94"/>
      <c r="HQ4" s="94" t="s">
        <v>208</v>
      </c>
      <c r="HR4" s="94"/>
      <c r="HS4" s="94"/>
      <c r="HU4"/>
    </row>
    <row r="5" spans="1:229" ht="25.4" customHeight="1" x14ac:dyDescent="0.35">
      <c r="A5" s="92"/>
      <c r="B5" s="8" t="s">
        <v>25</v>
      </c>
      <c r="C5" s="8" t="s">
        <v>13</v>
      </c>
      <c r="D5" s="8"/>
      <c r="E5" s="77" t="s">
        <v>346</v>
      </c>
      <c r="F5" s="77" t="s">
        <v>346</v>
      </c>
      <c r="G5" s="77" t="s">
        <v>346</v>
      </c>
      <c r="H5" s="77" t="s">
        <v>346</v>
      </c>
      <c r="I5" s="77" t="s">
        <v>346</v>
      </c>
      <c r="J5" s="77" t="s">
        <v>346</v>
      </c>
      <c r="K5" s="77" t="s">
        <v>346</v>
      </c>
      <c r="L5" s="77" t="s">
        <v>346</v>
      </c>
      <c r="M5" s="77" t="s">
        <v>346</v>
      </c>
      <c r="N5" s="8"/>
      <c r="O5" s="77" t="s">
        <v>347</v>
      </c>
      <c r="P5" s="77" t="s">
        <v>347</v>
      </c>
      <c r="Q5" s="77" t="s">
        <v>347</v>
      </c>
      <c r="R5" s="77" t="s">
        <v>347</v>
      </c>
      <c r="S5" s="8"/>
      <c r="T5" s="77" t="s">
        <v>346</v>
      </c>
      <c r="U5" s="77" t="s">
        <v>346</v>
      </c>
      <c r="V5" s="77" t="s">
        <v>346</v>
      </c>
      <c r="W5" s="77" t="s">
        <v>346</v>
      </c>
      <c r="X5" s="77" t="s">
        <v>346</v>
      </c>
      <c r="Y5" s="77" t="s">
        <v>346</v>
      </c>
      <c r="Z5" s="77" t="s">
        <v>346</v>
      </c>
      <c r="AA5" s="77" t="s">
        <v>346</v>
      </c>
      <c r="AB5" s="77" t="s">
        <v>346</v>
      </c>
      <c r="AC5" s="77" t="s">
        <v>346</v>
      </c>
      <c r="AD5" s="8"/>
      <c r="AE5" s="77" t="s">
        <v>347</v>
      </c>
      <c r="AF5" s="77" t="s">
        <v>347</v>
      </c>
      <c r="AG5" s="77" t="s">
        <v>347</v>
      </c>
      <c r="AH5" s="77" t="s">
        <v>347</v>
      </c>
      <c r="AI5" s="77" t="s">
        <v>347</v>
      </c>
      <c r="AJ5" s="77" t="s">
        <v>347</v>
      </c>
      <c r="AK5" s="77" t="s">
        <v>347</v>
      </c>
      <c r="AL5" s="77" t="s">
        <v>347</v>
      </c>
      <c r="AM5" s="77" t="s">
        <v>347</v>
      </c>
      <c r="AN5" s="77" t="s">
        <v>347</v>
      </c>
      <c r="AO5" s="8"/>
      <c r="AP5" s="8" t="s">
        <v>25</v>
      </c>
      <c r="AQ5" s="8" t="s">
        <v>14</v>
      </c>
      <c r="AR5" s="8"/>
      <c r="AS5" s="8" t="s">
        <v>23</v>
      </c>
      <c r="AT5" s="8" t="s">
        <v>22</v>
      </c>
      <c r="AU5" s="8"/>
      <c r="AV5" s="78" t="s">
        <v>346</v>
      </c>
      <c r="AW5" s="78" t="s">
        <v>346</v>
      </c>
      <c r="AX5" s="78" t="s">
        <v>346</v>
      </c>
      <c r="AY5" s="78" t="s">
        <v>346</v>
      </c>
      <c r="AZ5" s="78" t="s">
        <v>346</v>
      </c>
      <c r="BA5" s="78" t="s">
        <v>346</v>
      </c>
      <c r="BB5" s="78" t="s">
        <v>346</v>
      </c>
      <c r="BC5" s="78" t="s">
        <v>346</v>
      </c>
      <c r="BD5" s="78" t="s">
        <v>346</v>
      </c>
      <c r="BE5" s="78" t="s">
        <v>346</v>
      </c>
      <c r="BF5" s="8"/>
      <c r="BG5" s="77" t="s">
        <v>347</v>
      </c>
      <c r="BH5" s="77" t="s">
        <v>347</v>
      </c>
      <c r="BI5" s="77" t="s">
        <v>347</v>
      </c>
      <c r="BJ5" s="77" t="s">
        <v>347</v>
      </c>
      <c r="BK5" s="77" t="s">
        <v>347</v>
      </c>
      <c r="BL5" s="77" t="s">
        <v>347</v>
      </c>
      <c r="BM5" s="77" t="s">
        <v>347</v>
      </c>
      <c r="BN5" s="77" t="s">
        <v>347</v>
      </c>
      <c r="BO5" s="77" t="s">
        <v>347</v>
      </c>
      <c r="BP5" s="77" t="s">
        <v>347</v>
      </c>
      <c r="BQ5" s="8"/>
      <c r="BR5" s="11"/>
      <c r="BS5" s="11"/>
      <c r="BT5" s="11"/>
      <c r="BU5" s="11"/>
      <c r="BV5" s="11"/>
      <c r="BW5" s="11"/>
      <c r="BX5" s="8"/>
      <c r="CI5" s="8"/>
      <c r="CJ5" s="11" t="s">
        <v>303</v>
      </c>
      <c r="CK5" s="11" t="s">
        <v>303</v>
      </c>
      <c r="CL5" s="11" t="s">
        <v>303</v>
      </c>
      <c r="CM5" s="11" t="s">
        <v>303</v>
      </c>
      <c r="CN5" s="8"/>
      <c r="CO5" s="77" t="s">
        <v>346</v>
      </c>
      <c r="CP5" s="77" t="s">
        <v>346</v>
      </c>
      <c r="CQ5" s="77" t="s">
        <v>346</v>
      </c>
      <c r="CR5" s="77" t="s">
        <v>346</v>
      </c>
      <c r="CS5" s="77" t="s">
        <v>346</v>
      </c>
      <c r="CT5" s="77" t="s">
        <v>346</v>
      </c>
      <c r="CU5" s="77" t="s">
        <v>346</v>
      </c>
      <c r="CV5" s="77" t="s">
        <v>346</v>
      </c>
      <c r="CW5" s="77" t="s">
        <v>346</v>
      </c>
      <c r="CX5" s="77" t="s">
        <v>346</v>
      </c>
      <c r="CY5" s="8"/>
      <c r="CZ5" s="77" t="s">
        <v>347</v>
      </c>
      <c r="DA5" s="77" t="s">
        <v>347</v>
      </c>
      <c r="DB5" s="77" t="s">
        <v>347</v>
      </c>
      <c r="DC5" s="77" t="s">
        <v>347</v>
      </c>
      <c r="DD5" s="77" t="s">
        <v>347</v>
      </c>
      <c r="DE5" s="77" t="s">
        <v>347</v>
      </c>
      <c r="DF5" s="77" t="s">
        <v>347</v>
      </c>
      <c r="DG5" s="77" t="s">
        <v>347</v>
      </c>
      <c r="DH5" s="77" t="s">
        <v>347</v>
      </c>
      <c r="DI5" s="77" t="s">
        <v>347</v>
      </c>
      <c r="DJ5" s="8"/>
      <c r="DK5" s="95" t="s">
        <v>304</v>
      </c>
      <c r="DL5" s="95"/>
      <c r="DM5" s="95"/>
      <c r="DN5" s="95"/>
      <c r="DO5" s="96" t="s">
        <v>26</v>
      </c>
      <c r="DP5" s="95"/>
      <c r="DQ5" s="95"/>
      <c r="DR5" s="95"/>
      <c r="DS5" s="8"/>
      <c r="DT5" s="8" t="s">
        <v>13</v>
      </c>
      <c r="DU5" s="8" t="s">
        <v>11</v>
      </c>
      <c r="DV5" s="8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8"/>
      <c r="EJ5" t="s">
        <v>346</v>
      </c>
      <c r="EK5" t="s">
        <v>346</v>
      </c>
      <c r="EL5" t="s">
        <v>346</v>
      </c>
      <c r="EM5" t="s">
        <v>346</v>
      </c>
      <c r="EN5" t="s">
        <v>346</v>
      </c>
      <c r="EO5" t="s">
        <v>346</v>
      </c>
      <c r="EQ5" s="77" t="s">
        <v>347</v>
      </c>
      <c r="ER5" s="77" t="s">
        <v>347</v>
      </c>
      <c r="ES5" s="77" t="s">
        <v>347</v>
      </c>
      <c r="ET5" s="77" t="s">
        <v>347</v>
      </c>
      <c r="EU5" s="77" t="s">
        <v>347</v>
      </c>
      <c r="EV5" s="77" t="s">
        <v>347</v>
      </c>
      <c r="EW5" s="77" t="s">
        <v>347</v>
      </c>
      <c r="EX5" s="77" t="s">
        <v>347</v>
      </c>
      <c r="EZ5" s="77" t="s">
        <v>353</v>
      </c>
      <c r="FA5" s="77" t="s">
        <v>353</v>
      </c>
      <c r="FB5" s="77" t="s">
        <v>353</v>
      </c>
      <c r="FC5" s="77" t="s">
        <v>353</v>
      </c>
      <c r="FD5" s="77" t="s">
        <v>353</v>
      </c>
      <c r="FE5" s="77" t="s">
        <v>353</v>
      </c>
      <c r="FF5" s="77" t="s">
        <v>353</v>
      </c>
      <c r="FG5" s="8"/>
      <c r="FH5" s="8" t="s">
        <v>11</v>
      </c>
      <c r="FI5" s="8" t="s">
        <v>14</v>
      </c>
      <c r="FJ5" s="8"/>
      <c r="FK5" s="11"/>
      <c r="FL5" s="11"/>
      <c r="FM5" s="11"/>
      <c r="FN5" s="11"/>
      <c r="FO5" s="8"/>
      <c r="FP5" s="77" t="s">
        <v>346</v>
      </c>
      <c r="FQ5" s="77" t="s">
        <v>346</v>
      </c>
      <c r="FR5" s="77" t="s">
        <v>346</v>
      </c>
      <c r="FS5" s="77" t="s">
        <v>346</v>
      </c>
      <c r="FT5" s="77" t="s">
        <v>346</v>
      </c>
      <c r="FU5" s="77" t="s">
        <v>346</v>
      </c>
      <c r="FV5" s="77" t="s">
        <v>346</v>
      </c>
      <c r="FW5" s="77" t="s">
        <v>346</v>
      </c>
      <c r="FX5" s="77" t="s">
        <v>346</v>
      </c>
      <c r="FY5" s="77" t="s">
        <v>346</v>
      </c>
      <c r="GA5" s="77" t="s">
        <v>347</v>
      </c>
      <c r="GB5" s="77" t="s">
        <v>347</v>
      </c>
      <c r="GC5" s="77" t="s">
        <v>347</v>
      </c>
      <c r="GD5" s="77" t="s">
        <v>347</v>
      </c>
      <c r="GE5" s="77" t="s">
        <v>347</v>
      </c>
      <c r="GF5" s="77" t="s">
        <v>347</v>
      </c>
      <c r="GG5" s="77" t="s">
        <v>347</v>
      </c>
      <c r="GH5" s="77" t="s">
        <v>347</v>
      </c>
      <c r="GI5" s="77" t="s">
        <v>347</v>
      </c>
      <c r="GJ5" s="77" t="s">
        <v>347</v>
      </c>
      <c r="GL5" s="11"/>
      <c r="GM5" s="8"/>
      <c r="GN5" s="77" t="s">
        <v>346</v>
      </c>
      <c r="GO5" s="77" t="s">
        <v>346</v>
      </c>
      <c r="GP5" s="77" t="s">
        <v>346</v>
      </c>
      <c r="GQ5" s="77" t="s">
        <v>346</v>
      </c>
      <c r="GR5" s="77" t="s">
        <v>346</v>
      </c>
      <c r="GS5" s="77" t="s">
        <v>346</v>
      </c>
      <c r="GT5" s="77" t="s">
        <v>346</v>
      </c>
      <c r="GU5" s="77" t="s">
        <v>346</v>
      </c>
      <c r="GV5" s="77" t="s">
        <v>346</v>
      </c>
      <c r="GW5" s="77" t="s">
        <v>346</v>
      </c>
      <c r="GY5" s="77" t="s">
        <v>353</v>
      </c>
      <c r="GZ5" s="77" t="s">
        <v>353</v>
      </c>
      <c r="HA5" s="77" t="s">
        <v>353</v>
      </c>
      <c r="HB5" s="77" t="s">
        <v>353</v>
      </c>
      <c r="HC5" s="77" t="s">
        <v>353</v>
      </c>
      <c r="HD5" s="77" t="s">
        <v>353</v>
      </c>
      <c r="HE5" s="77" t="s">
        <v>353</v>
      </c>
      <c r="HF5" s="77" t="s">
        <v>353</v>
      </c>
      <c r="HG5" s="77" t="s">
        <v>353</v>
      </c>
      <c r="HH5" s="77" t="s">
        <v>353</v>
      </c>
      <c r="HI5" s="8"/>
      <c r="HJ5" s="8" t="s">
        <v>11</v>
      </c>
      <c r="HK5" s="8" t="s">
        <v>24</v>
      </c>
      <c r="HL5" s="8" t="s">
        <v>44</v>
      </c>
      <c r="HM5" s="8"/>
      <c r="HN5" s="8"/>
      <c r="HO5" s="8"/>
      <c r="HP5" s="78"/>
      <c r="HQ5" s="8" t="s">
        <v>10</v>
      </c>
      <c r="HR5" s="8" t="s">
        <v>21</v>
      </c>
      <c r="HS5" s="8" t="s">
        <v>22</v>
      </c>
      <c r="HT5" s="77"/>
    </row>
    <row r="6" spans="1:229" ht="16.5" x14ac:dyDescent="0.45">
      <c r="A6" t="s">
        <v>52</v>
      </c>
      <c r="B6" s="1">
        <v>37.53</v>
      </c>
      <c r="C6" s="1">
        <v>37.54</v>
      </c>
      <c r="D6" s="1"/>
      <c r="E6" s="6">
        <v>38.055399999999999</v>
      </c>
      <c r="F6" s="6">
        <v>37.484499999999997</v>
      </c>
      <c r="G6" s="6">
        <v>36.887799999999999</v>
      </c>
      <c r="H6" s="6">
        <v>36.700899999999997</v>
      </c>
      <c r="I6" s="6">
        <v>36.490499999999997</v>
      </c>
      <c r="J6" s="6">
        <v>36.292200000000001</v>
      </c>
      <c r="K6" s="6">
        <v>36.029400000000003</v>
      </c>
      <c r="L6" s="6">
        <v>36.905500000000004</v>
      </c>
      <c r="M6" s="6">
        <v>35.916600000000003</v>
      </c>
      <c r="N6" s="1"/>
      <c r="O6" s="6">
        <v>37.794699999999999</v>
      </c>
      <c r="P6" s="6">
        <v>37.950899999999997</v>
      </c>
      <c r="Q6" s="6">
        <v>38.238599999999998</v>
      </c>
      <c r="R6" s="6">
        <v>38.0413</v>
      </c>
      <c r="S6" s="1"/>
      <c r="T6" s="6">
        <v>38.608400000000003</v>
      </c>
      <c r="U6" s="6">
        <v>38.523400000000002</v>
      </c>
      <c r="V6" s="6">
        <v>38.531999999999996</v>
      </c>
      <c r="W6" s="6">
        <v>38.506</v>
      </c>
      <c r="X6" s="6">
        <v>38.5259</v>
      </c>
      <c r="Y6" s="6">
        <v>38.556899999999999</v>
      </c>
      <c r="Z6" s="6">
        <v>38.447699999999998</v>
      </c>
      <c r="AA6" s="6">
        <v>38.460700000000003</v>
      </c>
      <c r="AB6" s="6">
        <v>38.5473</v>
      </c>
      <c r="AC6" s="6">
        <v>38.548000000000002</v>
      </c>
      <c r="AD6" s="1"/>
      <c r="AE6" s="6">
        <v>38.3491</v>
      </c>
      <c r="AF6" s="6">
        <v>38.519500000000001</v>
      </c>
      <c r="AG6" s="6">
        <v>38.174500000000002</v>
      </c>
      <c r="AH6" s="6">
        <v>38.467399999999998</v>
      </c>
      <c r="AI6" s="6">
        <v>38.182000000000002</v>
      </c>
      <c r="AJ6" s="6">
        <v>38.371400000000001</v>
      </c>
      <c r="AK6" s="6">
        <v>38.204599999999999</v>
      </c>
      <c r="AL6" s="6">
        <v>38.371899999999997</v>
      </c>
      <c r="AM6" s="6">
        <v>38.298299999999998</v>
      </c>
      <c r="AN6" s="6">
        <v>38.358400000000003</v>
      </c>
      <c r="AO6" s="1"/>
      <c r="AP6" s="1">
        <v>36.869999999999997</v>
      </c>
      <c r="AQ6" s="1">
        <v>36.97</v>
      </c>
      <c r="AR6" s="1"/>
      <c r="AS6" s="1">
        <v>37.33</v>
      </c>
      <c r="AT6" s="1">
        <v>37.229999999999997</v>
      </c>
      <c r="AU6" s="1"/>
      <c r="AV6" s="6">
        <v>37.477800000000002</v>
      </c>
      <c r="AW6" s="6">
        <v>37.512999999999998</v>
      </c>
      <c r="AX6" s="6">
        <v>37.666699999999999</v>
      </c>
      <c r="AY6" s="6">
        <v>37.593699999999998</v>
      </c>
      <c r="AZ6" s="6">
        <v>38.313299999999998</v>
      </c>
      <c r="BA6" s="6">
        <v>37.844099999999997</v>
      </c>
      <c r="BB6" s="6">
        <v>37.861800000000002</v>
      </c>
      <c r="BC6" s="6">
        <v>37.950899999999997</v>
      </c>
      <c r="BD6" s="6">
        <v>37.798099999999998</v>
      </c>
      <c r="BE6" s="6">
        <v>38.085599999999999</v>
      </c>
      <c r="BF6" s="1"/>
      <c r="BG6" s="6">
        <v>37.877000000000002</v>
      </c>
      <c r="BH6" s="6">
        <v>37.619700000000002</v>
      </c>
      <c r="BI6" s="6">
        <v>37.732300000000002</v>
      </c>
      <c r="BJ6" s="6">
        <v>37.740400000000001</v>
      </c>
      <c r="BK6" s="6">
        <v>37.820399999999999</v>
      </c>
      <c r="BL6" s="6">
        <v>37.707999999999998</v>
      </c>
      <c r="BM6" s="6">
        <v>37.931399999999996</v>
      </c>
      <c r="BN6" s="6">
        <v>38.030900000000003</v>
      </c>
      <c r="BO6" s="6">
        <v>37.870899999999999</v>
      </c>
      <c r="BP6" s="6">
        <v>38.248199999999997</v>
      </c>
      <c r="BQ6" s="1"/>
      <c r="BR6" s="1">
        <v>37.588799999999999</v>
      </c>
      <c r="BS6" s="1">
        <v>37.970599999999997</v>
      </c>
      <c r="BT6" s="1">
        <v>37.159399999999998</v>
      </c>
      <c r="BU6" s="1">
        <v>38.491500000000002</v>
      </c>
      <c r="BV6" s="1">
        <v>38.0655</v>
      </c>
      <c r="BW6" s="1">
        <v>37.600999999999999</v>
      </c>
      <c r="BX6" s="1"/>
      <c r="BY6" s="6">
        <v>39.257100000000001</v>
      </c>
      <c r="BZ6" s="6">
        <v>39.2258</v>
      </c>
      <c r="CA6" s="6">
        <v>39.092599999999997</v>
      </c>
      <c r="CB6" s="6">
        <v>39.216200000000001</v>
      </c>
      <c r="CC6" s="6">
        <v>38.891199999999998</v>
      </c>
      <c r="CD6" s="6">
        <v>39.275500000000001</v>
      </c>
      <c r="CE6" s="6">
        <v>39.159399999999998</v>
      </c>
      <c r="CF6" s="6">
        <v>38.841799999999999</v>
      </c>
      <c r="CG6" s="6">
        <v>38.879399999999997</v>
      </c>
      <c r="CH6" s="6">
        <v>38.900100000000002</v>
      </c>
      <c r="CI6" s="1"/>
      <c r="CJ6" s="1">
        <v>38.949599999999997</v>
      </c>
      <c r="CK6" s="1">
        <v>39.311900000000001</v>
      </c>
      <c r="CL6" s="1">
        <v>38.556699999999999</v>
      </c>
      <c r="CM6" s="1">
        <v>38.957000000000001</v>
      </c>
      <c r="CN6" s="1"/>
      <c r="CO6" s="6">
        <v>39.0548</v>
      </c>
      <c r="CP6" s="6">
        <v>38.947400000000002</v>
      </c>
      <c r="CQ6" s="6">
        <v>39.120399999999997</v>
      </c>
      <c r="CR6" s="6">
        <v>39.190800000000003</v>
      </c>
      <c r="CS6" s="6">
        <v>38.976399999999998</v>
      </c>
      <c r="CT6" s="6">
        <v>39.082299999999996</v>
      </c>
      <c r="CU6" s="6">
        <v>38.990600000000001</v>
      </c>
      <c r="CV6" s="6">
        <v>39.157200000000003</v>
      </c>
      <c r="CW6" s="6">
        <v>38.953400000000002</v>
      </c>
      <c r="CX6" s="6">
        <v>39.180700000000002</v>
      </c>
      <c r="CY6" s="1"/>
      <c r="CZ6" s="6">
        <v>38.7605</v>
      </c>
      <c r="DA6" s="6">
        <v>39.047199999999997</v>
      </c>
      <c r="DB6" s="6">
        <v>38.882899999999999</v>
      </c>
      <c r="DC6" s="6">
        <v>38.938400000000001</v>
      </c>
      <c r="DD6" s="6">
        <v>39.010599999999997</v>
      </c>
      <c r="DE6" s="6">
        <v>38.691499999999998</v>
      </c>
      <c r="DF6" s="6">
        <v>38.9863</v>
      </c>
      <c r="DG6" s="6">
        <v>39.039499999999997</v>
      </c>
      <c r="DH6" s="6">
        <v>38.994799999999998</v>
      </c>
      <c r="DI6" s="6">
        <v>39.081899999999997</v>
      </c>
      <c r="DJ6" s="1"/>
      <c r="DK6" s="1">
        <v>38.627600000000001</v>
      </c>
      <c r="DL6" s="1">
        <v>38.4696</v>
      </c>
      <c r="DM6" s="1">
        <v>38.1616</v>
      </c>
      <c r="DN6" s="1">
        <v>38.416600000000003</v>
      </c>
      <c r="DO6" s="1">
        <v>36.988</v>
      </c>
      <c r="DP6" s="1">
        <v>37.029800000000002</v>
      </c>
      <c r="DQ6" s="1">
        <v>37.099600000000002</v>
      </c>
      <c r="DR6" s="1">
        <v>37.171700000000001</v>
      </c>
      <c r="DS6" s="1"/>
      <c r="DT6" s="1">
        <v>37.68</v>
      </c>
      <c r="DU6" s="1">
        <v>37.89</v>
      </c>
      <c r="DV6" s="1"/>
      <c r="DW6" s="1">
        <v>37.2669</v>
      </c>
      <c r="DX6" s="1">
        <v>36.964599999999997</v>
      </c>
      <c r="DY6" s="1">
        <v>36.853900000000003</v>
      </c>
      <c r="DZ6" s="1">
        <v>37.292400000000001</v>
      </c>
      <c r="EA6" s="1">
        <v>37.128100000000003</v>
      </c>
      <c r="EB6" s="1">
        <v>37.089799999999997</v>
      </c>
      <c r="EC6" s="1">
        <v>36.8568</v>
      </c>
      <c r="ED6" s="1">
        <v>36.9373</v>
      </c>
      <c r="EE6" s="1">
        <v>36.719299999999997</v>
      </c>
      <c r="EF6" s="1">
        <v>37.387099999999997</v>
      </c>
      <c r="EG6" s="1">
        <v>37.0426</v>
      </c>
      <c r="EH6" s="1">
        <v>36.617100000000001</v>
      </c>
      <c r="EI6" s="1"/>
      <c r="EJ6" s="6">
        <v>38.001600000000003</v>
      </c>
      <c r="EK6" s="6">
        <v>37.948300000000003</v>
      </c>
      <c r="EL6" s="6">
        <v>37.741700000000002</v>
      </c>
      <c r="EM6" s="6">
        <v>38.021900000000002</v>
      </c>
      <c r="EN6" s="6">
        <v>37.546100000000003</v>
      </c>
      <c r="EO6" s="6">
        <v>37.483699999999999</v>
      </c>
      <c r="EP6" s="1"/>
      <c r="EQ6" s="6">
        <v>37.615900000000003</v>
      </c>
      <c r="ER6" s="6">
        <v>37.7072</v>
      </c>
      <c r="ES6" s="6">
        <v>38.806800000000003</v>
      </c>
      <c r="ET6" s="6">
        <v>37.404600000000002</v>
      </c>
      <c r="EU6" s="6">
        <v>37.293999999999997</v>
      </c>
      <c r="EV6" s="6">
        <v>36.957999999999998</v>
      </c>
      <c r="EW6" s="6">
        <v>37.389000000000003</v>
      </c>
      <c r="EX6" s="6">
        <v>37.520400000000002</v>
      </c>
      <c r="EY6" s="1"/>
      <c r="EZ6" s="6">
        <v>37.207799999999999</v>
      </c>
      <c r="FA6" s="6">
        <v>37.058599999999998</v>
      </c>
      <c r="FB6" s="6">
        <v>37.216799999999999</v>
      </c>
      <c r="FC6" s="6">
        <v>37.165500000000002</v>
      </c>
      <c r="FD6" s="6">
        <v>36.972099999999998</v>
      </c>
      <c r="FE6" s="6">
        <v>37.124147000000001</v>
      </c>
      <c r="FF6" s="6">
        <v>0.105722</v>
      </c>
      <c r="FG6" s="1"/>
      <c r="FH6" s="1">
        <v>37.46</v>
      </c>
      <c r="FI6" s="1">
        <v>37.159999999999997</v>
      </c>
      <c r="FJ6" s="1"/>
      <c r="FK6" s="1">
        <v>37.237699999999997</v>
      </c>
      <c r="FL6" s="1">
        <v>37.980499999999999</v>
      </c>
      <c r="FM6" s="1">
        <v>37.479100000000003</v>
      </c>
      <c r="FN6" s="1">
        <v>37.2498</v>
      </c>
      <c r="FO6" s="1"/>
      <c r="FP6" s="6">
        <v>34.164299999999997</v>
      </c>
      <c r="FQ6" s="6">
        <v>38.557499999999997</v>
      </c>
      <c r="FR6" s="6">
        <v>38.340800000000002</v>
      </c>
      <c r="FS6" s="6">
        <v>38.381599999999999</v>
      </c>
      <c r="FT6" s="6">
        <v>38.0794</v>
      </c>
      <c r="FU6" s="6">
        <v>38.204599999999999</v>
      </c>
      <c r="FV6" s="6">
        <v>38.814500000000002</v>
      </c>
      <c r="FW6" s="6">
        <v>38.306699999999999</v>
      </c>
      <c r="FX6" s="6">
        <v>38.364899999999999</v>
      </c>
      <c r="FY6" s="6">
        <v>38.039700000000003</v>
      </c>
      <c r="FZ6" s="1"/>
      <c r="GA6" s="6">
        <v>38.299500000000002</v>
      </c>
      <c r="GB6" s="6">
        <v>38.064500000000002</v>
      </c>
      <c r="GC6" s="6">
        <v>38.006</v>
      </c>
      <c r="GD6" s="6">
        <v>38.0396</v>
      </c>
      <c r="GE6" s="6">
        <v>38.202800000000003</v>
      </c>
      <c r="GF6" s="6">
        <v>38.104300000000002</v>
      </c>
      <c r="GG6" s="6">
        <v>38.237200000000001</v>
      </c>
      <c r="GH6" s="6">
        <v>38.343699999999998</v>
      </c>
      <c r="GI6" s="6">
        <v>38.191000000000003</v>
      </c>
      <c r="GJ6" s="6">
        <v>38.004300000000001</v>
      </c>
      <c r="GK6" s="1"/>
      <c r="GL6" s="1">
        <v>37.012099999999997</v>
      </c>
      <c r="GM6" s="1"/>
      <c r="GN6" s="6">
        <v>38.256900000000002</v>
      </c>
      <c r="GO6" s="6">
        <v>38.476300000000002</v>
      </c>
      <c r="GP6" s="6">
        <v>38.495199999999997</v>
      </c>
      <c r="GQ6" s="6">
        <v>38.380800000000001</v>
      </c>
      <c r="GR6" s="6">
        <v>38.4377</v>
      </c>
      <c r="GS6" s="6">
        <v>38.525799999999997</v>
      </c>
      <c r="GT6" s="6">
        <v>38.470500000000001</v>
      </c>
      <c r="GU6" s="6">
        <v>38.593899999999998</v>
      </c>
      <c r="GV6" s="6">
        <v>38.475900000000003</v>
      </c>
      <c r="GW6" s="6">
        <v>38.467300000000002</v>
      </c>
      <c r="GX6" s="1"/>
      <c r="GY6" s="6">
        <v>38.5154</v>
      </c>
      <c r="GZ6" s="6">
        <v>38.449599999999997</v>
      </c>
      <c r="HA6" s="6">
        <v>38.483699999999999</v>
      </c>
      <c r="HB6" s="6">
        <v>38.577100000000002</v>
      </c>
      <c r="HC6" s="6">
        <v>38.574300000000001</v>
      </c>
      <c r="HD6" s="6">
        <v>38.742199999999997</v>
      </c>
      <c r="HE6" s="6">
        <v>38.460500000000003</v>
      </c>
      <c r="HF6" s="6">
        <v>38.6053</v>
      </c>
      <c r="HG6" s="6">
        <v>38.515000000000001</v>
      </c>
      <c r="HH6" s="6">
        <v>38.6036</v>
      </c>
      <c r="HI6" s="1"/>
      <c r="HJ6" s="1">
        <v>37.729999999999997</v>
      </c>
      <c r="HK6" s="1">
        <v>37.58</v>
      </c>
      <c r="HL6" s="1">
        <v>37.630000000000003</v>
      </c>
      <c r="HM6" s="1"/>
      <c r="HN6" s="1">
        <v>37.299999999999997</v>
      </c>
      <c r="HO6" s="1">
        <v>37.33</v>
      </c>
      <c r="HP6" s="1"/>
      <c r="HQ6" s="1">
        <v>38.9</v>
      </c>
      <c r="HR6" s="1">
        <v>39.369999999999997</v>
      </c>
      <c r="HS6" s="1">
        <v>38.9</v>
      </c>
      <c r="HT6" s="1"/>
      <c r="HU6" s="76"/>
    </row>
    <row r="7" spans="1:229" ht="16.5" x14ac:dyDescent="0.45">
      <c r="A7" t="s">
        <v>80</v>
      </c>
      <c r="B7" s="48" t="s">
        <v>213</v>
      </c>
      <c r="C7" s="48" t="s">
        <v>213</v>
      </c>
      <c r="D7" s="1"/>
      <c r="E7" s="6">
        <v>0</v>
      </c>
      <c r="F7" s="6">
        <v>2.8630000000000001E-3</v>
      </c>
      <c r="G7" s="6">
        <v>9.7070000000000004E-3</v>
      </c>
      <c r="H7" s="6">
        <v>9.7059999999999994E-3</v>
      </c>
      <c r="I7" s="6">
        <v>1.5675999999999999E-2</v>
      </c>
      <c r="J7" s="6">
        <v>1.4064E-2</v>
      </c>
      <c r="K7" s="6">
        <v>1.2184E-2</v>
      </c>
      <c r="L7" s="6">
        <v>3.1120000000000002E-3</v>
      </c>
      <c r="M7" s="6">
        <v>1.0453E-2</v>
      </c>
      <c r="N7" s="1"/>
      <c r="O7" s="6">
        <v>0</v>
      </c>
      <c r="P7" s="6">
        <v>2.7637999999999999E-2</v>
      </c>
      <c r="Q7" s="6">
        <v>2.614E-3</v>
      </c>
      <c r="R7" s="6">
        <v>1.4177E-2</v>
      </c>
      <c r="S7" s="1"/>
      <c r="T7" s="6">
        <v>4.9350000000000002E-3</v>
      </c>
      <c r="U7" s="6">
        <v>6.4520000000000003E-3</v>
      </c>
      <c r="V7" s="6">
        <v>8.2209999999999991E-3</v>
      </c>
      <c r="W7" s="6">
        <v>0</v>
      </c>
      <c r="X7" s="6">
        <v>1.2650000000000001E-3</v>
      </c>
      <c r="Y7" s="6">
        <v>1.1506000000000001E-2</v>
      </c>
      <c r="Z7" s="6">
        <v>0</v>
      </c>
      <c r="AA7" s="6">
        <v>0</v>
      </c>
      <c r="AB7" s="6">
        <v>1.0619999999999999E-2</v>
      </c>
      <c r="AC7" s="6">
        <v>7.5909999999999997E-3</v>
      </c>
      <c r="AD7" s="1"/>
      <c r="AE7" s="6">
        <v>9.3600000000000003E-3</v>
      </c>
      <c r="AF7" s="6">
        <v>3.9220000000000001E-3</v>
      </c>
      <c r="AG7" s="6">
        <v>9.2300000000000004E-3</v>
      </c>
      <c r="AH7" s="6">
        <v>7.3359999999999996E-3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3.4139999999999999E-3</v>
      </c>
      <c r="AO7" s="1"/>
      <c r="AP7" s="48" t="s">
        <v>213</v>
      </c>
      <c r="AQ7" s="48" t="s">
        <v>213</v>
      </c>
      <c r="AR7" s="1"/>
      <c r="AS7" s="48" t="s">
        <v>213</v>
      </c>
      <c r="AT7" s="48" t="s">
        <v>213</v>
      </c>
      <c r="AU7" s="1"/>
      <c r="AV7" s="6">
        <v>2.0100000000000001E-3</v>
      </c>
      <c r="AW7" s="6">
        <v>6.2799999999999998E-4</v>
      </c>
      <c r="AX7" s="6">
        <v>1.26E-4</v>
      </c>
      <c r="AY7" s="6">
        <v>0</v>
      </c>
      <c r="AZ7" s="6">
        <v>0</v>
      </c>
      <c r="BA7" s="6">
        <v>1.5679999999999999E-2</v>
      </c>
      <c r="BB7" s="6">
        <v>9.0270000000000003E-3</v>
      </c>
      <c r="BC7" s="6">
        <v>0</v>
      </c>
      <c r="BD7" s="6">
        <v>5.8979999999999996E-3</v>
      </c>
      <c r="BE7" s="6">
        <v>1.8565000000000002E-2</v>
      </c>
      <c r="BF7" s="1"/>
      <c r="BG7" s="6">
        <v>0</v>
      </c>
      <c r="BH7" s="6">
        <v>1.8779999999999999E-3</v>
      </c>
      <c r="BI7" s="6">
        <v>3.0049999999999999E-3</v>
      </c>
      <c r="BJ7" s="6">
        <v>1.8394000000000001E-2</v>
      </c>
      <c r="BK7" s="6">
        <v>1.25E-3</v>
      </c>
      <c r="BL7" s="6">
        <v>1.1124E-2</v>
      </c>
      <c r="BM7" s="6">
        <v>0</v>
      </c>
      <c r="BN7" s="6">
        <v>1.2509999999999999E-3</v>
      </c>
      <c r="BO7" s="6">
        <v>3.6280000000000001E-3</v>
      </c>
      <c r="BP7" s="6">
        <v>1.1252E-2</v>
      </c>
      <c r="BQ7" s="1"/>
      <c r="BR7" s="48" t="s">
        <v>213</v>
      </c>
      <c r="BS7" s="48" t="s">
        <v>213</v>
      </c>
      <c r="BT7" s="48" t="s">
        <v>213</v>
      </c>
      <c r="BU7" s="48" t="s">
        <v>213</v>
      </c>
      <c r="BV7" s="48" t="s">
        <v>213</v>
      </c>
      <c r="BW7" s="48" t="s">
        <v>213</v>
      </c>
      <c r="BX7" s="1"/>
      <c r="BY7" s="6">
        <v>2.3532000000000001E-2</v>
      </c>
      <c r="BZ7" s="6">
        <v>1.4733E-2</v>
      </c>
      <c r="CA7" s="6">
        <v>6.5909999999999996E-3</v>
      </c>
      <c r="CB7" s="6">
        <v>1.9132E-2</v>
      </c>
      <c r="CC7" s="6">
        <v>3.0152000000000002E-2</v>
      </c>
      <c r="CD7" s="6">
        <v>9.4800000000000006E-3</v>
      </c>
      <c r="CE7" s="6">
        <v>1.1358999999999999E-2</v>
      </c>
      <c r="CF7" s="6">
        <v>2.4760000000000001E-2</v>
      </c>
      <c r="CG7" s="6">
        <v>1.1328E-2</v>
      </c>
      <c r="CH7" s="6">
        <v>1.4574E-2</v>
      </c>
      <c r="CI7" s="1"/>
      <c r="CJ7" s="48" t="s">
        <v>213</v>
      </c>
      <c r="CK7" s="48" t="s">
        <v>213</v>
      </c>
      <c r="CL7" s="48" t="s">
        <v>213</v>
      </c>
      <c r="CM7" s="48" t="s">
        <v>213</v>
      </c>
      <c r="CN7" s="1"/>
      <c r="CO7" s="6">
        <v>0</v>
      </c>
      <c r="CP7" s="6">
        <v>2.147E-3</v>
      </c>
      <c r="CQ7" s="6">
        <v>5.8100000000000001E-3</v>
      </c>
      <c r="CR7" s="6">
        <v>2.147E-3</v>
      </c>
      <c r="CS7" s="6">
        <v>1.3891000000000001E-2</v>
      </c>
      <c r="CT7" s="6">
        <v>2.3999999999999998E-3</v>
      </c>
      <c r="CU7" s="6">
        <v>4.7990000000000003E-3</v>
      </c>
      <c r="CV7" s="6">
        <v>1.5150000000000001E-3</v>
      </c>
      <c r="CW7" s="6">
        <v>0</v>
      </c>
      <c r="CX7" s="6">
        <v>3.5339999999999998E-3</v>
      </c>
      <c r="CY7" s="1"/>
      <c r="CZ7" s="6">
        <v>0</v>
      </c>
      <c r="DA7" s="6">
        <v>1.1498E-2</v>
      </c>
      <c r="DB7" s="6">
        <v>2.2872E-2</v>
      </c>
      <c r="DC7" s="6">
        <v>8.8459999999999997E-3</v>
      </c>
      <c r="DD7" s="6">
        <v>9.7330000000000003E-3</v>
      </c>
      <c r="DE7" s="6">
        <v>5.9410000000000001E-3</v>
      </c>
      <c r="DF7" s="6">
        <v>1.8584E-2</v>
      </c>
      <c r="DG7" s="6">
        <v>3.16E-3</v>
      </c>
      <c r="DH7" s="6">
        <v>7.3359999999999996E-3</v>
      </c>
      <c r="DI7" s="6">
        <v>4.2979999999999997E-3</v>
      </c>
      <c r="DJ7" s="1"/>
      <c r="DK7" s="48" t="s">
        <v>213</v>
      </c>
      <c r="DL7" s="48" t="s">
        <v>213</v>
      </c>
      <c r="DM7" s="48" t="s">
        <v>213</v>
      </c>
      <c r="DN7" s="48" t="s">
        <v>213</v>
      </c>
      <c r="DO7" s="48" t="s">
        <v>213</v>
      </c>
      <c r="DP7" s="48" t="s">
        <v>213</v>
      </c>
      <c r="DQ7" s="48" t="s">
        <v>213</v>
      </c>
      <c r="DR7" s="48" t="s">
        <v>213</v>
      </c>
      <c r="DS7" s="1"/>
      <c r="DT7" s="48" t="s">
        <v>213</v>
      </c>
      <c r="DU7" s="48" t="s">
        <v>213</v>
      </c>
      <c r="DV7" s="1"/>
      <c r="DW7" s="48" t="s">
        <v>213</v>
      </c>
      <c r="DX7" s="48" t="s">
        <v>213</v>
      </c>
      <c r="DY7" s="48" t="s">
        <v>213</v>
      </c>
      <c r="DZ7" s="48" t="s">
        <v>213</v>
      </c>
      <c r="EA7" s="48" t="s">
        <v>213</v>
      </c>
      <c r="EB7" s="48" t="s">
        <v>213</v>
      </c>
      <c r="EC7" s="48" t="s">
        <v>213</v>
      </c>
      <c r="ED7" s="48" t="s">
        <v>213</v>
      </c>
      <c r="EE7" s="48" t="s">
        <v>213</v>
      </c>
      <c r="EF7" s="48" t="s">
        <v>213</v>
      </c>
      <c r="EG7" s="48" t="s">
        <v>213</v>
      </c>
      <c r="EH7" s="48" t="s">
        <v>213</v>
      </c>
      <c r="EI7" s="1"/>
      <c r="EJ7" s="6">
        <v>1.3730000000000001E-3</v>
      </c>
      <c r="EK7" s="6">
        <v>1.3109000000000001E-2</v>
      </c>
      <c r="EL7" s="6">
        <v>1.6607E-2</v>
      </c>
      <c r="EM7" s="6">
        <v>3.9066999999999998E-2</v>
      </c>
      <c r="EN7" s="6">
        <v>1.6712000000000001E-2</v>
      </c>
      <c r="EO7" s="6">
        <v>8.2269999999999999E-3</v>
      </c>
      <c r="EP7" s="1"/>
      <c r="EQ7" s="6">
        <v>1.7568E-2</v>
      </c>
      <c r="ER7" s="6">
        <v>3.0272E-2</v>
      </c>
      <c r="ES7" s="6">
        <v>1.085E-2</v>
      </c>
      <c r="ET7" s="6">
        <v>1.5322000000000001E-2</v>
      </c>
      <c r="EU7" s="6">
        <v>2.3052E-2</v>
      </c>
      <c r="EV7" s="6">
        <v>1.4799E-2</v>
      </c>
      <c r="EW7" s="6">
        <v>0</v>
      </c>
      <c r="EX7" s="6">
        <v>2.8642000000000001E-2</v>
      </c>
      <c r="EY7" s="1"/>
      <c r="EZ7" s="6">
        <v>1.592E-2</v>
      </c>
      <c r="FA7" s="6">
        <v>2.3251000000000001E-2</v>
      </c>
      <c r="FB7" s="6">
        <v>2.5613E-2</v>
      </c>
      <c r="FC7" s="6">
        <v>1.6278999999999998E-2</v>
      </c>
      <c r="FD7" s="6">
        <v>1.6781000000000001E-2</v>
      </c>
      <c r="FE7" s="6">
        <v>1.9569E-2</v>
      </c>
      <c r="FF7" s="6">
        <v>4.5279999999999999E-3</v>
      </c>
      <c r="FG7" s="1"/>
      <c r="FH7" s="48" t="s">
        <v>213</v>
      </c>
      <c r="FI7" s="48" t="s">
        <v>213</v>
      </c>
      <c r="FJ7" s="1"/>
      <c r="FK7" s="48" t="s">
        <v>213</v>
      </c>
      <c r="FL7" s="48" t="s">
        <v>213</v>
      </c>
      <c r="FM7" s="48" t="s">
        <v>213</v>
      </c>
      <c r="FN7" s="48" t="s">
        <v>213</v>
      </c>
      <c r="FO7" s="1"/>
      <c r="FP7" s="6">
        <v>1.8696999999999998E-2</v>
      </c>
      <c r="FQ7" s="6">
        <v>2.0140000000000002E-3</v>
      </c>
      <c r="FR7" s="6">
        <v>2.7699999999999999E-3</v>
      </c>
      <c r="FS7" s="6">
        <v>7.6819999999999996E-3</v>
      </c>
      <c r="FT7" s="6">
        <v>6.29E-4</v>
      </c>
      <c r="FU7" s="6">
        <v>1.9132E-2</v>
      </c>
      <c r="FV7" s="6">
        <v>1.26E-4</v>
      </c>
      <c r="FW7" s="6">
        <v>1.9389E-2</v>
      </c>
      <c r="FX7" s="6">
        <v>1.8511E-2</v>
      </c>
      <c r="FY7" s="6">
        <v>1.2331E-2</v>
      </c>
      <c r="FZ7" s="1"/>
      <c r="GA7" s="6">
        <v>1.1831E-2</v>
      </c>
      <c r="GB7" s="6">
        <v>1.5857E-2</v>
      </c>
      <c r="GC7" s="6">
        <v>9.1870000000000007E-3</v>
      </c>
      <c r="GD7" s="6">
        <v>1.308E-2</v>
      </c>
      <c r="GE7" s="6">
        <v>9.9410000000000002E-3</v>
      </c>
      <c r="GF7" s="6">
        <v>4.9069999999999999E-3</v>
      </c>
      <c r="GG7" s="6">
        <v>1.1449000000000001E-2</v>
      </c>
      <c r="GH7" s="6">
        <v>7.548E-3</v>
      </c>
      <c r="GI7" s="6">
        <v>1.2333E-2</v>
      </c>
      <c r="GJ7" s="6">
        <v>1.2463E-2</v>
      </c>
      <c r="GK7" s="1"/>
      <c r="GL7" s="48" t="s">
        <v>213</v>
      </c>
      <c r="GM7" s="1"/>
      <c r="GN7" s="6">
        <v>2.2941E-2</v>
      </c>
      <c r="GO7" s="6">
        <v>1.1034E-2</v>
      </c>
      <c r="GP7" s="6">
        <v>2.8958999999999999E-2</v>
      </c>
      <c r="GQ7" s="6">
        <v>1.7183E-2</v>
      </c>
      <c r="GR7" s="6">
        <v>2.333E-2</v>
      </c>
      <c r="GS7" s="6">
        <v>1.2418E-2</v>
      </c>
      <c r="GT7" s="6">
        <v>1.3544E-2</v>
      </c>
      <c r="GU7" s="6">
        <v>1.4414E-2</v>
      </c>
      <c r="GV7" s="6">
        <v>9.5209999999999999E-3</v>
      </c>
      <c r="GW7" s="6">
        <v>2.7193999999999999E-2</v>
      </c>
      <c r="GX7" s="1"/>
      <c r="GY7" s="6">
        <v>2.4688000000000002E-2</v>
      </c>
      <c r="GZ7" s="6">
        <v>9.273E-3</v>
      </c>
      <c r="HA7" s="6">
        <v>2.9717E-2</v>
      </c>
      <c r="HB7" s="6">
        <v>1.6813999999999999E-2</v>
      </c>
      <c r="HC7" s="6">
        <v>2.2832000000000002E-2</v>
      </c>
      <c r="HD7" s="6">
        <v>1.4177E-2</v>
      </c>
      <c r="HE7" s="6">
        <v>2.0195999999999999E-2</v>
      </c>
      <c r="HF7" s="6">
        <v>3.2620000000000001E-3</v>
      </c>
      <c r="HG7" s="6">
        <v>1.0911000000000001E-2</v>
      </c>
      <c r="HH7" s="6">
        <v>1.8062999999999999E-2</v>
      </c>
      <c r="HI7" s="1"/>
      <c r="HJ7" s="48" t="s">
        <v>213</v>
      </c>
      <c r="HK7" s="48" t="s">
        <v>213</v>
      </c>
      <c r="HL7" s="48" t="s">
        <v>213</v>
      </c>
      <c r="HM7" s="1"/>
      <c r="HN7" s="48" t="s">
        <v>213</v>
      </c>
      <c r="HO7" s="48" t="s">
        <v>213</v>
      </c>
      <c r="HP7" s="1"/>
      <c r="HQ7" s="48" t="s">
        <v>213</v>
      </c>
      <c r="HR7" s="48" t="s">
        <v>213</v>
      </c>
      <c r="HS7" s="48" t="s">
        <v>213</v>
      </c>
      <c r="HT7" s="1"/>
      <c r="HU7" s="71"/>
    </row>
    <row r="8" spans="1:229" ht="16.5" x14ac:dyDescent="0.45">
      <c r="A8" t="s">
        <v>81</v>
      </c>
      <c r="B8" s="48" t="s">
        <v>213</v>
      </c>
      <c r="C8" s="48" t="s">
        <v>213</v>
      </c>
      <c r="D8" s="1"/>
      <c r="E8" s="6">
        <v>3.1467000000000002E-2</v>
      </c>
      <c r="F8" s="6">
        <v>2.6088E-2</v>
      </c>
      <c r="G8" s="6">
        <v>1.9012999999999999E-2</v>
      </c>
      <c r="H8" s="6">
        <v>2.2506000000000002E-2</v>
      </c>
      <c r="I8" s="6">
        <v>1.5465E-2</v>
      </c>
      <c r="J8" s="6">
        <v>1.3422999999999999E-2</v>
      </c>
      <c r="K8" s="6">
        <v>1.9545E-2</v>
      </c>
      <c r="L8" s="6">
        <v>2.2061000000000001E-2</v>
      </c>
      <c r="M8" s="6">
        <v>1.558E-2</v>
      </c>
      <c r="N8" s="1"/>
      <c r="O8" s="6">
        <v>1.7191000000000001E-2</v>
      </c>
      <c r="P8" s="6">
        <v>4.8415E-2</v>
      </c>
      <c r="Q8" s="6">
        <v>1.1153E-2</v>
      </c>
      <c r="R8" s="6">
        <v>1.4647E-2</v>
      </c>
      <c r="S8" s="1"/>
      <c r="T8" s="6">
        <v>1.4742999999999999E-2</v>
      </c>
      <c r="U8" s="6">
        <v>1.2638E-2</v>
      </c>
      <c r="V8" s="6">
        <v>1.1032E-2</v>
      </c>
      <c r="W8" s="6">
        <v>1.0373E-2</v>
      </c>
      <c r="X8" s="6">
        <v>1.4657999999999999E-2</v>
      </c>
      <c r="Y8" s="6">
        <v>1.6909E-2</v>
      </c>
      <c r="Z8" s="6">
        <v>1.0156E-2</v>
      </c>
      <c r="AA8" s="6">
        <v>8.2920000000000008E-3</v>
      </c>
      <c r="AB8" s="6">
        <v>9.8809999999999992E-3</v>
      </c>
      <c r="AC8" s="6">
        <v>1.0547000000000001E-2</v>
      </c>
      <c r="AD8" s="1"/>
      <c r="AE8" s="6">
        <v>1.2056000000000001E-2</v>
      </c>
      <c r="AF8" s="6">
        <v>1.4748000000000001E-2</v>
      </c>
      <c r="AG8" s="6">
        <v>1.4557E-2</v>
      </c>
      <c r="AH8" s="6">
        <v>1.4374E-2</v>
      </c>
      <c r="AI8" s="6">
        <v>1.6497999999999999E-2</v>
      </c>
      <c r="AJ8" s="6">
        <v>1.6892999999999998E-2</v>
      </c>
      <c r="AK8" s="6">
        <v>1.3424E-2</v>
      </c>
      <c r="AL8" s="6">
        <v>1.5259999999999999E-2</v>
      </c>
      <c r="AM8" s="6">
        <v>1.4168999999999999E-2</v>
      </c>
      <c r="AN8" s="6">
        <v>1.4652999999999999E-2</v>
      </c>
      <c r="AO8" s="1"/>
      <c r="AP8" s="48" t="s">
        <v>213</v>
      </c>
      <c r="AQ8" s="48" t="s">
        <v>213</v>
      </c>
      <c r="AR8" s="1"/>
      <c r="AS8" s="48" t="s">
        <v>213</v>
      </c>
      <c r="AT8" s="48" t="s">
        <v>213</v>
      </c>
      <c r="AU8" s="1"/>
      <c r="AV8" s="6">
        <v>6.8539999999999998E-3</v>
      </c>
      <c r="AW8" s="6">
        <v>1.5857E-2</v>
      </c>
      <c r="AX8" s="6">
        <v>9.0790000000000003E-3</v>
      </c>
      <c r="AY8" s="6">
        <v>1.2092E-2</v>
      </c>
      <c r="AZ8" s="6">
        <v>1.0135999999999999E-2</v>
      </c>
      <c r="BA8" s="6">
        <v>1.0822999999999999E-2</v>
      </c>
      <c r="BB8" s="6">
        <v>9.8469999999999999E-3</v>
      </c>
      <c r="BC8" s="6">
        <v>7.8050000000000003E-3</v>
      </c>
      <c r="BD8" s="6">
        <v>8.3160000000000005E-3</v>
      </c>
      <c r="BE8" s="6">
        <v>9.6690000000000005E-3</v>
      </c>
      <c r="BF8" s="1"/>
      <c r="BG8" s="6">
        <v>7.9279999999999993E-3</v>
      </c>
      <c r="BH8" s="6">
        <v>6.208E-3</v>
      </c>
      <c r="BI8" s="6">
        <v>4.2379999999999996E-3</v>
      </c>
      <c r="BJ8" s="6">
        <v>1.0671999999999999E-2</v>
      </c>
      <c r="BK8" s="6">
        <v>9.8980000000000005E-3</v>
      </c>
      <c r="BL8" s="6">
        <v>7.685E-3</v>
      </c>
      <c r="BM8" s="6">
        <v>9.7429999999999999E-3</v>
      </c>
      <c r="BN8" s="6">
        <v>1.3058999999999999E-2</v>
      </c>
      <c r="BO8" s="6">
        <v>1.0989000000000001E-2</v>
      </c>
      <c r="BP8" s="6">
        <v>1.0226000000000001E-2</v>
      </c>
      <c r="BQ8" s="1"/>
      <c r="BR8" s="70">
        <v>6.3779000000000002E-2</v>
      </c>
      <c r="BS8" s="70">
        <v>6.5728999999999996E-2</v>
      </c>
      <c r="BT8" s="70">
        <v>6.4473000000000003E-2</v>
      </c>
      <c r="BU8" s="70">
        <v>0.12515100000000001</v>
      </c>
      <c r="BV8" s="70">
        <v>6.3856999999999997E-2</v>
      </c>
      <c r="BW8" s="70">
        <v>7.7372999999999997E-2</v>
      </c>
      <c r="BX8" s="1"/>
      <c r="BY8" s="6">
        <v>5.9056999999999998E-2</v>
      </c>
      <c r="BZ8" s="6">
        <v>5.9215999999999998E-2</v>
      </c>
      <c r="CA8" s="6">
        <v>5.5636999999999999E-2</v>
      </c>
      <c r="CB8" s="6">
        <v>5.9554999999999997E-2</v>
      </c>
      <c r="CC8" s="6">
        <v>6.1199000000000003E-2</v>
      </c>
      <c r="CD8" s="6">
        <v>5.3435999999999997E-2</v>
      </c>
      <c r="CE8" s="6">
        <v>5.7208000000000002E-2</v>
      </c>
      <c r="CF8" s="6">
        <v>6.2553999999999998E-2</v>
      </c>
      <c r="CG8" s="6">
        <v>5.7736999999999997E-2</v>
      </c>
      <c r="CH8" s="6">
        <v>5.3824999999999998E-2</v>
      </c>
      <c r="CI8" s="1"/>
      <c r="CJ8" s="70">
        <v>4.589E-2</v>
      </c>
      <c r="CK8" s="70">
        <v>5.0958000000000003E-2</v>
      </c>
      <c r="CL8" s="70">
        <v>4.8363000000000003E-2</v>
      </c>
      <c r="CM8" s="70">
        <v>4.5234999999999997E-2</v>
      </c>
      <c r="CN8" s="1"/>
      <c r="CO8" s="6">
        <v>1.8416999999999999E-2</v>
      </c>
      <c r="CP8" s="6">
        <v>1.1218000000000001E-2</v>
      </c>
      <c r="CQ8" s="6">
        <v>1.6528999999999999E-2</v>
      </c>
      <c r="CR8" s="6">
        <v>1.2189999999999999E-2</v>
      </c>
      <c r="CS8" s="6">
        <v>1.2718999999999999E-2</v>
      </c>
      <c r="CT8" s="6">
        <v>1.2630000000000001E-2</v>
      </c>
      <c r="CU8" s="6">
        <v>1.5119E-2</v>
      </c>
      <c r="CV8" s="6">
        <v>1.4295E-2</v>
      </c>
      <c r="CW8" s="6">
        <v>1.5174E-2</v>
      </c>
      <c r="CX8" s="6">
        <v>1.8157E-2</v>
      </c>
      <c r="CY8" s="1"/>
      <c r="CZ8" s="6">
        <v>1.1936E-2</v>
      </c>
      <c r="DA8" s="6">
        <v>1.3480000000000001E-2</v>
      </c>
      <c r="DB8" s="6">
        <v>1.2605E-2</v>
      </c>
      <c r="DC8" s="6">
        <v>1.1316E-2</v>
      </c>
      <c r="DD8" s="6">
        <v>1.5353E-2</v>
      </c>
      <c r="DE8" s="6">
        <v>1.2810999999999999E-2</v>
      </c>
      <c r="DF8" s="6">
        <v>1.3193E-2</v>
      </c>
      <c r="DG8" s="6">
        <v>1.3299E-2</v>
      </c>
      <c r="DH8" s="6">
        <v>1.2182999999999999E-2</v>
      </c>
      <c r="DI8" s="6">
        <v>1.01E-2</v>
      </c>
      <c r="DJ8" s="1"/>
      <c r="DK8" s="70">
        <v>1.8550000000000001E-2</v>
      </c>
      <c r="DL8" s="70">
        <v>1.5628E-2</v>
      </c>
      <c r="DM8" s="70">
        <v>1.6958999999999998E-2</v>
      </c>
      <c r="DN8" s="70">
        <v>1.5594999999999999E-2</v>
      </c>
      <c r="DO8" s="70">
        <v>1.8634999999999999E-2</v>
      </c>
      <c r="DP8" s="70">
        <v>1.4485E-2</v>
      </c>
      <c r="DQ8" s="70">
        <v>1.8391000000000001E-2</v>
      </c>
      <c r="DR8" s="70">
        <v>1.6927000000000001E-2</v>
      </c>
      <c r="DS8" s="1"/>
      <c r="DT8" s="48" t="s">
        <v>213</v>
      </c>
      <c r="DU8" s="48" t="s">
        <v>213</v>
      </c>
      <c r="DV8" s="1"/>
      <c r="DW8" s="70">
        <v>3.7929999999999998E-2</v>
      </c>
      <c r="DX8" s="70">
        <v>3.7898000000000001E-2</v>
      </c>
      <c r="DY8" s="70">
        <v>3.8585000000000001E-2</v>
      </c>
      <c r="DZ8" s="70">
        <v>3.6241000000000002E-2</v>
      </c>
      <c r="EA8" s="70">
        <v>3.7332999999999998E-2</v>
      </c>
      <c r="EB8" s="70">
        <v>3.8348E-2</v>
      </c>
      <c r="EC8" s="70">
        <v>7.1688000000000002E-2</v>
      </c>
      <c r="ED8" s="70">
        <v>7.1514999999999995E-2</v>
      </c>
      <c r="EE8" s="70">
        <v>4.4581000000000003E-2</v>
      </c>
      <c r="EF8" s="70">
        <v>4.3638999999999997E-2</v>
      </c>
      <c r="EG8" s="70">
        <v>4.6908999999999999E-2</v>
      </c>
      <c r="EH8" s="70">
        <v>4.5310000000000003E-2</v>
      </c>
      <c r="EI8" s="1"/>
      <c r="EJ8" s="6">
        <v>4.9457000000000001E-2</v>
      </c>
      <c r="EK8" s="6">
        <v>5.0138000000000002E-2</v>
      </c>
      <c r="EL8" s="6">
        <v>4.8735000000000001E-2</v>
      </c>
      <c r="EM8" s="6">
        <v>5.5072000000000003E-2</v>
      </c>
      <c r="EN8" s="6">
        <v>4.9376999999999997E-2</v>
      </c>
      <c r="EO8" s="6">
        <v>4.7824999999999999E-2</v>
      </c>
      <c r="EP8" s="1"/>
      <c r="EQ8" s="6">
        <v>4.8548000000000001E-2</v>
      </c>
      <c r="ER8" s="6">
        <v>4.7643999999999999E-2</v>
      </c>
      <c r="ES8" s="6">
        <v>6.3779000000000002E-2</v>
      </c>
      <c r="ET8" s="6">
        <v>5.1665000000000003E-2</v>
      </c>
      <c r="EU8" s="6">
        <v>5.1003E-2</v>
      </c>
      <c r="EV8" s="6">
        <v>5.4147000000000001E-2</v>
      </c>
      <c r="EW8" s="6">
        <v>4.7577000000000001E-2</v>
      </c>
      <c r="EX8" s="6">
        <v>4.8674000000000002E-2</v>
      </c>
      <c r="EY8" s="1"/>
      <c r="EZ8" s="6">
        <v>4.9262E-2</v>
      </c>
      <c r="FA8" s="6">
        <v>5.2713999999999997E-2</v>
      </c>
      <c r="FB8" s="6">
        <v>4.4979999999999999E-2</v>
      </c>
      <c r="FC8" s="6">
        <v>4.6929999999999999E-2</v>
      </c>
      <c r="FD8" s="6">
        <v>4.4617999999999998E-2</v>
      </c>
      <c r="FE8" s="6">
        <v>4.7701E-2</v>
      </c>
      <c r="FF8" s="6">
        <v>3.3570000000000002E-3</v>
      </c>
      <c r="FG8" s="1"/>
      <c r="FH8" s="48" t="s">
        <v>213</v>
      </c>
      <c r="FI8" s="48" t="s">
        <v>213</v>
      </c>
      <c r="FJ8" s="1"/>
      <c r="FK8" s="70">
        <v>3.4694000000000003E-2</v>
      </c>
      <c r="FL8" s="70">
        <v>3.4971000000000002E-2</v>
      </c>
      <c r="FM8" s="70">
        <v>3.5120999999999999E-2</v>
      </c>
      <c r="FN8" s="70">
        <v>3.7415999999999998E-2</v>
      </c>
      <c r="FO8" s="1"/>
      <c r="FP8" s="6">
        <v>5.6994999999999997E-2</v>
      </c>
      <c r="FQ8" s="6">
        <v>4.7108999999999998E-2</v>
      </c>
      <c r="FR8" s="6">
        <v>4.2467999999999999E-2</v>
      </c>
      <c r="FS8" s="6">
        <v>4.1246999999999999E-2</v>
      </c>
      <c r="FT8" s="6">
        <v>3.6362999999999999E-2</v>
      </c>
      <c r="FU8" s="6">
        <v>3.8553999999999998E-2</v>
      </c>
      <c r="FV8" s="6">
        <v>3.6435000000000002E-2</v>
      </c>
      <c r="FW8" s="6">
        <v>3.9569E-2</v>
      </c>
      <c r="FX8" s="6">
        <v>3.9627000000000002E-2</v>
      </c>
      <c r="FY8" s="6">
        <v>4.0042000000000001E-2</v>
      </c>
      <c r="FZ8" s="1"/>
      <c r="GA8" s="6">
        <v>4.0038999999999998E-2</v>
      </c>
      <c r="GB8" s="6">
        <v>3.5528999999999998E-2</v>
      </c>
      <c r="GC8" s="6">
        <v>3.8746000000000003E-2</v>
      </c>
      <c r="GD8" s="6">
        <v>3.6803000000000002E-2</v>
      </c>
      <c r="GE8" s="6">
        <v>3.4231999999999999E-2</v>
      </c>
      <c r="GF8" s="6">
        <v>3.8439000000000001E-2</v>
      </c>
      <c r="GG8" s="6">
        <v>3.9246000000000003E-2</v>
      </c>
      <c r="GH8" s="6">
        <v>4.0166E-2</v>
      </c>
      <c r="GI8" s="6">
        <v>4.2680000000000003E-2</v>
      </c>
      <c r="GJ8" s="6">
        <v>4.0937000000000001E-2</v>
      </c>
      <c r="GK8" s="1"/>
      <c r="GL8" s="70">
        <v>4.2344E-2</v>
      </c>
      <c r="GM8" s="1"/>
      <c r="GN8" s="6">
        <v>5.3158999999999998E-2</v>
      </c>
      <c r="GO8" s="6">
        <v>5.1586E-2</v>
      </c>
      <c r="GP8" s="6">
        <v>5.6438000000000002E-2</v>
      </c>
      <c r="GQ8" s="6">
        <v>4.8594999999999999E-2</v>
      </c>
      <c r="GR8" s="6">
        <v>5.1035999999999998E-2</v>
      </c>
      <c r="GS8" s="6">
        <v>5.7010999999999999E-2</v>
      </c>
      <c r="GT8" s="6">
        <v>5.5946999999999997E-2</v>
      </c>
      <c r="GU8" s="6">
        <v>5.7826000000000002E-2</v>
      </c>
      <c r="GV8" s="6">
        <v>5.7837E-2</v>
      </c>
      <c r="GW8" s="6">
        <v>5.7658000000000001E-2</v>
      </c>
      <c r="GX8" s="1"/>
      <c r="GY8" s="6">
        <v>5.2645999999999998E-2</v>
      </c>
      <c r="GZ8" s="6">
        <v>4.7459000000000001E-2</v>
      </c>
      <c r="HA8" s="6">
        <v>5.0222000000000003E-2</v>
      </c>
      <c r="HB8" s="6">
        <v>4.9186000000000001E-2</v>
      </c>
      <c r="HC8" s="6">
        <v>5.1249000000000003E-2</v>
      </c>
      <c r="HD8" s="6">
        <v>4.8932000000000003E-2</v>
      </c>
      <c r="HE8" s="6">
        <v>5.2129000000000002E-2</v>
      </c>
      <c r="HF8" s="6">
        <v>5.0115E-2</v>
      </c>
      <c r="HG8" s="6">
        <v>4.9249000000000001E-2</v>
      </c>
      <c r="HH8" s="6">
        <v>4.8966000000000003E-2</v>
      </c>
      <c r="HI8" s="1"/>
      <c r="HJ8" s="48" t="s">
        <v>213</v>
      </c>
      <c r="HK8" s="48" t="s">
        <v>213</v>
      </c>
      <c r="HL8" s="48" t="s">
        <v>213</v>
      </c>
      <c r="HM8" s="1"/>
      <c r="HN8" s="48" t="s">
        <v>213</v>
      </c>
      <c r="HO8" s="48" t="s">
        <v>213</v>
      </c>
      <c r="HP8" s="1"/>
      <c r="HQ8" s="48" t="s">
        <v>213</v>
      </c>
      <c r="HR8" s="48" t="s">
        <v>213</v>
      </c>
      <c r="HS8" s="48" t="s">
        <v>213</v>
      </c>
      <c r="HT8" s="1"/>
    </row>
    <row r="9" spans="1:229" x14ac:dyDescent="0.35">
      <c r="A9" t="s">
        <v>348</v>
      </c>
      <c r="B9" s="48" t="s">
        <v>213</v>
      </c>
      <c r="C9" s="48" t="s">
        <v>213</v>
      </c>
      <c r="D9" s="1"/>
      <c r="E9" s="6">
        <v>0</v>
      </c>
      <c r="F9" s="6">
        <v>0</v>
      </c>
      <c r="G9" s="6">
        <v>4.313E-3</v>
      </c>
      <c r="H9" s="6">
        <v>8.6920000000000001E-3</v>
      </c>
      <c r="I9" s="6">
        <v>0</v>
      </c>
      <c r="J9" s="6">
        <v>0</v>
      </c>
      <c r="K9" s="6">
        <v>1.3521E-2</v>
      </c>
      <c r="L9" s="6">
        <v>1.409E-2</v>
      </c>
      <c r="M9" s="6">
        <v>0</v>
      </c>
      <c r="N9" s="1"/>
      <c r="O9" s="6">
        <v>0</v>
      </c>
      <c r="P9" s="6">
        <v>7.6099999999999996E-4</v>
      </c>
      <c r="Q9" s="6">
        <v>4.2779999999999997E-3</v>
      </c>
      <c r="R9" s="6">
        <v>0</v>
      </c>
      <c r="S9" s="1"/>
      <c r="T9" s="6">
        <v>1.0468E-2</v>
      </c>
      <c r="U9" s="6">
        <v>1.39E-3</v>
      </c>
      <c r="V9" s="6">
        <v>0</v>
      </c>
      <c r="W9" s="6">
        <v>3.3419999999999999E-3</v>
      </c>
      <c r="X9" s="6">
        <v>0</v>
      </c>
      <c r="Y9" s="6">
        <v>8.0249999999999991E-3</v>
      </c>
      <c r="Z9" s="6">
        <v>0</v>
      </c>
      <c r="AA9" s="6">
        <v>0</v>
      </c>
      <c r="AB9" s="6">
        <v>1.3745E-2</v>
      </c>
      <c r="AC9" s="6">
        <v>0</v>
      </c>
      <c r="AD9" s="1"/>
      <c r="AE9" s="6">
        <v>0</v>
      </c>
      <c r="AF9" s="6">
        <v>2.6665000000000001E-2</v>
      </c>
      <c r="AG9" s="6">
        <v>1.3747000000000001E-2</v>
      </c>
      <c r="AH9" s="6">
        <v>1.5193999999999999E-2</v>
      </c>
      <c r="AI9" s="6">
        <v>1.0475E-2</v>
      </c>
      <c r="AJ9" s="6">
        <v>0</v>
      </c>
      <c r="AK9" s="6">
        <v>0</v>
      </c>
      <c r="AL9" s="6">
        <v>0</v>
      </c>
      <c r="AM9" s="6">
        <v>6.1879999999999999E-3</v>
      </c>
      <c r="AN9" s="6">
        <v>3.1389E-2</v>
      </c>
      <c r="AO9" s="1"/>
      <c r="AP9" s="48" t="s">
        <v>213</v>
      </c>
      <c r="AQ9" s="48" t="s">
        <v>213</v>
      </c>
      <c r="AR9" s="1"/>
      <c r="AS9" s="48" t="s">
        <v>213</v>
      </c>
      <c r="AT9" s="48" t="s">
        <v>213</v>
      </c>
      <c r="AU9" s="1"/>
      <c r="AV9" s="6">
        <v>1.2341E-2</v>
      </c>
      <c r="AW9" s="6">
        <v>0</v>
      </c>
      <c r="AX9" s="6">
        <v>0</v>
      </c>
      <c r="AY9" s="6">
        <v>1.0363000000000001E-2</v>
      </c>
      <c r="AZ9" s="6">
        <v>0</v>
      </c>
      <c r="BA9" s="6">
        <v>0</v>
      </c>
      <c r="BB9" s="6">
        <v>1.2747E-2</v>
      </c>
      <c r="BC9" s="6">
        <v>6.9040000000000004E-3</v>
      </c>
      <c r="BD9" s="6">
        <v>4.3949999999999996E-3</v>
      </c>
      <c r="BE9" s="6">
        <v>1.8107999999999999E-2</v>
      </c>
      <c r="BF9" s="1"/>
      <c r="BG9" s="6">
        <v>1.1821999999999999E-2</v>
      </c>
      <c r="BH9" s="6">
        <v>4.9059999999999998E-3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9.7400000000000004E-4</v>
      </c>
      <c r="BO9" s="6">
        <v>1.9380000000000001E-3</v>
      </c>
      <c r="BP9" s="6">
        <v>2.5923999999999999E-2</v>
      </c>
      <c r="BQ9" s="1"/>
      <c r="BR9" s="48" t="s">
        <v>213</v>
      </c>
      <c r="BS9" s="48" t="s">
        <v>213</v>
      </c>
      <c r="BT9" s="48" t="s">
        <v>213</v>
      </c>
      <c r="BU9" s="48" t="s">
        <v>213</v>
      </c>
      <c r="BV9" s="48" t="s">
        <v>213</v>
      </c>
      <c r="BW9" s="48" t="s">
        <v>213</v>
      </c>
      <c r="BX9" s="1"/>
      <c r="BY9" s="48" t="s">
        <v>213</v>
      </c>
      <c r="BZ9" s="48" t="s">
        <v>213</v>
      </c>
      <c r="CA9" s="48" t="s">
        <v>213</v>
      </c>
      <c r="CB9" s="48" t="s">
        <v>213</v>
      </c>
      <c r="CC9" s="48" t="s">
        <v>213</v>
      </c>
      <c r="CD9" s="48" t="s">
        <v>213</v>
      </c>
      <c r="CE9" s="48" t="s">
        <v>213</v>
      </c>
      <c r="CF9" s="48" t="s">
        <v>213</v>
      </c>
      <c r="CG9" s="48" t="s">
        <v>213</v>
      </c>
      <c r="CH9" s="48" t="s">
        <v>213</v>
      </c>
      <c r="CI9" s="1"/>
      <c r="CJ9" s="48" t="s">
        <v>213</v>
      </c>
      <c r="CK9" s="48" t="s">
        <v>213</v>
      </c>
      <c r="CL9" s="48" t="s">
        <v>213</v>
      </c>
      <c r="CM9" s="48" t="s">
        <v>213</v>
      </c>
      <c r="CN9" s="1"/>
      <c r="CO9" s="6">
        <v>0</v>
      </c>
      <c r="CP9" s="6">
        <v>1.8671E-2</v>
      </c>
      <c r="CQ9" s="6">
        <v>2.1038999999999999E-2</v>
      </c>
      <c r="CR9" s="6">
        <v>0</v>
      </c>
      <c r="CS9" s="6">
        <v>0</v>
      </c>
      <c r="CT9" s="6">
        <v>6.2090000000000001E-3</v>
      </c>
      <c r="CU9" s="6">
        <v>1.0500000000000001E-2</v>
      </c>
      <c r="CV9" s="6">
        <v>1.0038999999999999E-2</v>
      </c>
      <c r="CW9" s="6">
        <v>0</v>
      </c>
      <c r="CX9" s="6">
        <v>6.6740000000000002E-3</v>
      </c>
      <c r="CY9" s="1"/>
      <c r="CZ9" s="6">
        <v>2.3930000000000002E-3</v>
      </c>
      <c r="DA9" s="6">
        <v>5.1850000000000004E-3</v>
      </c>
      <c r="DB9" s="6">
        <v>0</v>
      </c>
      <c r="DC9" s="6">
        <v>1.238E-2</v>
      </c>
      <c r="DD9" s="6">
        <v>1.1894999999999999E-2</v>
      </c>
      <c r="DE9" s="6">
        <v>1.3837E-2</v>
      </c>
      <c r="DF9" s="6">
        <v>2.7439999999999999E-3</v>
      </c>
      <c r="DG9" s="6">
        <v>0</v>
      </c>
      <c r="DH9" s="6">
        <v>5.692E-3</v>
      </c>
      <c r="DI9" s="6">
        <v>6.6680000000000003E-3</v>
      </c>
      <c r="DJ9" s="1"/>
      <c r="DK9" s="48" t="s">
        <v>213</v>
      </c>
      <c r="DL9" s="48" t="s">
        <v>213</v>
      </c>
      <c r="DM9" s="48" t="s">
        <v>213</v>
      </c>
      <c r="DN9" s="48" t="s">
        <v>213</v>
      </c>
      <c r="DO9" s="48" t="s">
        <v>213</v>
      </c>
      <c r="DP9" s="48" t="s">
        <v>213</v>
      </c>
      <c r="DQ9" s="48" t="s">
        <v>213</v>
      </c>
      <c r="DR9" s="48" t="s">
        <v>213</v>
      </c>
      <c r="DS9" s="1"/>
      <c r="DT9" s="48" t="s">
        <v>213</v>
      </c>
      <c r="DU9" s="48" t="s">
        <v>213</v>
      </c>
      <c r="DV9" s="1"/>
      <c r="DW9" s="48" t="s">
        <v>213</v>
      </c>
      <c r="DX9" s="48" t="s">
        <v>213</v>
      </c>
      <c r="DY9" s="48" t="s">
        <v>213</v>
      </c>
      <c r="DZ9" s="48" t="s">
        <v>213</v>
      </c>
      <c r="EA9" s="48" t="s">
        <v>213</v>
      </c>
      <c r="EB9" s="48" t="s">
        <v>213</v>
      </c>
      <c r="EC9" s="48" t="s">
        <v>213</v>
      </c>
      <c r="ED9" s="48" t="s">
        <v>213</v>
      </c>
      <c r="EE9" s="48" t="s">
        <v>213</v>
      </c>
      <c r="EF9" s="48" t="s">
        <v>213</v>
      </c>
      <c r="EG9" s="48" t="s">
        <v>213</v>
      </c>
      <c r="EH9" s="48" t="s">
        <v>213</v>
      </c>
      <c r="EI9" s="1"/>
      <c r="EJ9" s="6">
        <v>2.546E-2</v>
      </c>
      <c r="EK9" s="6">
        <v>3.97E-4</v>
      </c>
      <c r="EL9" s="6">
        <v>1.8400000000000001E-3</v>
      </c>
      <c r="EM9" s="6">
        <v>6.5719999999999997E-3</v>
      </c>
      <c r="EN9" s="6">
        <v>1.0149E-2</v>
      </c>
      <c r="EO9" s="6">
        <v>0</v>
      </c>
      <c r="EP9" s="1"/>
      <c r="EQ9" s="6">
        <v>1.3061E-2</v>
      </c>
      <c r="ER9" s="6">
        <v>1.2489999999999999E-3</v>
      </c>
      <c r="ES9" s="6">
        <v>1.0187999999999999E-2</v>
      </c>
      <c r="ET9" s="6">
        <v>0</v>
      </c>
      <c r="EU9" s="6">
        <v>3.741E-3</v>
      </c>
      <c r="EV9" s="6">
        <v>1.7909000000000001E-2</v>
      </c>
      <c r="EW9" s="6">
        <v>0</v>
      </c>
      <c r="EX9" s="6">
        <v>0</v>
      </c>
      <c r="EY9" s="1"/>
      <c r="EZ9" s="6">
        <v>0</v>
      </c>
      <c r="FA9" s="6">
        <v>8.0900000000000004E-4</v>
      </c>
      <c r="FB9" s="6">
        <v>0</v>
      </c>
      <c r="FC9" s="6">
        <v>0</v>
      </c>
      <c r="FD9" s="6">
        <v>0</v>
      </c>
      <c r="FE9" s="6">
        <v>1.6200000000000001E-4</v>
      </c>
      <c r="FF9" s="6">
        <v>3.6200000000000002E-4</v>
      </c>
      <c r="FG9" s="1"/>
      <c r="FH9" s="48" t="s">
        <v>213</v>
      </c>
      <c r="FI9" s="48" t="s">
        <v>213</v>
      </c>
      <c r="FJ9" s="1"/>
      <c r="FK9" s="48" t="s">
        <v>213</v>
      </c>
      <c r="FL9" s="48" t="s">
        <v>213</v>
      </c>
      <c r="FM9" s="48" t="s">
        <v>213</v>
      </c>
      <c r="FN9" s="48" t="s">
        <v>213</v>
      </c>
      <c r="FO9" s="1"/>
      <c r="FP9" s="6">
        <v>1.3605000000000001E-2</v>
      </c>
      <c r="FQ9" s="6">
        <v>0</v>
      </c>
      <c r="FR9" s="6">
        <v>7.5909999999999997E-3</v>
      </c>
      <c r="FS9" s="6">
        <v>2.8019999999999998E-3</v>
      </c>
      <c r="FT9" s="6">
        <v>2.3749999999999999E-3</v>
      </c>
      <c r="FU9" s="6">
        <v>4.1440000000000001E-3</v>
      </c>
      <c r="FV9" s="6">
        <v>0</v>
      </c>
      <c r="FW9" s="6">
        <v>0</v>
      </c>
      <c r="FX9" s="6">
        <v>0</v>
      </c>
      <c r="FY9" s="6">
        <v>1.5585E-2</v>
      </c>
      <c r="FZ9" s="1"/>
      <c r="GA9" s="6">
        <v>0</v>
      </c>
      <c r="GB9" s="6">
        <v>6.5380000000000004E-3</v>
      </c>
      <c r="GC9" s="6">
        <v>7.0600000000000003E-3</v>
      </c>
      <c r="GD9" s="6">
        <v>0</v>
      </c>
      <c r="GE9" s="6">
        <v>1.1797E-2</v>
      </c>
      <c r="GF9" s="6">
        <v>1.4678E-2</v>
      </c>
      <c r="GG9" s="6">
        <v>0</v>
      </c>
      <c r="GH9" s="6">
        <v>3.7429999999999998E-3</v>
      </c>
      <c r="GI9" s="6">
        <v>0</v>
      </c>
      <c r="GJ9" s="6">
        <v>0</v>
      </c>
      <c r="GK9" s="1"/>
      <c r="GL9" s="48" t="s">
        <v>213</v>
      </c>
      <c r="GM9" s="1"/>
      <c r="GN9" s="6">
        <v>0</v>
      </c>
      <c r="GO9" s="6">
        <v>0</v>
      </c>
      <c r="GP9" s="6">
        <v>1.455E-2</v>
      </c>
      <c r="GQ9" s="6">
        <v>0</v>
      </c>
      <c r="GR9" s="6">
        <v>2.2190000000000001E-3</v>
      </c>
      <c r="GS9" s="6">
        <v>3.2754999999999999E-2</v>
      </c>
      <c r="GT9" s="6">
        <v>0</v>
      </c>
      <c r="GU9" s="6">
        <v>1.4636E-2</v>
      </c>
      <c r="GV9" s="6">
        <v>1.4187999999999999E-2</v>
      </c>
      <c r="GW9" s="6">
        <v>0</v>
      </c>
      <c r="GX9" s="1"/>
      <c r="GY9" s="6">
        <v>9.8049999999999995E-3</v>
      </c>
      <c r="GZ9" s="6">
        <v>0</v>
      </c>
      <c r="HA9" s="6">
        <v>1.4052E-2</v>
      </c>
      <c r="HB9" s="6">
        <v>7.9679999999999994E-3</v>
      </c>
      <c r="HC9" s="6">
        <v>3.1700000000000001E-3</v>
      </c>
      <c r="HD9" s="6">
        <v>7.5050000000000004E-3</v>
      </c>
      <c r="HE9" s="6">
        <v>0</v>
      </c>
      <c r="HF9" s="6">
        <v>0</v>
      </c>
      <c r="HG9" s="6">
        <v>1.9400000000000001E-2</v>
      </c>
      <c r="HH9" s="6">
        <v>0</v>
      </c>
      <c r="HI9" s="1"/>
      <c r="HJ9" s="48" t="s">
        <v>213</v>
      </c>
      <c r="HK9" s="48" t="s">
        <v>213</v>
      </c>
      <c r="HL9" s="48" t="s">
        <v>213</v>
      </c>
      <c r="HM9" s="1"/>
      <c r="HN9" s="48" t="s">
        <v>213</v>
      </c>
      <c r="HO9" s="48" t="s">
        <v>213</v>
      </c>
      <c r="HP9" s="1"/>
      <c r="HQ9" s="48" t="s">
        <v>213</v>
      </c>
      <c r="HR9" s="48" t="s">
        <v>213</v>
      </c>
      <c r="HS9" s="48" t="s">
        <v>213</v>
      </c>
      <c r="HT9" s="1"/>
    </row>
    <row r="10" spans="1:229" ht="16.5" x14ac:dyDescent="0.45">
      <c r="A10" t="s">
        <v>83</v>
      </c>
      <c r="B10" s="48" t="s">
        <v>213</v>
      </c>
      <c r="C10" s="48" t="s">
        <v>213</v>
      </c>
      <c r="D10" s="1"/>
      <c r="E10" s="6">
        <v>9.9629999999999996E-3</v>
      </c>
      <c r="F10" s="6">
        <v>0</v>
      </c>
      <c r="G10" s="6">
        <v>1.2736000000000001E-2</v>
      </c>
      <c r="H10" s="6">
        <v>4.6589999999999999E-3</v>
      </c>
      <c r="I10" s="6">
        <v>1.5529999999999999E-3</v>
      </c>
      <c r="J10" s="6">
        <v>0</v>
      </c>
      <c r="K10" s="6">
        <v>0</v>
      </c>
      <c r="L10" s="6">
        <v>0</v>
      </c>
      <c r="M10" s="6">
        <v>9.9999999999999995E-7</v>
      </c>
      <c r="N10" s="1"/>
      <c r="O10" s="6">
        <v>4.3509999999999998E-3</v>
      </c>
      <c r="P10" s="6">
        <v>1.9295E-2</v>
      </c>
      <c r="Q10" s="6">
        <v>2.0527E-2</v>
      </c>
      <c r="R10" s="6">
        <v>0</v>
      </c>
      <c r="S10" s="1"/>
      <c r="T10" s="6">
        <v>1.4288E-2</v>
      </c>
      <c r="U10" s="6">
        <v>0</v>
      </c>
      <c r="V10" s="6">
        <v>5.3969999999999999E-3</v>
      </c>
      <c r="W10" s="6">
        <v>0</v>
      </c>
      <c r="X10" s="6">
        <v>2.8600000000000001E-3</v>
      </c>
      <c r="Y10" s="6">
        <v>4.7600000000000003E-3</v>
      </c>
      <c r="Z10" s="6">
        <v>1.0787E-2</v>
      </c>
      <c r="AA10" s="6">
        <v>0</v>
      </c>
      <c r="AB10" s="6">
        <v>4.1240000000000001E-3</v>
      </c>
      <c r="AC10" s="6">
        <v>4.4470000000000004E-3</v>
      </c>
      <c r="AD10" s="1"/>
      <c r="AE10" s="6">
        <v>0</v>
      </c>
      <c r="AF10" s="6">
        <v>0</v>
      </c>
      <c r="AG10" s="6">
        <v>0</v>
      </c>
      <c r="AH10" s="6">
        <v>9.5200000000000005E-4</v>
      </c>
      <c r="AI10" s="6">
        <v>0</v>
      </c>
      <c r="AJ10" s="6">
        <v>1.1096999999999999E-2</v>
      </c>
      <c r="AK10" s="6">
        <v>0</v>
      </c>
      <c r="AL10" s="6">
        <v>0</v>
      </c>
      <c r="AM10" s="6">
        <v>0</v>
      </c>
      <c r="AN10" s="6">
        <v>0</v>
      </c>
      <c r="AO10" s="1"/>
      <c r="AP10" s="48" t="s">
        <v>213</v>
      </c>
      <c r="AQ10" s="48" t="s">
        <v>213</v>
      </c>
      <c r="AR10" s="1"/>
      <c r="AS10" s="48" t="s">
        <v>213</v>
      </c>
      <c r="AT10" s="48" t="s">
        <v>213</v>
      </c>
      <c r="AU10" s="1"/>
      <c r="AV10" s="6">
        <v>0</v>
      </c>
      <c r="AW10" s="6">
        <v>0</v>
      </c>
      <c r="AX10" s="6">
        <v>5.3359999999999996E-3</v>
      </c>
      <c r="AY10" s="6">
        <v>0</v>
      </c>
      <c r="AZ10" s="6">
        <v>0</v>
      </c>
      <c r="BA10" s="6">
        <v>5.9519999999999998E-3</v>
      </c>
      <c r="BB10" s="6">
        <v>1.0643E-2</v>
      </c>
      <c r="BC10" s="6">
        <v>4.7000000000000002E-3</v>
      </c>
      <c r="BD10" s="6">
        <v>1.0658000000000001E-2</v>
      </c>
      <c r="BE10" s="6">
        <v>1.0966E-2</v>
      </c>
      <c r="BF10" s="1"/>
      <c r="BG10" s="6">
        <v>0</v>
      </c>
      <c r="BH10" s="6">
        <v>1.1254E-2</v>
      </c>
      <c r="BI10" s="6">
        <v>0</v>
      </c>
      <c r="BJ10" s="6">
        <v>1.5318E-2</v>
      </c>
      <c r="BK10" s="6">
        <v>0</v>
      </c>
      <c r="BL10" s="6">
        <v>9.3659999999999993E-3</v>
      </c>
      <c r="BM10" s="6">
        <v>1.2805E-2</v>
      </c>
      <c r="BN10" s="6">
        <v>0</v>
      </c>
      <c r="BO10" s="6">
        <v>0</v>
      </c>
      <c r="BP10" s="6">
        <v>1.0309E-2</v>
      </c>
      <c r="BQ10" s="1"/>
      <c r="BR10" s="1">
        <v>6.5099999999999999E-4</v>
      </c>
      <c r="BS10" s="1">
        <v>1.9059999999999999E-3</v>
      </c>
      <c r="BT10" s="1">
        <v>2.43E-4</v>
      </c>
      <c r="BU10" s="1">
        <v>4.1199999999999999E-4</v>
      </c>
      <c r="BV10" s="1">
        <v>1.312E-3</v>
      </c>
      <c r="BW10" s="1">
        <v>-5.5000000000000003E-4</v>
      </c>
      <c r="BX10" s="1"/>
      <c r="BY10" s="6">
        <v>2.545E-3</v>
      </c>
      <c r="BZ10" s="6">
        <v>1.263E-3</v>
      </c>
      <c r="CA10" s="6">
        <v>0</v>
      </c>
      <c r="CB10" s="6">
        <v>1.3802999999999999E-2</v>
      </c>
      <c r="CC10" s="6">
        <v>3.4949999999999998E-3</v>
      </c>
      <c r="CD10" s="6">
        <v>4.4689999999999999E-3</v>
      </c>
      <c r="CE10" s="6">
        <v>0</v>
      </c>
      <c r="CF10" s="6">
        <v>1.6119000000000001E-2</v>
      </c>
      <c r="CG10" s="6">
        <v>8.5579999999999996E-3</v>
      </c>
      <c r="CH10" s="6">
        <v>1.1691999999999999E-2</v>
      </c>
      <c r="CI10" s="1"/>
      <c r="CJ10" s="1">
        <v>3.8499999999999998E-4</v>
      </c>
      <c r="CK10" s="1">
        <v>2.1689999999999999E-3</v>
      </c>
      <c r="CL10" s="1">
        <v>1.109E-3</v>
      </c>
      <c r="CM10" s="1">
        <v>1.5399999999999999E-3</v>
      </c>
      <c r="CN10" s="1"/>
      <c r="CO10" s="6">
        <v>0</v>
      </c>
      <c r="CP10" s="6">
        <v>3.166E-3</v>
      </c>
      <c r="CQ10" s="6">
        <v>1.2987E-2</v>
      </c>
      <c r="CR10" s="6">
        <v>0</v>
      </c>
      <c r="CS10" s="6">
        <v>0</v>
      </c>
      <c r="CT10" s="6">
        <v>0</v>
      </c>
      <c r="CU10" s="6">
        <v>5.385E-3</v>
      </c>
      <c r="CV10" s="6">
        <v>7.6010000000000001E-3</v>
      </c>
      <c r="CW10" s="6">
        <v>0</v>
      </c>
      <c r="CX10" s="6">
        <v>1.1077999999999999E-2</v>
      </c>
      <c r="CY10" s="1"/>
      <c r="CZ10" s="6">
        <v>1.5521E-2</v>
      </c>
      <c r="DA10" s="6">
        <v>8.8769999999999995E-3</v>
      </c>
      <c r="DB10" s="6">
        <v>6.0229999999999997E-3</v>
      </c>
      <c r="DC10" s="6">
        <v>7.6099999999999996E-3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6">
        <v>1.3637E-2</v>
      </c>
      <c r="DJ10" s="1"/>
      <c r="DK10" s="1">
        <v>0.16531699999999999</v>
      </c>
      <c r="DL10" s="1">
        <v>5.3429999999999997E-3</v>
      </c>
      <c r="DM10" s="1">
        <v>0.10893899999999999</v>
      </c>
      <c r="DN10" s="1">
        <v>6.1009999999999997E-3</v>
      </c>
      <c r="DO10" s="1">
        <v>1.1514E-2</v>
      </c>
      <c r="DP10" s="1">
        <v>-3.1E-4</v>
      </c>
      <c r="DQ10" s="1">
        <v>6.051E-3</v>
      </c>
      <c r="DR10" s="1">
        <v>9.2400000000000002E-4</v>
      </c>
      <c r="DS10" s="1"/>
      <c r="DT10" s="48" t="s">
        <v>213</v>
      </c>
      <c r="DU10" s="48" t="s">
        <v>213</v>
      </c>
      <c r="DV10" s="1"/>
      <c r="DW10" s="1">
        <v>1.835E-3</v>
      </c>
      <c r="DX10" s="1">
        <v>9.4399999999999996E-4</v>
      </c>
      <c r="DY10" s="1">
        <v>4.5399999999999998E-4</v>
      </c>
      <c r="DZ10" s="1">
        <v>6.6799999999999997E-4</v>
      </c>
      <c r="EA10" s="1">
        <v>1.4920000000000001E-3</v>
      </c>
      <c r="EB10" s="1">
        <v>-3.8000000000000002E-4</v>
      </c>
      <c r="EC10" s="1">
        <v>-2.0000000000000001E-4</v>
      </c>
      <c r="ED10" s="1">
        <v>2.317E-3</v>
      </c>
      <c r="EE10" s="1">
        <v>1.9799999999999999E-4</v>
      </c>
      <c r="EF10" s="1">
        <v>5.71E-4</v>
      </c>
      <c r="EG10" s="1">
        <v>6.69E-4</v>
      </c>
      <c r="EH10" s="1">
        <v>5.7300000000000005E-4</v>
      </c>
      <c r="EI10" s="1"/>
      <c r="EJ10" s="6">
        <v>1.2489999999999999E-3</v>
      </c>
      <c r="EK10" s="6">
        <v>0</v>
      </c>
      <c r="EL10" s="6">
        <v>2.1840000000000002E-3</v>
      </c>
      <c r="EM10" s="6">
        <v>0</v>
      </c>
      <c r="EN10" s="6">
        <v>0</v>
      </c>
      <c r="EO10" s="6">
        <v>5.2880000000000002E-3</v>
      </c>
      <c r="EP10" s="1"/>
      <c r="EQ10" s="6">
        <v>0</v>
      </c>
      <c r="ER10" s="6">
        <v>0</v>
      </c>
      <c r="ES10" s="6">
        <v>0</v>
      </c>
      <c r="ET10" s="6">
        <v>2.4889999999999999E-3</v>
      </c>
      <c r="EU10" s="6">
        <v>6.2200000000000005E-4</v>
      </c>
      <c r="EV10" s="6">
        <v>0</v>
      </c>
      <c r="EW10" s="6">
        <v>0</v>
      </c>
      <c r="EX10" s="6">
        <v>0</v>
      </c>
      <c r="EY10" s="1"/>
      <c r="EZ10" s="6">
        <v>3.4120000000000001E-3</v>
      </c>
      <c r="FA10" s="6">
        <v>0</v>
      </c>
      <c r="FB10" s="6">
        <v>0</v>
      </c>
      <c r="FC10" s="6">
        <v>7.4380000000000002E-3</v>
      </c>
      <c r="FD10" s="6">
        <v>4.3410000000000002E-3</v>
      </c>
      <c r="FE10" s="6">
        <v>3.0379999999999999E-3</v>
      </c>
      <c r="FF10" s="6">
        <v>3.1489999999999999E-3</v>
      </c>
      <c r="FG10" s="1"/>
      <c r="FH10" s="48" t="s">
        <v>213</v>
      </c>
      <c r="FI10" s="48" t="s">
        <v>213</v>
      </c>
      <c r="FJ10" s="1"/>
      <c r="FK10" s="1">
        <v>9.7499999999999996E-4</v>
      </c>
      <c r="FL10" s="1">
        <v>2.7500000000000002E-4</v>
      </c>
      <c r="FM10" s="1">
        <v>4.0299999999999998E-4</v>
      </c>
      <c r="FN10" s="1">
        <v>1.2979999999999999E-3</v>
      </c>
      <c r="FO10" s="1"/>
      <c r="FP10" s="6">
        <v>0</v>
      </c>
      <c r="FQ10" s="6">
        <v>0</v>
      </c>
      <c r="FR10" s="6">
        <v>1.258E-3</v>
      </c>
      <c r="FS10" s="6">
        <v>0</v>
      </c>
      <c r="FT10" s="6">
        <v>0</v>
      </c>
      <c r="FU10" s="6">
        <v>1.132E-2</v>
      </c>
      <c r="FV10" s="6">
        <v>3.1480000000000002E-3</v>
      </c>
      <c r="FW10" s="6">
        <v>0</v>
      </c>
      <c r="FX10" s="6">
        <v>0</v>
      </c>
      <c r="FY10" s="6">
        <v>0</v>
      </c>
      <c r="FZ10" s="1"/>
      <c r="GA10" s="6">
        <v>3.46E-3</v>
      </c>
      <c r="GB10" s="6">
        <v>1.0377000000000001E-2</v>
      </c>
      <c r="GC10" s="6">
        <v>3.774E-3</v>
      </c>
      <c r="GD10" s="6">
        <v>3.1399999999999999E-4</v>
      </c>
      <c r="GE10" s="6">
        <v>3.7750000000000001E-3</v>
      </c>
      <c r="GF10" s="6">
        <v>1.8862E-2</v>
      </c>
      <c r="GG10" s="6">
        <v>1.2574999999999999E-2</v>
      </c>
      <c r="GH10" s="6">
        <v>0</v>
      </c>
      <c r="GI10" s="6">
        <v>0</v>
      </c>
      <c r="GJ10" s="6">
        <v>0</v>
      </c>
      <c r="GK10" s="1"/>
      <c r="GL10" s="1">
        <v>-6.8000000000000005E-4</v>
      </c>
      <c r="GM10" s="1"/>
      <c r="GN10" s="6">
        <v>0</v>
      </c>
      <c r="GO10" s="6">
        <v>0</v>
      </c>
      <c r="GP10" s="6">
        <v>0</v>
      </c>
      <c r="GQ10" s="6">
        <v>6.5659999999999998E-3</v>
      </c>
      <c r="GR10" s="6">
        <v>2.1879999999999998E-3</v>
      </c>
      <c r="GS10" s="6">
        <v>2.5019999999999999E-3</v>
      </c>
      <c r="GT10" s="6">
        <v>3.7499999999999999E-3</v>
      </c>
      <c r="GU10" s="6">
        <v>0</v>
      </c>
      <c r="GV10" s="6">
        <v>8.1180000000000002E-3</v>
      </c>
      <c r="GW10" s="6">
        <v>0</v>
      </c>
      <c r="GX10" s="1"/>
      <c r="GY10" s="6">
        <v>0</v>
      </c>
      <c r="GZ10" s="6">
        <v>9.051E-3</v>
      </c>
      <c r="HA10" s="6">
        <v>0</v>
      </c>
      <c r="HB10" s="6">
        <v>2.8149999999999998E-3</v>
      </c>
      <c r="HC10" s="6">
        <v>0</v>
      </c>
      <c r="HD10" s="6">
        <v>0</v>
      </c>
      <c r="HE10" s="6">
        <v>0</v>
      </c>
      <c r="HF10" s="6">
        <v>0</v>
      </c>
      <c r="HG10" s="6">
        <v>0</v>
      </c>
      <c r="HH10" s="6">
        <v>2.5010000000000002E-3</v>
      </c>
      <c r="HI10" s="1"/>
      <c r="HJ10" s="48" t="s">
        <v>213</v>
      </c>
      <c r="HK10" s="48" t="s">
        <v>213</v>
      </c>
      <c r="HL10" s="48" t="s">
        <v>213</v>
      </c>
      <c r="HM10" s="1"/>
      <c r="HN10" s="48" t="s">
        <v>213</v>
      </c>
      <c r="HO10" s="48" t="s">
        <v>213</v>
      </c>
      <c r="HP10" s="1"/>
      <c r="HQ10" s="48" t="s">
        <v>213</v>
      </c>
      <c r="HR10" s="48" t="s">
        <v>213</v>
      </c>
      <c r="HS10" s="48" t="s">
        <v>213</v>
      </c>
      <c r="HT10" s="1"/>
    </row>
    <row r="11" spans="1:229" x14ac:dyDescent="0.35">
      <c r="A11" t="s">
        <v>0</v>
      </c>
      <c r="B11" s="1">
        <v>22.18</v>
      </c>
      <c r="C11" s="1">
        <v>22.62</v>
      </c>
      <c r="D11" s="1"/>
      <c r="E11" s="6">
        <v>21.5505</v>
      </c>
      <c r="F11" s="6">
        <v>21.8752</v>
      </c>
      <c r="G11" s="6">
        <v>21.792000000000002</v>
      </c>
      <c r="H11" s="6">
        <v>21.803699999999999</v>
      </c>
      <c r="I11" s="6">
        <v>21.796700000000001</v>
      </c>
      <c r="J11" s="6">
        <v>21.854600000000001</v>
      </c>
      <c r="K11" s="6">
        <v>21.892700000000001</v>
      </c>
      <c r="L11" s="6">
        <v>21.791</v>
      </c>
      <c r="M11" s="6">
        <v>21.750299999999999</v>
      </c>
      <c r="N11" s="1"/>
      <c r="O11" s="6">
        <v>21.507200000000001</v>
      </c>
      <c r="P11" s="6">
        <v>21.199300000000001</v>
      </c>
      <c r="Q11" s="6">
        <v>21.4101</v>
      </c>
      <c r="R11" s="6">
        <v>21.438099999999999</v>
      </c>
      <c r="S11" s="1"/>
      <c r="T11" s="6">
        <v>19.820699999999999</v>
      </c>
      <c r="U11" s="6">
        <v>19.741099999999999</v>
      </c>
      <c r="V11" s="6">
        <v>19.847000000000001</v>
      </c>
      <c r="W11" s="6">
        <v>19.723099999999999</v>
      </c>
      <c r="X11" s="6">
        <v>19.740200000000002</v>
      </c>
      <c r="Y11" s="6">
        <v>19.902699999999999</v>
      </c>
      <c r="Z11" s="6">
        <v>19.948799999999999</v>
      </c>
      <c r="AA11" s="6">
        <v>19.9877</v>
      </c>
      <c r="AB11" s="6">
        <v>19.970700000000001</v>
      </c>
      <c r="AC11" s="6">
        <v>19.720500000000001</v>
      </c>
      <c r="AD11" s="1"/>
      <c r="AE11" s="6">
        <v>20.001899999999999</v>
      </c>
      <c r="AF11" s="6">
        <v>19.918600000000001</v>
      </c>
      <c r="AG11" s="6">
        <v>20.094000000000001</v>
      </c>
      <c r="AH11" s="6">
        <v>19.992799999999999</v>
      </c>
      <c r="AI11" s="6">
        <v>19.952300000000001</v>
      </c>
      <c r="AJ11" s="6">
        <v>19.963100000000001</v>
      </c>
      <c r="AK11" s="6">
        <v>19.879000000000001</v>
      </c>
      <c r="AL11" s="6">
        <v>19.680700000000002</v>
      </c>
      <c r="AM11" s="6">
        <v>19.902899999999999</v>
      </c>
      <c r="AN11" s="6">
        <v>19.911899999999999</v>
      </c>
      <c r="AO11" s="1"/>
      <c r="AP11" s="1">
        <v>24.5</v>
      </c>
      <c r="AQ11" s="1">
        <v>24.29</v>
      </c>
      <c r="AR11" s="1"/>
      <c r="AS11" s="1">
        <v>22.64</v>
      </c>
      <c r="AT11" s="1">
        <v>22.61</v>
      </c>
      <c r="AU11" s="1"/>
      <c r="AV11" s="6">
        <v>21.778400000000001</v>
      </c>
      <c r="AW11" s="6">
        <v>21.7105</v>
      </c>
      <c r="AX11" s="6">
        <v>21.7455</v>
      </c>
      <c r="AY11" s="6">
        <v>21.6448</v>
      </c>
      <c r="AZ11" s="6">
        <v>21.615600000000001</v>
      </c>
      <c r="BA11" s="6">
        <v>21.729700000000001</v>
      </c>
      <c r="BB11" s="6">
        <v>21.864899999999999</v>
      </c>
      <c r="BC11" s="6">
        <v>21.6981</v>
      </c>
      <c r="BD11" s="6">
        <v>21.5215</v>
      </c>
      <c r="BE11" s="6">
        <v>21.726500000000001</v>
      </c>
      <c r="BF11" s="1"/>
      <c r="BG11" s="6">
        <v>21.550899999999999</v>
      </c>
      <c r="BH11" s="6">
        <v>21.781700000000001</v>
      </c>
      <c r="BI11" s="6">
        <v>21.621400000000001</v>
      </c>
      <c r="BJ11" s="6">
        <v>21.564299999999999</v>
      </c>
      <c r="BK11" s="6">
        <v>21.585000000000001</v>
      </c>
      <c r="BL11" s="6">
        <v>21.5352</v>
      </c>
      <c r="BM11" s="6">
        <v>21.5684</v>
      </c>
      <c r="BN11" s="6">
        <v>21.6174</v>
      </c>
      <c r="BO11" s="6">
        <v>21.5459</v>
      </c>
      <c r="BP11" s="6">
        <v>21.606200000000001</v>
      </c>
      <c r="BQ11" s="1"/>
      <c r="BR11" s="1">
        <v>21.886700000000001</v>
      </c>
      <c r="BS11" s="1">
        <v>20.149699999999999</v>
      </c>
      <c r="BT11" s="1">
        <v>22.9605</v>
      </c>
      <c r="BU11" s="1">
        <v>20.719899999999999</v>
      </c>
      <c r="BV11" s="1">
        <v>20.3657</v>
      </c>
      <c r="BW11" s="1">
        <v>21.9162</v>
      </c>
      <c r="BX11" s="1"/>
      <c r="BY11" s="6">
        <v>19.477900000000002</v>
      </c>
      <c r="BZ11" s="6">
        <v>19.548999999999999</v>
      </c>
      <c r="CA11" s="6">
        <v>19.975000000000001</v>
      </c>
      <c r="CB11" s="6">
        <v>19.583200000000001</v>
      </c>
      <c r="CC11" s="6">
        <v>20.916699999999999</v>
      </c>
      <c r="CD11" s="6">
        <v>19.651399999999999</v>
      </c>
      <c r="CE11" s="6">
        <v>19.923500000000001</v>
      </c>
      <c r="CF11" s="6">
        <v>21.545999999999999</v>
      </c>
      <c r="CG11" s="6">
        <v>20.779599999999999</v>
      </c>
      <c r="CH11" s="6">
        <v>21.5259</v>
      </c>
      <c r="CI11" s="1"/>
      <c r="CJ11" s="1">
        <v>15.030099999999999</v>
      </c>
      <c r="CK11" s="1">
        <v>15.430300000000001</v>
      </c>
      <c r="CL11" s="1">
        <v>15.415900000000001</v>
      </c>
      <c r="CM11" s="1">
        <v>15.2615</v>
      </c>
      <c r="CN11" s="1"/>
      <c r="CO11" s="6">
        <v>20.246700000000001</v>
      </c>
      <c r="CP11" s="6">
        <v>20.3186</v>
      </c>
      <c r="CQ11" s="6">
        <v>20.238600000000002</v>
      </c>
      <c r="CR11" s="6">
        <v>20.320799999999998</v>
      </c>
      <c r="CS11" s="6">
        <v>20.211300000000001</v>
      </c>
      <c r="CT11" s="6">
        <v>20.2272</v>
      </c>
      <c r="CU11" s="6">
        <v>20.287099999999999</v>
      </c>
      <c r="CV11" s="6">
        <v>20.4053</v>
      </c>
      <c r="CW11" s="6">
        <v>20.188800000000001</v>
      </c>
      <c r="CX11" s="6">
        <v>20.407</v>
      </c>
      <c r="CY11" s="1"/>
      <c r="CZ11" s="6">
        <v>19.956499999999998</v>
      </c>
      <c r="DA11" s="6">
        <v>20.0078</v>
      </c>
      <c r="DB11" s="6">
        <v>19.972300000000001</v>
      </c>
      <c r="DC11" s="6">
        <v>19.963899999999999</v>
      </c>
      <c r="DD11" s="6">
        <v>19.904</v>
      </c>
      <c r="DE11" s="6">
        <v>19.895800000000001</v>
      </c>
      <c r="DF11" s="6">
        <v>19.974499999999999</v>
      </c>
      <c r="DG11" s="6">
        <v>20.138400000000001</v>
      </c>
      <c r="DH11" s="6">
        <v>19.978000000000002</v>
      </c>
      <c r="DI11" s="6">
        <v>19.997</v>
      </c>
      <c r="DJ11" s="1"/>
      <c r="DK11" s="1">
        <v>16.793600000000001</v>
      </c>
      <c r="DL11" s="1">
        <v>16.984100000000002</v>
      </c>
      <c r="DM11" s="1">
        <v>16.856300000000001</v>
      </c>
      <c r="DN11" s="1">
        <v>17.102799999999998</v>
      </c>
      <c r="DO11" s="1">
        <v>22.141500000000001</v>
      </c>
      <c r="DP11" s="1">
        <v>23.349499999999999</v>
      </c>
      <c r="DQ11" s="1">
        <v>22.29</v>
      </c>
      <c r="DR11" s="1">
        <v>23.033200000000001</v>
      </c>
      <c r="DS11" s="1"/>
      <c r="DT11" s="1">
        <v>22.16</v>
      </c>
      <c r="DU11" s="1">
        <v>22</v>
      </c>
      <c r="DV11" s="1"/>
      <c r="DW11" s="1">
        <v>22.425000000000001</v>
      </c>
      <c r="DX11" s="1">
        <v>22.677199999999999</v>
      </c>
      <c r="DY11" s="1">
        <v>22.595500000000001</v>
      </c>
      <c r="DZ11" s="1">
        <v>22.562200000000001</v>
      </c>
      <c r="EA11" s="1">
        <v>22.4284</v>
      </c>
      <c r="EB11" s="1">
        <v>22.607399999999998</v>
      </c>
      <c r="EC11" s="1">
        <v>22.982800000000001</v>
      </c>
      <c r="ED11" s="1">
        <v>22.8552</v>
      </c>
      <c r="EE11" s="1">
        <v>22.763300000000001</v>
      </c>
      <c r="EF11" s="1">
        <v>22.629200000000001</v>
      </c>
      <c r="EG11" s="1">
        <v>22.918299999999999</v>
      </c>
      <c r="EH11" s="1">
        <v>22.9588</v>
      </c>
      <c r="EI11" s="1"/>
      <c r="EJ11" s="6">
        <v>22.0229</v>
      </c>
      <c r="EK11" s="6">
        <v>22.014500000000002</v>
      </c>
      <c r="EL11" s="6">
        <v>21.8735</v>
      </c>
      <c r="EM11" s="6">
        <v>21.971499999999999</v>
      </c>
      <c r="EN11" s="6">
        <v>21.9756</v>
      </c>
      <c r="EO11" s="6">
        <v>21.990500000000001</v>
      </c>
      <c r="EP11" s="1"/>
      <c r="EQ11" s="6">
        <v>22.1264</v>
      </c>
      <c r="ER11" s="6">
        <v>22.205200000000001</v>
      </c>
      <c r="ES11" s="6">
        <v>22.098099999999999</v>
      </c>
      <c r="ET11" s="6">
        <v>22.102</v>
      </c>
      <c r="EU11" s="6">
        <v>22.116800000000001</v>
      </c>
      <c r="EV11" s="6">
        <v>22.5092</v>
      </c>
      <c r="EW11" s="6">
        <v>22.066400000000002</v>
      </c>
      <c r="EX11" s="6">
        <v>21.9527</v>
      </c>
      <c r="EY11" s="1"/>
      <c r="EZ11" s="6">
        <v>22.293900000000001</v>
      </c>
      <c r="FA11" s="6">
        <v>22.3279</v>
      </c>
      <c r="FB11" s="6">
        <v>22.325500000000002</v>
      </c>
      <c r="FC11" s="6">
        <v>22.380600000000001</v>
      </c>
      <c r="FD11" s="6">
        <v>22.325199999999999</v>
      </c>
      <c r="FE11" s="6">
        <v>22.330632999999999</v>
      </c>
      <c r="FF11" s="6">
        <v>3.1266000000000002E-2</v>
      </c>
      <c r="FG11" s="1"/>
      <c r="FH11" s="1">
        <v>23.04</v>
      </c>
      <c r="FI11" s="1">
        <v>23.02</v>
      </c>
      <c r="FJ11" s="1"/>
      <c r="FK11" s="1">
        <v>22.342600000000001</v>
      </c>
      <c r="FL11" s="1">
        <v>22.563600000000001</v>
      </c>
      <c r="FM11" s="1">
        <v>21.902100000000001</v>
      </c>
      <c r="FN11" s="1">
        <v>22.434999999999999</v>
      </c>
      <c r="FO11" s="1"/>
      <c r="FP11" s="6">
        <v>21.378499999999999</v>
      </c>
      <c r="FQ11" s="6">
        <v>21.915800000000001</v>
      </c>
      <c r="FR11" s="6">
        <v>21.76</v>
      </c>
      <c r="FS11" s="6">
        <v>21.709299999999999</v>
      </c>
      <c r="FT11" s="6">
        <v>21.891999999999999</v>
      </c>
      <c r="FU11" s="6">
        <v>21.803599999999999</v>
      </c>
      <c r="FV11" s="6">
        <v>21.876999999999999</v>
      </c>
      <c r="FW11" s="6">
        <v>21.806100000000001</v>
      </c>
      <c r="FX11" s="6">
        <v>21.765699999999999</v>
      </c>
      <c r="FY11" s="6">
        <v>21.829799999999999</v>
      </c>
      <c r="FZ11" s="1"/>
      <c r="GA11" s="6">
        <v>21.863399999999999</v>
      </c>
      <c r="GB11" s="6">
        <v>21.754300000000001</v>
      </c>
      <c r="GC11" s="6">
        <v>21.8123</v>
      </c>
      <c r="GD11" s="6">
        <v>21.848800000000001</v>
      </c>
      <c r="GE11" s="6">
        <v>21.8307</v>
      </c>
      <c r="GF11" s="6">
        <v>21.631699999999999</v>
      </c>
      <c r="GG11" s="6">
        <v>21.706</v>
      </c>
      <c r="GH11" s="6">
        <v>21.806899999999999</v>
      </c>
      <c r="GI11" s="6">
        <v>21.778600000000001</v>
      </c>
      <c r="GJ11" s="6">
        <v>21.880700000000001</v>
      </c>
      <c r="GK11" s="1"/>
      <c r="GL11" s="1">
        <v>22.0837</v>
      </c>
      <c r="GM11" s="1"/>
      <c r="GN11" s="6">
        <v>23.24</v>
      </c>
      <c r="GO11" s="6">
        <v>23.286000000000001</v>
      </c>
      <c r="GP11" s="6">
        <v>23.29</v>
      </c>
      <c r="GQ11" s="6">
        <v>23.135999999999999</v>
      </c>
      <c r="GR11" s="6">
        <v>23.247499999999999</v>
      </c>
      <c r="GS11" s="6">
        <v>23.26</v>
      </c>
      <c r="GT11" s="6">
        <v>23.264299999999999</v>
      </c>
      <c r="GU11" s="6">
        <v>23.233899999999998</v>
      </c>
      <c r="GV11" s="6">
        <v>23.173100000000002</v>
      </c>
      <c r="GW11" s="6">
        <v>23.136500000000002</v>
      </c>
      <c r="GX11" s="1"/>
      <c r="GY11" s="6">
        <v>23.6234</v>
      </c>
      <c r="GZ11" s="6">
        <v>23.654</v>
      </c>
      <c r="HA11" s="6">
        <v>23.5746</v>
      </c>
      <c r="HB11" s="6">
        <v>23.482800000000001</v>
      </c>
      <c r="HC11" s="6">
        <v>23.506499999999999</v>
      </c>
      <c r="HD11" s="6">
        <v>23.585799999999999</v>
      </c>
      <c r="HE11" s="6">
        <v>23.3874</v>
      </c>
      <c r="HF11" s="6">
        <v>23.451599999999999</v>
      </c>
      <c r="HG11" s="6">
        <v>23.4665</v>
      </c>
      <c r="HH11" s="6">
        <v>23.440100000000001</v>
      </c>
      <c r="HI11" s="1"/>
      <c r="HJ11" s="1">
        <v>20.63</v>
      </c>
      <c r="HK11" s="1">
        <v>20.73</v>
      </c>
      <c r="HL11" s="1">
        <v>20.63</v>
      </c>
      <c r="HM11" s="1"/>
      <c r="HN11" s="1">
        <v>22.5</v>
      </c>
      <c r="HO11" s="1">
        <v>22.82</v>
      </c>
      <c r="HP11" s="1"/>
      <c r="HQ11" s="1">
        <v>19.78</v>
      </c>
      <c r="HR11" s="1">
        <v>16.36</v>
      </c>
      <c r="HS11" s="1">
        <v>19.739999999999998</v>
      </c>
      <c r="HT11" s="1"/>
    </row>
    <row r="12" spans="1:229" x14ac:dyDescent="0.35">
      <c r="A12" t="s">
        <v>4</v>
      </c>
      <c r="B12" s="1">
        <v>0.28999999999999998</v>
      </c>
      <c r="C12" s="1">
        <v>0.3</v>
      </c>
      <c r="D12" s="1"/>
      <c r="E12" s="6">
        <v>0.277702</v>
      </c>
      <c r="F12" s="6">
        <v>0.29591400000000001</v>
      </c>
      <c r="G12" s="6">
        <v>0.26504</v>
      </c>
      <c r="H12" s="6">
        <v>0.28098499999999998</v>
      </c>
      <c r="I12" s="6">
        <v>0.29227300000000001</v>
      </c>
      <c r="J12" s="6">
        <v>0.283105</v>
      </c>
      <c r="K12" s="6">
        <v>0.28050900000000001</v>
      </c>
      <c r="L12" s="6">
        <v>0.29091800000000001</v>
      </c>
      <c r="M12" s="6">
        <v>0.27114100000000002</v>
      </c>
      <c r="N12" s="1"/>
      <c r="O12" s="6">
        <v>0.27382499999999999</v>
      </c>
      <c r="P12" s="6">
        <v>0.289663</v>
      </c>
      <c r="Q12" s="6">
        <v>0.25971899999999998</v>
      </c>
      <c r="R12" s="6">
        <v>0.301284</v>
      </c>
      <c r="S12" s="1"/>
      <c r="T12" s="6">
        <v>0.25510899999999997</v>
      </c>
      <c r="U12" s="6">
        <v>0.27391100000000002</v>
      </c>
      <c r="V12" s="6">
        <v>0.25295899999999999</v>
      </c>
      <c r="W12" s="6">
        <v>0.22623499999999999</v>
      </c>
      <c r="X12" s="6">
        <v>0.27691300000000002</v>
      </c>
      <c r="Y12" s="6">
        <v>0.25494800000000001</v>
      </c>
      <c r="Z12" s="6">
        <v>0.27562399999999998</v>
      </c>
      <c r="AA12" s="6">
        <v>0.255666</v>
      </c>
      <c r="AB12" s="6">
        <v>0.25169900000000001</v>
      </c>
      <c r="AC12" s="6">
        <v>0.26420399999999999</v>
      </c>
      <c r="AE12" s="6">
        <v>0.25032700000000002</v>
      </c>
      <c r="AF12" s="6">
        <v>0.24771399999999999</v>
      </c>
      <c r="AG12" s="6">
        <v>0.265293</v>
      </c>
      <c r="AH12" s="6">
        <v>0.28921000000000002</v>
      </c>
      <c r="AI12" s="6">
        <v>0.27081499999999997</v>
      </c>
      <c r="AJ12" s="6">
        <v>0.26513599999999998</v>
      </c>
      <c r="AK12" s="6">
        <v>0.26829599999999998</v>
      </c>
      <c r="AL12" s="6">
        <v>0.26719999999999999</v>
      </c>
      <c r="AM12" s="6">
        <v>0.27403</v>
      </c>
      <c r="AN12" s="6">
        <v>0.26852900000000002</v>
      </c>
      <c r="AO12" s="1"/>
      <c r="AP12" s="1">
        <v>0.34</v>
      </c>
      <c r="AQ12" s="1">
        <v>0.34</v>
      </c>
      <c r="AR12" s="1"/>
      <c r="AS12" s="1">
        <v>0.31</v>
      </c>
      <c r="AT12" s="1">
        <v>0.28999999999999998</v>
      </c>
      <c r="AU12" s="1"/>
      <c r="AV12" s="6">
        <v>0.29131800000000002</v>
      </c>
      <c r="AW12" s="6">
        <v>0.273366</v>
      </c>
      <c r="AX12" s="6">
        <v>0.304784</v>
      </c>
      <c r="AY12" s="6">
        <v>0.28035399999999999</v>
      </c>
      <c r="AZ12" s="6">
        <v>0.30557699999999999</v>
      </c>
      <c r="BA12" s="6">
        <v>0.298981</v>
      </c>
      <c r="BB12" s="6">
        <v>0.282476</v>
      </c>
      <c r="BC12" s="6">
        <v>0.25713399999999997</v>
      </c>
      <c r="BD12" s="6">
        <v>0.29998000000000002</v>
      </c>
      <c r="BE12" s="6">
        <v>0.28668100000000002</v>
      </c>
      <c r="BG12" s="6">
        <v>0.28298200000000001</v>
      </c>
      <c r="BH12" s="6">
        <v>0.28615800000000002</v>
      </c>
      <c r="BI12" s="6">
        <v>0.30246299999999998</v>
      </c>
      <c r="BJ12" s="6">
        <v>0.29414099999999999</v>
      </c>
      <c r="BK12" s="6">
        <v>0.28190100000000001</v>
      </c>
      <c r="BL12" s="6">
        <v>0.27543600000000001</v>
      </c>
      <c r="BM12" s="6">
        <v>0.275785</v>
      </c>
      <c r="BN12" s="6">
        <v>0.269845</v>
      </c>
      <c r="BO12" s="6">
        <v>0.28471800000000003</v>
      </c>
      <c r="BP12" s="6">
        <v>0.28976499999999999</v>
      </c>
      <c r="BQ12" s="1"/>
      <c r="BR12" s="1">
        <v>0.303064</v>
      </c>
      <c r="BS12" s="1">
        <v>0.27210899999999999</v>
      </c>
      <c r="BT12" s="1">
        <v>0.30542000000000002</v>
      </c>
      <c r="BU12" s="1">
        <v>0.27822400000000003</v>
      </c>
      <c r="BV12" s="1">
        <v>0.28132099999999999</v>
      </c>
      <c r="BW12" s="1">
        <v>0.297344</v>
      </c>
      <c r="BX12" s="1"/>
      <c r="BY12" s="6">
        <v>0.25728499999999999</v>
      </c>
      <c r="BZ12" s="6">
        <v>0.27393400000000001</v>
      </c>
      <c r="CA12" s="6">
        <v>0.27582899999999999</v>
      </c>
      <c r="CB12" s="6">
        <v>0.26069599999999998</v>
      </c>
      <c r="CC12" s="6">
        <v>0.293568</v>
      </c>
      <c r="CD12" s="6">
        <v>0.29059499999999999</v>
      </c>
      <c r="CE12" s="6">
        <v>0.26433699999999999</v>
      </c>
      <c r="CF12" s="6">
        <v>0.32524399999999998</v>
      </c>
      <c r="CG12" s="6">
        <v>0.31227100000000002</v>
      </c>
      <c r="CH12" s="6">
        <v>0.30133300000000002</v>
      </c>
      <c r="CI12" s="1"/>
      <c r="CJ12" s="1">
        <v>0.168799</v>
      </c>
      <c r="CK12" s="1">
        <v>0.16137899999999999</v>
      </c>
      <c r="CL12" s="1">
        <v>0.159799</v>
      </c>
      <c r="CM12" s="1">
        <v>0.16266900000000001</v>
      </c>
      <c r="CN12" s="1"/>
      <c r="CO12" s="6">
        <v>0.26974100000000001</v>
      </c>
      <c r="CP12" s="6">
        <v>0.24707200000000001</v>
      </c>
      <c r="CQ12" s="6">
        <v>0.28264600000000001</v>
      </c>
      <c r="CR12" s="6">
        <v>0.26852599999999999</v>
      </c>
      <c r="CS12" s="6">
        <v>0.28261500000000001</v>
      </c>
      <c r="CT12" s="6">
        <v>0.25974799999999998</v>
      </c>
      <c r="CU12" s="6">
        <v>0.28326400000000002</v>
      </c>
      <c r="CV12" s="6">
        <v>0.29144199999999998</v>
      </c>
      <c r="CW12" s="6">
        <v>0.26452999999999999</v>
      </c>
      <c r="CX12" s="6">
        <v>0.26400000000000001</v>
      </c>
      <c r="CZ12" s="6">
        <v>0.26966600000000002</v>
      </c>
      <c r="DA12" s="6">
        <v>0.26625199999999999</v>
      </c>
      <c r="DB12" s="6">
        <v>0.27541399999999999</v>
      </c>
      <c r="DC12" s="6">
        <v>0.270422</v>
      </c>
      <c r="DD12" s="6">
        <v>0.26162200000000002</v>
      </c>
      <c r="DE12" s="6">
        <v>0.27255499999999999</v>
      </c>
      <c r="DF12" s="6">
        <v>0.27581</v>
      </c>
      <c r="DG12" s="6">
        <v>0.26228600000000002</v>
      </c>
      <c r="DH12" s="6">
        <v>0.27919699999999997</v>
      </c>
      <c r="DI12" s="6">
        <v>0.27607100000000001</v>
      </c>
      <c r="DJ12" s="1"/>
      <c r="DK12" s="1">
        <v>0.222496</v>
      </c>
      <c r="DL12" s="1">
        <v>0.22025900000000001</v>
      </c>
      <c r="DM12" s="1">
        <v>0.22121399999999999</v>
      </c>
      <c r="DN12" s="1">
        <v>0.21612899999999999</v>
      </c>
      <c r="DO12" s="1">
        <v>0.27469300000000002</v>
      </c>
      <c r="DP12" s="1">
        <v>0.27896799999999999</v>
      </c>
      <c r="DQ12" s="1">
        <v>0.27986899999999998</v>
      </c>
      <c r="DR12" s="1">
        <v>0.28965000000000002</v>
      </c>
      <c r="DS12" s="1"/>
      <c r="DT12" s="1">
        <v>0.27</v>
      </c>
      <c r="DU12" s="1">
        <v>0.28000000000000003</v>
      </c>
      <c r="DV12" s="1"/>
      <c r="DW12" s="1">
        <v>0.31575199999999998</v>
      </c>
      <c r="DX12" s="1">
        <v>0.31181900000000001</v>
      </c>
      <c r="DY12" s="1">
        <v>0.31443700000000002</v>
      </c>
      <c r="DZ12" s="1">
        <v>0.30763099999999999</v>
      </c>
      <c r="EA12" s="1">
        <v>0.30635200000000001</v>
      </c>
      <c r="EB12" s="1">
        <v>0.30919600000000003</v>
      </c>
      <c r="EC12" s="1">
        <v>0.31146800000000002</v>
      </c>
      <c r="ED12" s="1">
        <v>0.31355</v>
      </c>
      <c r="EE12" s="1">
        <v>0.30931399999999998</v>
      </c>
      <c r="EF12" s="1">
        <v>0.29987999999999998</v>
      </c>
      <c r="EG12" s="1">
        <v>0.30794899999999997</v>
      </c>
      <c r="EH12" s="1">
        <v>0.31059199999999998</v>
      </c>
      <c r="EI12" s="1"/>
      <c r="EJ12" s="6">
        <v>0.32970100000000002</v>
      </c>
      <c r="EK12" s="6">
        <v>0.31654599999999999</v>
      </c>
      <c r="EL12" s="6">
        <v>0.30752600000000002</v>
      </c>
      <c r="EM12" s="6">
        <v>0.30449999999999999</v>
      </c>
      <c r="EN12" s="6">
        <v>0.31068400000000002</v>
      </c>
      <c r="EO12" s="6">
        <v>0.292242</v>
      </c>
      <c r="EP12" s="1"/>
      <c r="EQ12" s="6">
        <v>0.35083700000000001</v>
      </c>
      <c r="ER12" s="6">
        <v>0.31706699999999999</v>
      </c>
      <c r="ES12" s="6">
        <v>0.311191</v>
      </c>
      <c r="ET12" s="6">
        <v>0.335364</v>
      </c>
      <c r="EU12" s="6">
        <v>0.29650700000000002</v>
      </c>
      <c r="EV12" s="6">
        <v>0.33757199999999998</v>
      </c>
      <c r="EW12" s="6">
        <v>0.29058</v>
      </c>
      <c r="EX12" s="6">
        <v>0.33348299999999997</v>
      </c>
      <c r="EY12" s="1"/>
      <c r="EZ12" s="6">
        <v>0.310805</v>
      </c>
      <c r="FA12" s="6">
        <v>0.29765599999999998</v>
      </c>
      <c r="FB12" s="6">
        <v>0.314776</v>
      </c>
      <c r="FC12" s="6">
        <v>0.31665900000000002</v>
      </c>
      <c r="FD12" s="6">
        <v>0.30542999999999998</v>
      </c>
      <c r="FE12" s="6">
        <v>0.30906499999999998</v>
      </c>
      <c r="FF12" s="6">
        <v>7.6920000000000001E-3</v>
      </c>
      <c r="FG12" s="1"/>
      <c r="FH12" s="1">
        <v>0.33</v>
      </c>
      <c r="FI12" s="1">
        <v>0.32</v>
      </c>
      <c r="FJ12" s="1"/>
      <c r="FK12" s="1">
        <v>0.27376800000000001</v>
      </c>
      <c r="FL12" s="1">
        <v>0.26943699999999998</v>
      </c>
      <c r="FM12" s="1">
        <v>0.263326</v>
      </c>
      <c r="FN12" s="1">
        <v>0.279526</v>
      </c>
      <c r="FO12" s="1"/>
      <c r="FP12" s="6">
        <v>0.262179</v>
      </c>
      <c r="FQ12" s="6">
        <v>0.27685700000000002</v>
      </c>
      <c r="FR12" s="6">
        <v>0.30330099999999999</v>
      </c>
      <c r="FS12" s="6">
        <v>0.28070200000000001</v>
      </c>
      <c r="FT12" s="6">
        <v>0.30144199999999999</v>
      </c>
      <c r="FU12" s="6">
        <v>0.28119300000000003</v>
      </c>
      <c r="FV12" s="6">
        <v>0.28537400000000002</v>
      </c>
      <c r="FW12" s="6">
        <v>0.28948499999999999</v>
      </c>
      <c r="FX12" s="6">
        <v>0.257216</v>
      </c>
      <c r="FY12" s="6">
        <v>0.28875400000000001</v>
      </c>
      <c r="FZ12" s="1"/>
      <c r="GA12" s="6">
        <v>0.28029399999999999</v>
      </c>
      <c r="GB12" s="6">
        <v>0.27206399999999997</v>
      </c>
      <c r="GC12" s="6">
        <v>0.28292499999999998</v>
      </c>
      <c r="GD12" s="6">
        <v>0.27307799999999999</v>
      </c>
      <c r="GE12" s="6">
        <v>0.28436899999999998</v>
      </c>
      <c r="GF12" s="6">
        <v>0.29631400000000002</v>
      </c>
      <c r="GG12" s="6">
        <v>0.28633700000000001</v>
      </c>
      <c r="GH12" s="6">
        <v>0.26578099999999999</v>
      </c>
      <c r="GI12" s="6">
        <v>0.30669600000000002</v>
      </c>
      <c r="GJ12" s="6">
        <v>0.26333800000000002</v>
      </c>
      <c r="GK12" s="1"/>
      <c r="GL12" s="1">
        <v>0.319579</v>
      </c>
      <c r="GM12" s="1"/>
      <c r="GN12" s="6">
        <v>0.32863399999999998</v>
      </c>
      <c r="GO12" s="6">
        <v>0.36501499999999998</v>
      </c>
      <c r="GP12" s="6">
        <v>0.34093699999999999</v>
      </c>
      <c r="GQ12" s="6">
        <v>0.34840300000000002</v>
      </c>
      <c r="GR12" s="6">
        <v>0.35664400000000002</v>
      </c>
      <c r="GS12" s="6">
        <v>0.33409899999999998</v>
      </c>
      <c r="GT12" s="6">
        <v>0.357736</v>
      </c>
      <c r="GU12" s="6">
        <v>0.35051599999999999</v>
      </c>
      <c r="GV12" s="6">
        <v>0.354155</v>
      </c>
      <c r="GW12" s="6">
        <v>0.339007</v>
      </c>
      <c r="GX12" s="1"/>
      <c r="GY12" s="6">
        <v>0.35874499999999998</v>
      </c>
      <c r="GZ12" s="6">
        <v>0.35725899999999999</v>
      </c>
      <c r="HA12" s="6">
        <v>0.35659600000000002</v>
      </c>
      <c r="HB12" s="6">
        <v>0.352433</v>
      </c>
      <c r="HC12" s="6">
        <v>0.35910199999999998</v>
      </c>
      <c r="HD12" s="6">
        <v>0.36233300000000002</v>
      </c>
      <c r="HE12" s="6">
        <v>0.36843599999999999</v>
      </c>
      <c r="HF12" s="6">
        <v>0.35443599999999997</v>
      </c>
      <c r="HG12" s="6">
        <v>0.35343400000000003</v>
      </c>
      <c r="HH12" s="6">
        <v>0.34875699999999998</v>
      </c>
      <c r="HI12" s="1"/>
      <c r="HJ12" s="1">
        <v>0.27</v>
      </c>
      <c r="HK12" s="1">
        <v>0.27</v>
      </c>
      <c r="HL12" s="1">
        <v>0.28000000000000003</v>
      </c>
      <c r="HM12" s="1"/>
      <c r="HN12" s="1">
        <v>0.34</v>
      </c>
      <c r="HO12" s="1">
        <v>0.32</v>
      </c>
      <c r="HP12" s="1"/>
      <c r="HQ12" s="1">
        <v>0.3</v>
      </c>
      <c r="HR12" s="1">
        <v>0.24</v>
      </c>
      <c r="HS12" s="1">
        <v>0.3</v>
      </c>
      <c r="HT12" s="1"/>
    </row>
    <row r="13" spans="1:229" x14ac:dyDescent="0.35">
      <c r="A13" t="s">
        <v>3</v>
      </c>
      <c r="B13" s="1">
        <v>39.79</v>
      </c>
      <c r="C13" s="1">
        <v>39.909999999999997</v>
      </c>
      <c r="D13" s="1"/>
      <c r="E13" s="6">
        <v>39.628999999999998</v>
      </c>
      <c r="F13" s="6">
        <v>39.647799999999997</v>
      </c>
      <c r="G13" s="6">
        <v>39.479300000000002</v>
      </c>
      <c r="H13" s="6">
        <v>39.496600000000001</v>
      </c>
      <c r="I13" s="6">
        <v>39.482700000000001</v>
      </c>
      <c r="J13" s="6">
        <v>39.598599999999998</v>
      </c>
      <c r="K13" s="6">
        <v>39.302199999999999</v>
      </c>
      <c r="L13" s="6">
        <v>39.5</v>
      </c>
      <c r="M13" s="6">
        <v>39.374699999999997</v>
      </c>
      <c r="N13" s="1"/>
      <c r="O13" s="6">
        <v>38.282499999999999</v>
      </c>
      <c r="P13" s="6">
        <v>38.334299999999999</v>
      </c>
      <c r="Q13" s="6">
        <v>38.678899999999999</v>
      </c>
      <c r="R13" s="6">
        <v>38.4938</v>
      </c>
      <c r="S13" s="1"/>
      <c r="T13" s="6">
        <v>41.114199999999997</v>
      </c>
      <c r="U13" s="6">
        <v>41.182200000000002</v>
      </c>
      <c r="V13" s="6">
        <v>41.167900000000003</v>
      </c>
      <c r="W13" s="6">
        <v>40.920699999999997</v>
      </c>
      <c r="X13" s="6">
        <v>41.045900000000003</v>
      </c>
      <c r="Y13" s="6">
        <v>41.013199999999998</v>
      </c>
      <c r="Z13" s="6">
        <v>41.142499999999998</v>
      </c>
      <c r="AA13" s="6">
        <v>40.9816</v>
      </c>
      <c r="AB13" s="6">
        <v>41.252499999999998</v>
      </c>
      <c r="AC13" s="6">
        <v>41.057299999999998</v>
      </c>
      <c r="AD13" s="1"/>
      <c r="AE13" s="6">
        <v>41.261600000000001</v>
      </c>
      <c r="AF13" s="6">
        <v>41.148299999999999</v>
      </c>
      <c r="AG13" s="6">
        <v>41.3262</v>
      </c>
      <c r="AH13" s="6">
        <v>41.359400000000001</v>
      </c>
      <c r="AI13" s="6">
        <v>41.336199999999998</v>
      </c>
      <c r="AJ13" s="6">
        <v>41.224600000000002</v>
      </c>
      <c r="AK13" s="6">
        <v>41.213099999999997</v>
      </c>
      <c r="AL13" s="6">
        <v>41.124499999999998</v>
      </c>
      <c r="AM13" s="6">
        <v>41.2864</v>
      </c>
      <c r="AN13" s="6">
        <v>41.2455</v>
      </c>
      <c r="AO13" s="1"/>
      <c r="AP13" s="1">
        <v>38.159999999999997</v>
      </c>
      <c r="AQ13" s="1">
        <v>38.17</v>
      </c>
      <c r="AR13" s="1"/>
      <c r="AS13" s="1">
        <v>39.39</v>
      </c>
      <c r="AT13" s="1">
        <v>39.270000000000003</v>
      </c>
      <c r="AU13" s="1"/>
      <c r="AV13" s="6">
        <v>39.095500000000001</v>
      </c>
      <c r="AW13" s="6">
        <v>39.081600000000002</v>
      </c>
      <c r="AX13" s="6">
        <v>39.285600000000002</v>
      </c>
      <c r="AY13" s="6">
        <v>39.037599999999998</v>
      </c>
      <c r="AZ13" s="6">
        <v>39.554099999999998</v>
      </c>
      <c r="BA13" s="6">
        <v>39.127400000000002</v>
      </c>
      <c r="BB13" s="6">
        <v>39.260100000000001</v>
      </c>
      <c r="BC13" s="6">
        <v>39.062600000000003</v>
      </c>
      <c r="BD13" s="6">
        <v>38.935400000000001</v>
      </c>
      <c r="BE13" s="6">
        <v>39.152000000000001</v>
      </c>
      <c r="BF13" s="1"/>
      <c r="BG13" s="6">
        <v>39.1721</v>
      </c>
      <c r="BH13" s="6">
        <v>39.398400000000002</v>
      </c>
      <c r="BI13" s="6">
        <v>39.271599999999999</v>
      </c>
      <c r="BJ13" s="6">
        <v>39.337400000000002</v>
      </c>
      <c r="BK13" s="6">
        <v>39.290799999999997</v>
      </c>
      <c r="BL13" s="6">
        <v>39.308599999999998</v>
      </c>
      <c r="BM13" s="6">
        <v>39.396299999999997</v>
      </c>
      <c r="BN13" s="6">
        <v>39.352499999999999</v>
      </c>
      <c r="BO13" s="6">
        <v>39.283999999999999</v>
      </c>
      <c r="BP13" s="6">
        <v>39.438600000000001</v>
      </c>
      <c r="BQ13" s="1"/>
      <c r="BR13" s="1">
        <v>38.4634</v>
      </c>
      <c r="BS13" s="1">
        <v>40.200200000000002</v>
      </c>
      <c r="BT13" s="1">
        <v>38.029800000000002</v>
      </c>
      <c r="BU13" s="1">
        <v>39.406500000000001</v>
      </c>
      <c r="BV13" s="1">
        <v>39.925699999999999</v>
      </c>
      <c r="BW13" s="1">
        <v>38.706200000000003</v>
      </c>
      <c r="BX13" s="1"/>
      <c r="BY13" s="6">
        <v>40.627499999999998</v>
      </c>
      <c r="BZ13" s="6">
        <v>40.466900000000003</v>
      </c>
      <c r="CA13" s="6">
        <v>39.976900000000001</v>
      </c>
      <c r="CB13" s="6">
        <v>40.479599999999998</v>
      </c>
      <c r="CC13" s="6">
        <v>39.279699999999998</v>
      </c>
      <c r="CD13" s="6">
        <v>40.325600000000001</v>
      </c>
      <c r="CE13" s="6">
        <v>40.037500000000001</v>
      </c>
      <c r="CF13" s="6">
        <v>38.631300000000003</v>
      </c>
      <c r="CG13" s="6">
        <v>39.286900000000003</v>
      </c>
      <c r="CH13" s="6">
        <v>38.698599999999999</v>
      </c>
      <c r="CI13" s="1"/>
      <c r="CJ13" s="1">
        <v>44.006900000000002</v>
      </c>
      <c r="CK13" s="1">
        <v>43.7742</v>
      </c>
      <c r="CL13" s="1">
        <v>43.910299999999999</v>
      </c>
      <c r="CM13" s="1">
        <v>43.889400000000002</v>
      </c>
      <c r="CN13" s="1"/>
      <c r="CO13" s="6">
        <v>40.768999999999998</v>
      </c>
      <c r="CP13" s="6">
        <v>40.770299999999999</v>
      </c>
      <c r="CQ13" s="6">
        <v>40.869399999999999</v>
      </c>
      <c r="CR13" s="6">
        <v>40.901000000000003</v>
      </c>
      <c r="CS13" s="6">
        <v>40.904200000000003</v>
      </c>
      <c r="CT13" s="6">
        <v>40.728499999999997</v>
      </c>
      <c r="CU13" s="6">
        <v>40.847200000000001</v>
      </c>
      <c r="CV13" s="6">
        <v>41.049199999999999</v>
      </c>
      <c r="CW13" s="6">
        <v>40.731400000000001</v>
      </c>
      <c r="CX13" s="6">
        <v>40.985300000000002</v>
      </c>
      <c r="CY13" s="1"/>
      <c r="CZ13" s="6">
        <v>40.650799999999997</v>
      </c>
      <c r="DA13" s="6">
        <v>40.807400000000001</v>
      </c>
      <c r="DB13" s="6">
        <v>40.726999999999997</v>
      </c>
      <c r="DC13" s="6">
        <v>40.823399999999999</v>
      </c>
      <c r="DD13" s="6">
        <v>40.803899999999999</v>
      </c>
      <c r="DE13" s="6">
        <v>40.598999999999997</v>
      </c>
      <c r="DF13" s="6">
        <v>40.875900000000001</v>
      </c>
      <c r="DG13" s="6">
        <v>41.049900000000001</v>
      </c>
      <c r="DH13" s="6">
        <v>41.0533</v>
      </c>
      <c r="DI13" s="6">
        <v>41.048400000000001</v>
      </c>
      <c r="DJ13" s="1"/>
      <c r="DK13" s="1">
        <v>42.319200000000002</v>
      </c>
      <c r="DL13" s="1">
        <v>42.377099999999999</v>
      </c>
      <c r="DM13" s="1">
        <v>42.263300000000001</v>
      </c>
      <c r="DN13" s="1">
        <v>42.462200000000003</v>
      </c>
      <c r="DO13" s="1">
        <v>38.546399999999998</v>
      </c>
      <c r="DP13" s="1">
        <v>37.863100000000003</v>
      </c>
      <c r="DQ13" s="1">
        <v>38.364800000000002</v>
      </c>
      <c r="DR13" s="1">
        <v>37.9086</v>
      </c>
      <c r="DS13" s="1"/>
      <c r="DT13" s="1">
        <v>40.090000000000003</v>
      </c>
      <c r="DU13" s="1">
        <v>40.36</v>
      </c>
      <c r="DV13" s="1"/>
      <c r="DW13" s="1">
        <v>37.856200000000001</v>
      </c>
      <c r="DX13" s="1">
        <v>37.933100000000003</v>
      </c>
      <c r="DY13" s="1">
        <v>37.8964</v>
      </c>
      <c r="DZ13" s="1">
        <v>37.829900000000002</v>
      </c>
      <c r="EA13" s="1">
        <v>37.745800000000003</v>
      </c>
      <c r="EB13" s="1">
        <v>37.924300000000002</v>
      </c>
      <c r="EC13" s="1">
        <v>37.7896</v>
      </c>
      <c r="ED13" s="1">
        <v>37.881999999999998</v>
      </c>
      <c r="EE13" s="1">
        <v>37.924100000000003</v>
      </c>
      <c r="EF13" s="1">
        <v>37.776600000000002</v>
      </c>
      <c r="EG13" s="1">
        <v>38.084099999999999</v>
      </c>
      <c r="EH13" s="1">
        <v>38.081699999999998</v>
      </c>
      <c r="EI13" s="1"/>
      <c r="EJ13" s="6">
        <v>38.764899999999997</v>
      </c>
      <c r="EK13" s="6">
        <v>38.819499999999998</v>
      </c>
      <c r="EL13" s="6">
        <v>39.085700000000003</v>
      </c>
      <c r="EM13" s="6">
        <v>38.8994</v>
      </c>
      <c r="EN13" s="6">
        <v>38.997599999999998</v>
      </c>
      <c r="EO13" s="6">
        <v>38.888599999999997</v>
      </c>
      <c r="EP13" s="1"/>
      <c r="EQ13" s="6">
        <v>39.084600000000002</v>
      </c>
      <c r="ER13" s="6">
        <v>39.204099999999997</v>
      </c>
      <c r="ES13" s="6">
        <v>39.517699999999998</v>
      </c>
      <c r="ET13" s="6">
        <v>38.9818</v>
      </c>
      <c r="EU13" s="6">
        <v>39.037700000000001</v>
      </c>
      <c r="EV13" s="6">
        <v>38.4071</v>
      </c>
      <c r="EW13" s="6">
        <v>39.078000000000003</v>
      </c>
      <c r="EX13" s="6">
        <v>39.012999999999998</v>
      </c>
      <c r="EY13" s="1"/>
      <c r="EZ13" s="6">
        <v>38.752499999999998</v>
      </c>
      <c r="FA13" s="6">
        <v>38.782400000000003</v>
      </c>
      <c r="FB13" s="6">
        <v>38.962000000000003</v>
      </c>
      <c r="FC13" s="6">
        <v>38.845700000000001</v>
      </c>
      <c r="FD13" s="6">
        <v>38.687399999999997</v>
      </c>
      <c r="FE13" s="6">
        <v>38.805995000000003</v>
      </c>
      <c r="FF13" s="6">
        <v>0.104183</v>
      </c>
      <c r="FG13" s="1"/>
      <c r="FH13" s="1">
        <v>39.29</v>
      </c>
      <c r="FI13" s="1">
        <v>39.32</v>
      </c>
      <c r="FJ13" s="1"/>
      <c r="FK13" s="1">
        <v>38.271900000000002</v>
      </c>
      <c r="FL13" s="1">
        <v>38.3919</v>
      </c>
      <c r="FM13" s="1">
        <v>38.634099999999997</v>
      </c>
      <c r="FN13" s="1">
        <v>38.294800000000002</v>
      </c>
      <c r="FO13" s="1"/>
      <c r="FP13" s="6">
        <v>36.271299999999997</v>
      </c>
      <c r="FQ13" s="6">
        <v>39.348599999999998</v>
      </c>
      <c r="FR13" s="6">
        <v>39.218400000000003</v>
      </c>
      <c r="FS13" s="6">
        <v>39.105200000000004</v>
      </c>
      <c r="FT13" s="6">
        <v>39.072400000000002</v>
      </c>
      <c r="FU13" s="6">
        <v>39.101100000000002</v>
      </c>
      <c r="FV13" s="6">
        <v>39.226700000000001</v>
      </c>
      <c r="FW13" s="6">
        <v>39.231499999999997</v>
      </c>
      <c r="FX13" s="6">
        <v>39.184399999999997</v>
      </c>
      <c r="FY13" s="6">
        <v>39.113199999999999</v>
      </c>
      <c r="FZ13" s="1"/>
      <c r="GA13" s="6">
        <v>39.389200000000002</v>
      </c>
      <c r="GB13" s="6">
        <v>39.119700000000002</v>
      </c>
      <c r="GC13" s="6">
        <v>39.087699999999998</v>
      </c>
      <c r="GD13" s="6">
        <v>39.098700000000001</v>
      </c>
      <c r="GE13" s="6">
        <v>39.1524</v>
      </c>
      <c r="GF13" s="6">
        <v>39</v>
      </c>
      <c r="GG13" s="6">
        <v>39.116399999999999</v>
      </c>
      <c r="GH13" s="6">
        <v>39.191099999999999</v>
      </c>
      <c r="GI13" s="6">
        <v>39.173699999999997</v>
      </c>
      <c r="GJ13" s="6">
        <v>39.143799999999999</v>
      </c>
      <c r="GK13" s="1"/>
      <c r="GL13" s="1">
        <v>36.6235</v>
      </c>
      <c r="GM13" s="1"/>
      <c r="GN13" s="6">
        <v>38.220300000000002</v>
      </c>
      <c r="GO13" s="6">
        <v>38.149099999999997</v>
      </c>
      <c r="GP13" s="6">
        <v>38.259599999999999</v>
      </c>
      <c r="GQ13" s="6">
        <v>38.261000000000003</v>
      </c>
      <c r="GR13" s="6">
        <v>38.328499999999998</v>
      </c>
      <c r="GS13" s="6">
        <v>38.2669</v>
      </c>
      <c r="GT13" s="6">
        <v>38.228700000000003</v>
      </c>
      <c r="GU13" s="6">
        <v>38.241199999999999</v>
      </c>
      <c r="GV13" s="6">
        <v>38.311399999999999</v>
      </c>
      <c r="GW13" s="6">
        <v>38.265799999999999</v>
      </c>
      <c r="GX13" s="1"/>
      <c r="GY13" s="6">
        <v>38.218400000000003</v>
      </c>
      <c r="GZ13" s="6">
        <v>38.257300000000001</v>
      </c>
      <c r="HA13" s="6">
        <v>38.178199999999997</v>
      </c>
      <c r="HB13" s="6">
        <v>38.082500000000003</v>
      </c>
      <c r="HC13" s="6">
        <v>38.128</v>
      </c>
      <c r="HD13" s="6">
        <v>38.3065</v>
      </c>
      <c r="HE13" s="6">
        <v>38.112000000000002</v>
      </c>
      <c r="HF13" s="6">
        <v>38.133299999999998</v>
      </c>
      <c r="HG13" s="6">
        <v>38.154200000000003</v>
      </c>
      <c r="HH13" s="6">
        <v>38.236400000000003</v>
      </c>
      <c r="HI13" s="1"/>
      <c r="HJ13" s="1">
        <v>41.05</v>
      </c>
      <c r="HK13" s="1">
        <v>40.950000000000003</v>
      </c>
      <c r="HL13" s="1">
        <v>40.98</v>
      </c>
      <c r="HM13" s="1"/>
      <c r="HN13" s="1">
        <v>39.520000000000003</v>
      </c>
      <c r="HO13" s="1">
        <v>39.590000000000003</v>
      </c>
      <c r="HP13" s="1"/>
      <c r="HQ13" s="1">
        <v>41.53</v>
      </c>
      <c r="HR13" s="1">
        <v>44.03</v>
      </c>
      <c r="HS13" s="1">
        <v>41.28</v>
      </c>
      <c r="HT13" s="1"/>
    </row>
    <row r="14" spans="1:229" x14ac:dyDescent="0.35">
      <c r="A14" t="s">
        <v>6</v>
      </c>
      <c r="B14" s="1">
        <v>0.12</v>
      </c>
      <c r="C14" s="1">
        <v>0.11</v>
      </c>
      <c r="D14" s="1"/>
      <c r="E14" s="6">
        <v>9.8811999999999997E-2</v>
      </c>
      <c r="F14" s="6">
        <v>9.0540999999999996E-2</v>
      </c>
      <c r="G14" s="6">
        <v>9.6718999999999999E-2</v>
      </c>
      <c r="H14" s="6">
        <v>9.0302999999999994E-2</v>
      </c>
      <c r="I14" s="6">
        <v>9.5056000000000002E-2</v>
      </c>
      <c r="J14" s="6">
        <v>7.9590999999999995E-2</v>
      </c>
      <c r="K14" s="6">
        <v>0.106378</v>
      </c>
      <c r="L14" s="6">
        <v>0.10334400000000001</v>
      </c>
      <c r="M14" s="6">
        <v>0.13209000000000001</v>
      </c>
      <c r="N14" s="1"/>
      <c r="O14" s="6">
        <v>8.5269999999999999E-2</v>
      </c>
      <c r="P14" s="6">
        <v>8.1370999999999999E-2</v>
      </c>
      <c r="Q14" s="6">
        <v>9.0659000000000003E-2</v>
      </c>
      <c r="R14" s="6">
        <v>0.11433699999999999</v>
      </c>
      <c r="S14" s="1"/>
      <c r="T14" s="6">
        <v>0.124579</v>
      </c>
      <c r="U14" s="6">
        <v>0.102147</v>
      </c>
      <c r="V14" s="6">
        <v>0.115534</v>
      </c>
      <c r="W14" s="6">
        <v>9.8186999999999997E-2</v>
      </c>
      <c r="X14" s="6">
        <v>0.13588500000000001</v>
      </c>
      <c r="Y14" s="6">
        <v>0.11948400000000001</v>
      </c>
      <c r="Z14" s="6">
        <v>0.114077</v>
      </c>
      <c r="AA14" s="6">
        <v>0.12164899999999999</v>
      </c>
      <c r="AB14" s="6">
        <v>0.12617800000000001</v>
      </c>
      <c r="AC14" s="6">
        <v>0.14779900000000001</v>
      </c>
      <c r="AE14" s="6">
        <v>0.125607</v>
      </c>
      <c r="AF14" s="6">
        <v>0.12142799999999999</v>
      </c>
      <c r="AG14" s="6">
        <v>0.134383</v>
      </c>
      <c r="AH14" s="6">
        <v>0.130214</v>
      </c>
      <c r="AI14" s="6">
        <v>0.11634</v>
      </c>
      <c r="AJ14" s="6">
        <v>0.12320399999999999</v>
      </c>
      <c r="AK14" s="6">
        <v>0.126303</v>
      </c>
      <c r="AL14" s="6">
        <v>0.118586</v>
      </c>
      <c r="AM14" s="6">
        <v>0.12071900000000001</v>
      </c>
      <c r="AN14" s="6">
        <v>0.121175</v>
      </c>
      <c r="AO14" s="1"/>
      <c r="AP14" s="1">
        <v>0.04</v>
      </c>
      <c r="AQ14" s="1">
        <v>0.03</v>
      </c>
      <c r="AR14" s="1"/>
      <c r="AS14" s="1">
        <v>0.13</v>
      </c>
      <c r="AT14" s="1">
        <v>0.14000000000000001</v>
      </c>
      <c r="AU14" s="1"/>
      <c r="AV14" s="6">
        <v>8.1571000000000005E-2</v>
      </c>
      <c r="AW14" s="6">
        <v>0.104284</v>
      </c>
      <c r="AX14" s="6">
        <v>0.102423</v>
      </c>
      <c r="AY14" s="6">
        <v>9.5401E-2</v>
      </c>
      <c r="AZ14" s="6">
        <v>9.1525999999999996E-2</v>
      </c>
      <c r="BA14" s="6">
        <v>0.100576</v>
      </c>
      <c r="BB14" s="6">
        <v>9.8248000000000002E-2</v>
      </c>
      <c r="BC14" s="6">
        <v>9.2239000000000002E-2</v>
      </c>
      <c r="BD14" s="6">
        <v>7.9564999999999997E-2</v>
      </c>
      <c r="BE14" s="6">
        <v>9.9314E-2</v>
      </c>
      <c r="BG14" s="6">
        <v>9.6743999999999997E-2</v>
      </c>
      <c r="BH14" s="6">
        <v>9.5403000000000002E-2</v>
      </c>
      <c r="BI14" s="6">
        <v>0.106808</v>
      </c>
      <c r="BJ14" s="6">
        <v>8.473E-2</v>
      </c>
      <c r="BK14" s="6">
        <v>8.2574999999999996E-2</v>
      </c>
      <c r="BL14" s="6">
        <v>0.102269</v>
      </c>
      <c r="BM14" s="6">
        <v>0.111624</v>
      </c>
      <c r="BN14" s="6">
        <v>9.8202999999999999E-2</v>
      </c>
      <c r="BO14" s="6">
        <v>0.102354</v>
      </c>
      <c r="BP14" s="6">
        <v>9.8125000000000004E-2</v>
      </c>
      <c r="BQ14" s="1"/>
      <c r="BR14" s="1">
        <v>5.3030000000000001E-2</v>
      </c>
      <c r="BS14" s="1">
        <v>5.5939000000000003E-2</v>
      </c>
      <c r="BT14" s="1">
        <v>5.3460000000000001E-2</v>
      </c>
      <c r="BU14" s="1">
        <v>4.9313999999999997E-2</v>
      </c>
      <c r="BV14" s="1">
        <v>4.3956000000000002E-2</v>
      </c>
      <c r="BW14" s="1">
        <v>4.6670999999999997E-2</v>
      </c>
      <c r="BX14" s="1"/>
      <c r="BY14" s="6">
        <v>5.1407000000000001E-2</v>
      </c>
      <c r="BZ14" s="6">
        <v>5.8067000000000001E-2</v>
      </c>
      <c r="CA14" s="6">
        <v>5.4154000000000001E-2</v>
      </c>
      <c r="CB14" s="6">
        <v>4.4776999999999997E-2</v>
      </c>
      <c r="CC14" s="6">
        <v>7.2860999999999995E-2</v>
      </c>
      <c r="CD14" s="6">
        <v>6.8240999999999996E-2</v>
      </c>
      <c r="CE14" s="6">
        <v>4.3837000000000001E-2</v>
      </c>
      <c r="CF14" s="6">
        <v>2.6172000000000001E-2</v>
      </c>
      <c r="CG14" s="6">
        <v>6.8917000000000006E-2</v>
      </c>
      <c r="CH14" s="6">
        <v>3.7257999999999999E-2</v>
      </c>
      <c r="CI14" s="1"/>
      <c r="CJ14" s="1">
        <v>6.9610000000000005E-2</v>
      </c>
      <c r="CK14" s="1">
        <v>8.9238999999999999E-2</v>
      </c>
      <c r="CL14" s="1">
        <v>8.2201999999999997E-2</v>
      </c>
      <c r="CM14" s="1">
        <v>8.4581000000000003E-2</v>
      </c>
      <c r="CN14" s="1"/>
      <c r="CO14" s="6">
        <v>0.113967</v>
      </c>
      <c r="CP14" s="6">
        <v>9.7649E-2</v>
      </c>
      <c r="CQ14" s="6">
        <v>0.117294</v>
      </c>
      <c r="CR14" s="6">
        <v>0.10224</v>
      </c>
      <c r="CS14" s="6">
        <v>9.5954999999999999E-2</v>
      </c>
      <c r="CT14" s="6">
        <v>0.11208899999999999</v>
      </c>
      <c r="CU14" s="6">
        <v>9.9114999999999995E-2</v>
      </c>
      <c r="CV14" s="6">
        <v>9.7006999999999996E-2</v>
      </c>
      <c r="CW14" s="6">
        <v>0.113041</v>
      </c>
      <c r="CX14" s="6">
        <v>0.105335</v>
      </c>
      <c r="CZ14" s="6">
        <v>0.11246200000000001</v>
      </c>
      <c r="DA14" s="6">
        <v>0.10957500000000001</v>
      </c>
      <c r="DB14" s="6">
        <v>9.8715999999999998E-2</v>
      </c>
      <c r="DC14" s="6">
        <v>0.106878</v>
      </c>
      <c r="DD14" s="6">
        <v>0.108555</v>
      </c>
      <c r="DE14" s="6">
        <v>0.106279</v>
      </c>
      <c r="DF14" s="6">
        <v>0.11465599999999999</v>
      </c>
      <c r="DG14" s="6">
        <v>0.10441499999999999</v>
      </c>
      <c r="DH14" s="6">
        <v>0.117225</v>
      </c>
      <c r="DI14" s="6">
        <v>0.11547499999999999</v>
      </c>
      <c r="DJ14" s="1"/>
      <c r="DK14" s="1">
        <v>0.17649599999999999</v>
      </c>
      <c r="DL14" s="1">
        <v>0.18537100000000001</v>
      </c>
      <c r="DM14" s="1">
        <v>0.18423500000000001</v>
      </c>
      <c r="DN14" s="1">
        <v>0.186642</v>
      </c>
      <c r="DO14" s="1">
        <v>9.3460000000000001E-2</v>
      </c>
      <c r="DP14" s="1">
        <v>9.7158999999999995E-2</v>
      </c>
      <c r="DQ14" s="1">
        <v>9.6790000000000001E-2</v>
      </c>
      <c r="DR14" s="1">
        <v>9.0456999999999996E-2</v>
      </c>
      <c r="DS14" s="1"/>
      <c r="DT14" s="1">
        <v>0.08</v>
      </c>
      <c r="DU14" s="1">
        <v>0.05</v>
      </c>
      <c r="DV14" s="1"/>
      <c r="DW14" s="1">
        <v>5.8428000000000001E-2</v>
      </c>
      <c r="DX14" s="1">
        <v>5.9043999999999999E-2</v>
      </c>
      <c r="DY14" s="1">
        <v>6.2449999999999999E-2</v>
      </c>
      <c r="DZ14" s="1">
        <v>5.919E-2</v>
      </c>
      <c r="EA14" s="1">
        <v>5.5417000000000001E-2</v>
      </c>
      <c r="EB14" s="1">
        <v>6.0186999999999997E-2</v>
      </c>
      <c r="EC14" s="1">
        <v>5.5815999999999998E-2</v>
      </c>
      <c r="ED14" s="1">
        <v>5.2977999999999997E-2</v>
      </c>
      <c r="EE14" s="1">
        <v>5.5879999999999999E-2</v>
      </c>
      <c r="EF14" s="1">
        <v>5.6714000000000001E-2</v>
      </c>
      <c r="EG14" s="1">
        <v>5.9166000000000003E-2</v>
      </c>
      <c r="EH14" s="1">
        <v>5.6585000000000003E-2</v>
      </c>
      <c r="EI14" s="1"/>
      <c r="EJ14" s="6">
        <v>6.3648999999999997E-2</v>
      </c>
      <c r="EK14" s="6">
        <v>7.1306999999999995E-2</v>
      </c>
      <c r="EL14" s="6">
        <v>6.7986000000000005E-2</v>
      </c>
      <c r="EM14" s="6">
        <v>6.361E-2</v>
      </c>
      <c r="EN14" s="6">
        <v>7.8066999999999998E-2</v>
      </c>
      <c r="EO14" s="6">
        <v>7.5969999999999996E-2</v>
      </c>
      <c r="EQ14" s="6">
        <v>7.0144999999999999E-2</v>
      </c>
      <c r="ER14" s="6">
        <v>6.9723999999999994E-2</v>
      </c>
      <c r="ES14" s="6">
        <v>5.3605E-2</v>
      </c>
      <c r="ET14" s="6">
        <v>5.4202E-2</v>
      </c>
      <c r="EU14" s="6">
        <v>6.2498999999999999E-2</v>
      </c>
      <c r="EV14" s="6">
        <v>4.9610000000000001E-2</v>
      </c>
      <c r="EW14" s="6">
        <v>7.1159E-2</v>
      </c>
      <c r="EX14" s="6">
        <v>5.4380999999999999E-2</v>
      </c>
      <c r="EZ14" s="6">
        <v>7.2943999999999995E-2</v>
      </c>
      <c r="FA14" s="6">
        <v>9.6478999999999995E-2</v>
      </c>
      <c r="FB14" s="6">
        <v>6.8580000000000002E-2</v>
      </c>
      <c r="FC14" s="6">
        <v>6.9998000000000005E-2</v>
      </c>
      <c r="FD14" s="6">
        <v>7.4978000000000003E-2</v>
      </c>
      <c r="FE14" s="6">
        <v>7.6595999999999997E-2</v>
      </c>
      <c r="FF14" s="6">
        <v>1.1391999999999999E-2</v>
      </c>
      <c r="FG14" s="1"/>
      <c r="FH14" s="1">
        <v>0.04</v>
      </c>
      <c r="FI14" s="1">
        <v>0.05</v>
      </c>
      <c r="FJ14" s="1"/>
      <c r="FK14" s="1">
        <v>5.3463999999999998E-2</v>
      </c>
      <c r="FL14" s="1">
        <v>5.5293000000000002E-2</v>
      </c>
      <c r="FM14" s="1">
        <v>6.0540999999999998E-2</v>
      </c>
      <c r="FN14" s="1">
        <v>5.3964999999999999E-2</v>
      </c>
      <c r="FO14" s="1"/>
      <c r="FP14" s="6">
        <v>2.5035999999999999E-2</v>
      </c>
      <c r="FQ14" s="6">
        <v>7.2503999999999999E-2</v>
      </c>
      <c r="FR14" s="6">
        <v>6.0176E-2</v>
      </c>
      <c r="FS14" s="6">
        <v>7.3761999999999994E-2</v>
      </c>
      <c r="FT14" s="6">
        <v>6.1416999999999999E-2</v>
      </c>
      <c r="FU14" s="6">
        <v>6.5172999999999995E-2</v>
      </c>
      <c r="FV14" s="6">
        <v>3.8440000000000002E-2</v>
      </c>
      <c r="FW14" s="6">
        <v>5.9755000000000003E-2</v>
      </c>
      <c r="FX14" s="6">
        <v>5.5788999999999998E-2</v>
      </c>
      <c r="FY14" s="6">
        <v>5.7640999999999998E-2</v>
      </c>
      <c r="GA14" s="6">
        <v>4.9294999999999999E-2</v>
      </c>
      <c r="GB14" s="6">
        <v>4.9917999999999997E-2</v>
      </c>
      <c r="GC14" s="6">
        <v>6.8512000000000003E-2</v>
      </c>
      <c r="GD14" s="6">
        <v>3.3187000000000001E-2</v>
      </c>
      <c r="GE14" s="6">
        <v>6.4746999999999999E-2</v>
      </c>
      <c r="GF14" s="6">
        <v>4.4673999999999998E-2</v>
      </c>
      <c r="GG14" s="6">
        <v>4.7807000000000002E-2</v>
      </c>
      <c r="GH14" s="6">
        <v>6.1378000000000002E-2</v>
      </c>
      <c r="GI14" s="6">
        <v>5.5556000000000001E-2</v>
      </c>
      <c r="GJ14" s="6">
        <v>6.2685000000000005E-2</v>
      </c>
      <c r="GL14" s="1">
        <v>4.6972E-2</v>
      </c>
      <c r="GM14" s="1"/>
      <c r="GN14" s="6">
        <v>4.5441000000000002E-2</v>
      </c>
      <c r="GO14" s="6">
        <v>6.7349999999999993E-2</v>
      </c>
      <c r="GP14" s="6">
        <v>4.8356999999999997E-2</v>
      </c>
      <c r="GQ14" s="6">
        <v>5.8596000000000002E-2</v>
      </c>
      <c r="GR14" s="6">
        <v>3.9834000000000001E-2</v>
      </c>
      <c r="GS14" s="6">
        <v>4.6926000000000002E-2</v>
      </c>
      <c r="GT14" s="6">
        <v>4.7749E-2</v>
      </c>
      <c r="GU14" s="6">
        <v>4.1258999999999997E-2</v>
      </c>
      <c r="GV14" s="6">
        <v>4.7489000000000003E-2</v>
      </c>
      <c r="GW14" s="6">
        <v>6.3331999999999999E-2</v>
      </c>
      <c r="GY14" s="6">
        <v>5.5240999999999998E-2</v>
      </c>
      <c r="GZ14" s="6">
        <v>5.6910000000000002E-2</v>
      </c>
      <c r="HA14" s="6">
        <v>5.1515999999999999E-2</v>
      </c>
      <c r="HB14" s="6">
        <v>4.0275999999999999E-2</v>
      </c>
      <c r="HC14" s="6">
        <v>4.3818000000000003E-2</v>
      </c>
      <c r="HD14" s="6">
        <v>4.5277999999999999E-2</v>
      </c>
      <c r="HE14" s="6">
        <v>5.5703999999999997E-2</v>
      </c>
      <c r="HF14" s="6">
        <v>5.3212000000000002E-2</v>
      </c>
      <c r="HG14" s="6">
        <v>4.1924000000000003E-2</v>
      </c>
      <c r="HH14" s="6">
        <v>7.4678999999999995E-2</v>
      </c>
      <c r="HI14" s="1"/>
      <c r="HJ14" s="1">
        <v>7.0000000000000007E-2</v>
      </c>
      <c r="HK14" s="1">
        <v>7.0000000000000007E-2</v>
      </c>
      <c r="HL14" s="1">
        <v>0.08</v>
      </c>
      <c r="HM14" s="1"/>
      <c r="HN14" s="1">
        <v>0.14000000000000001</v>
      </c>
      <c r="HO14" s="1">
        <v>0.15</v>
      </c>
      <c r="HP14" s="1"/>
      <c r="HQ14" s="1">
        <v>0.18</v>
      </c>
      <c r="HR14" s="1">
        <v>0.19</v>
      </c>
      <c r="HS14" s="1">
        <v>0.17</v>
      </c>
      <c r="HT14" s="1"/>
    </row>
    <row r="15" spans="1:229" x14ac:dyDescent="0.35">
      <c r="A15" t="s">
        <v>1</v>
      </c>
      <c r="B15" s="1">
        <v>0.06</v>
      </c>
      <c r="C15" s="1">
        <v>0.09</v>
      </c>
      <c r="D15" s="1"/>
      <c r="E15" s="6">
        <v>6.2198999999999997E-2</v>
      </c>
      <c r="F15" s="6">
        <v>5.7454999999999999E-2</v>
      </c>
      <c r="G15" s="6">
        <v>6.9930000000000006E-2</v>
      </c>
      <c r="H15" s="6">
        <v>7.1849999999999997E-2</v>
      </c>
      <c r="I15" s="6">
        <v>5.4429999999999999E-2</v>
      </c>
      <c r="J15" s="6">
        <v>5.6977E-2</v>
      </c>
      <c r="K15" s="6">
        <v>6.7350999999999994E-2</v>
      </c>
      <c r="L15" s="6">
        <v>5.5314000000000002E-2</v>
      </c>
      <c r="M15" s="6">
        <v>6.7605999999999999E-2</v>
      </c>
      <c r="N15" s="1"/>
      <c r="O15" s="6">
        <v>6.0850000000000001E-2</v>
      </c>
      <c r="P15" s="6">
        <v>0.159245</v>
      </c>
      <c r="Q15" s="6">
        <v>5.3964999999999999E-2</v>
      </c>
      <c r="R15" s="6">
        <v>6.5479999999999997E-2</v>
      </c>
      <c r="S15" s="1"/>
      <c r="T15" s="6">
        <v>7.1915999999999994E-2</v>
      </c>
      <c r="U15" s="6">
        <v>7.8914999999999999E-2</v>
      </c>
      <c r="V15" s="6">
        <v>6.5889000000000003E-2</v>
      </c>
      <c r="W15" s="6">
        <v>9.4379000000000005E-2</v>
      </c>
      <c r="X15" s="6">
        <v>8.1905000000000006E-2</v>
      </c>
      <c r="Y15" s="6">
        <v>6.6812999999999997E-2</v>
      </c>
      <c r="Z15" s="6">
        <v>4.5655000000000001E-2</v>
      </c>
      <c r="AA15" s="6">
        <v>7.6360999999999998E-2</v>
      </c>
      <c r="AB15" s="6">
        <v>6.1686999999999999E-2</v>
      </c>
      <c r="AC15" s="6">
        <v>6.7526000000000003E-2</v>
      </c>
      <c r="AE15" s="6">
        <v>7.4256000000000003E-2</v>
      </c>
      <c r="AF15" s="6">
        <v>7.3860999999999996E-2</v>
      </c>
      <c r="AG15" s="6">
        <v>6.8237999999999993E-2</v>
      </c>
      <c r="AH15" s="6">
        <v>5.9892000000000001E-2</v>
      </c>
      <c r="AI15" s="6">
        <v>6.7949999999999997E-2</v>
      </c>
      <c r="AJ15" s="6">
        <v>7.9925999999999997E-2</v>
      </c>
      <c r="AK15" s="6">
        <v>8.226E-2</v>
      </c>
      <c r="AL15" s="6">
        <v>6.7257999999999998E-2</v>
      </c>
      <c r="AM15" s="6">
        <v>8.2032999999999995E-2</v>
      </c>
      <c r="AN15" s="6">
        <v>9.4126000000000001E-2</v>
      </c>
      <c r="AO15" s="1"/>
      <c r="AP15" s="1">
        <v>0.14000000000000001</v>
      </c>
      <c r="AQ15" s="1">
        <v>0.13</v>
      </c>
      <c r="AR15" s="1"/>
      <c r="AS15" s="1">
        <v>7.0000000000000007E-2</v>
      </c>
      <c r="AT15" s="1">
        <v>7.0000000000000007E-2</v>
      </c>
      <c r="AU15" s="1"/>
      <c r="AV15" s="6">
        <v>5.8589000000000002E-2</v>
      </c>
      <c r="AW15" s="6">
        <v>6.5086000000000005E-2</v>
      </c>
      <c r="AX15" s="6">
        <v>6.1878000000000002E-2</v>
      </c>
      <c r="AY15" s="6">
        <v>6.9563E-2</v>
      </c>
      <c r="AZ15" s="6">
        <v>6.4812999999999996E-2</v>
      </c>
      <c r="BA15" s="6">
        <v>6.0761999999999997E-2</v>
      </c>
      <c r="BB15" s="6">
        <v>6.4953999999999998E-2</v>
      </c>
      <c r="BC15" s="6">
        <v>6.0495E-2</v>
      </c>
      <c r="BD15" s="6">
        <v>7.4659000000000003E-2</v>
      </c>
      <c r="BE15" s="6">
        <v>6.2366999999999999E-2</v>
      </c>
      <c r="BG15" s="6">
        <v>6.2996999999999997E-2</v>
      </c>
      <c r="BH15" s="6">
        <v>5.2958999999999999E-2</v>
      </c>
      <c r="BI15" s="6">
        <v>5.7030999999999998E-2</v>
      </c>
      <c r="BJ15" s="6">
        <v>6.8021999999999999E-2</v>
      </c>
      <c r="BK15" s="6">
        <v>5.4543000000000001E-2</v>
      </c>
      <c r="BL15" s="6">
        <v>6.1005999999999998E-2</v>
      </c>
      <c r="BM15" s="6">
        <v>5.2542999999999999E-2</v>
      </c>
      <c r="BN15" s="6">
        <v>6.4202999999999996E-2</v>
      </c>
      <c r="BO15" s="6">
        <v>6.4133999999999997E-2</v>
      </c>
      <c r="BP15" s="6">
        <v>5.0268E-2</v>
      </c>
      <c r="BQ15" s="1"/>
      <c r="BR15" s="1">
        <v>0.15149599999999999</v>
      </c>
      <c r="BS15" s="1">
        <v>0.116241</v>
      </c>
      <c r="BT15" s="1">
        <v>0.13772799999999999</v>
      </c>
      <c r="BU15" s="1">
        <v>0.14044899999999999</v>
      </c>
      <c r="BV15" s="1">
        <v>0.13272300000000001</v>
      </c>
      <c r="BW15" s="1">
        <v>0.128362</v>
      </c>
      <c r="BX15" s="1"/>
      <c r="BY15" s="6">
        <v>0.28495999999999999</v>
      </c>
      <c r="BZ15" s="6">
        <v>0.29389500000000002</v>
      </c>
      <c r="CA15" s="6">
        <v>0.28403499999999998</v>
      </c>
      <c r="CB15" s="6">
        <v>0.30632799999999999</v>
      </c>
      <c r="CC15" s="6">
        <v>0.31606499999999998</v>
      </c>
      <c r="CD15" s="6">
        <v>0.31093700000000002</v>
      </c>
      <c r="CE15" s="6">
        <v>0.29896</v>
      </c>
      <c r="CF15" s="6">
        <v>0.29686800000000002</v>
      </c>
      <c r="CG15" s="6">
        <v>0.28610099999999999</v>
      </c>
      <c r="CH15" s="6">
        <v>0.28123399999999998</v>
      </c>
      <c r="CI15" s="1"/>
      <c r="CJ15" s="1">
        <v>0.226132</v>
      </c>
      <c r="CK15" s="1">
        <v>0.187415</v>
      </c>
      <c r="CL15" s="1">
        <v>0.19975599999999999</v>
      </c>
      <c r="CM15" s="1">
        <v>0.204402</v>
      </c>
      <c r="CN15" s="1"/>
      <c r="CO15" s="6">
        <v>5.7062000000000002E-2</v>
      </c>
      <c r="CP15" s="6">
        <v>6.1566999999999997E-2</v>
      </c>
      <c r="CQ15" s="6">
        <v>5.9475E-2</v>
      </c>
      <c r="CR15" s="6">
        <v>6.0824000000000003E-2</v>
      </c>
      <c r="CS15" s="6">
        <v>5.5764000000000001E-2</v>
      </c>
      <c r="CT15" s="6">
        <v>6.0364000000000001E-2</v>
      </c>
      <c r="CU15" s="6">
        <v>5.8334999999999998E-2</v>
      </c>
      <c r="CV15" s="6">
        <v>6.0074000000000002E-2</v>
      </c>
      <c r="CW15" s="6">
        <v>6.3746999999999998E-2</v>
      </c>
      <c r="CX15" s="6">
        <v>5.3592000000000001E-2</v>
      </c>
      <c r="CZ15" s="6">
        <v>6.0816000000000002E-2</v>
      </c>
      <c r="DA15" s="6">
        <v>6.0033000000000003E-2</v>
      </c>
      <c r="DB15" s="6">
        <v>6.6574999999999995E-2</v>
      </c>
      <c r="DC15" s="6">
        <v>6.2468999999999997E-2</v>
      </c>
      <c r="DD15" s="6">
        <v>5.8702999999999998E-2</v>
      </c>
      <c r="DE15" s="6">
        <v>5.9115000000000001E-2</v>
      </c>
      <c r="DF15" s="6">
        <v>6.1884000000000002E-2</v>
      </c>
      <c r="DG15" s="6">
        <v>6.2899999999999998E-2</v>
      </c>
      <c r="DH15" s="6">
        <v>5.2475000000000001E-2</v>
      </c>
      <c r="DI15" s="6">
        <v>6.6257999999999997E-2</v>
      </c>
      <c r="DJ15" s="1"/>
      <c r="DK15" s="1">
        <v>4.1399999999999999E-2</v>
      </c>
      <c r="DL15" s="1">
        <v>1.0900999999999999E-2</v>
      </c>
      <c r="DM15" s="1">
        <v>3.5166999999999997E-2</v>
      </c>
      <c r="DN15" s="1">
        <v>0</v>
      </c>
      <c r="DO15" s="1">
        <v>0.15112900000000001</v>
      </c>
      <c r="DP15" s="1">
        <v>0</v>
      </c>
      <c r="DQ15" s="1">
        <v>7.8498999999999999E-2</v>
      </c>
      <c r="DR15" s="1">
        <v>1.9972E-2</v>
      </c>
      <c r="DS15" s="1"/>
      <c r="DT15" s="1">
        <v>0.13</v>
      </c>
      <c r="DU15" s="1">
        <v>0.13</v>
      </c>
      <c r="DV15" s="1"/>
      <c r="DW15" s="1">
        <v>0.14954300000000001</v>
      </c>
      <c r="DX15" s="1">
        <v>9.5744999999999997E-2</v>
      </c>
      <c r="DY15" s="1">
        <v>9.2036000000000007E-2</v>
      </c>
      <c r="DZ15" s="1">
        <v>0.13719700000000001</v>
      </c>
      <c r="EA15" s="1">
        <v>0.16131300000000001</v>
      </c>
      <c r="EB15" s="1">
        <v>8.5760000000000003E-2</v>
      </c>
      <c r="EC15" s="1">
        <v>0.10606599999999999</v>
      </c>
      <c r="ED15" s="1">
        <v>6.8019999999999997E-2</v>
      </c>
      <c r="EE15" s="1">
        <v>9.1076000000000004E-2</v>
      </c>
      <c r="EF15" s="1">
        <v>8.2608000000000001E-2</v>
      </c>
      <c r="EG15" s="1">
        <v>6.9827E-2</v>
      </c>
      <c r="EH15" s="1">
        <v>7.9802999999999999E-2</v>
      </c>
      <c r="EI15" s="1"/>
      <c r="EJ15" s="6">
        <v>0.15398600000000001</v>
      </c>
      <c r="EK15" s="6">
        <v>0.16336800000000001</v>
      </c>
      <c r="EL15" s="6">
        <v>0.158634</v>
      </c>
      <c r="EM15" s="6">
        <v>0.16836599999999999</v>
      </c>
      <c r="EN15" s="6">
        <v>0.16012599999999999</v>
      </c>
      <c r="EO15" s="6">
        <v>0.15267900000000001</v>
      </c>
      <c r="EQ15" s="6">
        <v>0.15240100000000001</v>
      </c>
      <c r="ER15" s="6">
        <v>0.13960500000000001</v>
      </c>
      <c r="ES15" s="6">
        <v>0.15343200000000001</v>
      </c>
      <c r="ET15" s="6">
        <v>0.15729499999999999</v>
      </c>
      <c r="EU15" s="6">
        <v>0.13977200000000001</v>
      </c>
      <c r="EV15" s="6">
        <v>0.158494</v>
      </c>
      <c r="EW15" s="6">
        <v>0.15736</v>
      </c>
      <c r="EX15" s="6">
        <v>0.148981</v>
      </c>
      <c r="EZ15" s="6">
        <v>0.15754499999999999</v>
      </c>
      <c r="FA15" s="6">
        <v>0.15710399999999999</v>
      </c>
      <c r="FB15" s="6">
        <v>0.146069</v>
      </c>
      <c r="FC15" s="6">
        <v>0.144874</v>
      </c>
      <c r="FD15" s="6">
        <v>0.14963000000000001</v>
      </c>
      <c r="FE15" s="6">
        <v>0.15104400000000001</v>
      </c>
      <c r="FF15" s="6">
        <v>5.9959999999999996E-3</v>
      </c>
      <c r="FG15" s="1"/>
      <c r="FH15" s="1">
        <v>0.14000000000000001</v>
      </c>
      <c r="FI15" s="1">
        <v>0.09</v>
      </c>
      <c r="FJ15" s="1"/>
      <c r="FK15" s="1">
        <v>5.6092999999999997E-2</v>
      </c>
      <c r="FL15" s="1">
        <v>5.4259000000000002E-2</v>
      </c>
      <c r="FM15" s="1">
        <v>7.7883999999999995E-2</v>
      </c>
      <c r="FN15" s="1">
        <v>4.7888E-2</v>
      </c>
      <c r="FO15" s="1"/>
      <c r="FP15" s="6">
        <v>0.172955</v>
      </c>
      <c r="FQ15" s="6">
        <v>0.14394299999999999</v>
      </c>
      <c r="FR15" s="6">
        <v>0.13264999999999999</v>
      </c>
      <c r="FS15" s="6">
        <v>0.14214099999999999</v>
      </c>
      <c r="FT15" s="6">
        <v>0.13395299999999999</v>
      </c>
      <c r="FU15" s="6">
        <v>0.135295</v>
      </c>
      <c r="FV15" s="6">
        <v>0.130158</v>
      </c>
      <c r="FW15" s="6">
        <v>0.126994</v>
      </c>
      <c r="FX15" s="6">
        <v>0.13548099999999999</v>
      </c>
      <c r="FY15" s="6">
        <v>0.133243</v>
      </c>
      <c r="GA15" s="6">
        <v>0.138377</v>
      </c>
      <c r="GB15" s="6">
        <v>0.13702400000000001</v>
      </c>
      <c r="GC15" s="6">
        <v>0.13609099999999999</v>
      </c>
      <c r="GD15" s="6">
        <v>0.13372000000000001</v>
      </c>
      <c r="GE15" s="6">
        <v>0.13177700000000001</v>
      </c>
      <c r="GF15" s="6">
        <v>0.14597199999999999</v>
      </c>
      <c r="GG15" s="6">
        <v>0.12925</v>
      </c>
      <c r="GH15" s="6">
        <v>0.12562000000000001</v>
      </c>
      <c r="GI15" s="6">
        <v>0.134406</v>
      </c>
      <c r="GJ15" s="6">
        <v>0.126249</v>
      </c>
      <c r="GL15" s="1">
        <v>0.122029</v>
      </c>
      <c r="GM15" s="1"/>
      <c r="GN15" s="6">
        <v>0.16778100000000001</v>
      </c>
      <c r="GO15" s="6">
        <v>0.16220200000000001</v>
      </c>
      <c r="GP15" s="6">
        <v>0.160412</v>
      </c>
      <c r="GQ15" s="6">
        <v>0.15385299999999999</v>
      </c>
      <c r="GR15" s="6">
        <v>0.16036600000000001</v>
      </c>
      <c r="GS15" s="6">
        <v>0.16687099999999999</v>
      </c>
      <c r="GT15" s="6">
        <v>0.171128</v>
      </c>
      <c r="GU15" s="6">
        <v>0.15662799999999999</v>
      </c>
      <c r="GV15" s="6">
        <v>0.161109</v>
      </c>
      <c r="GW15" s="6">
        <v>0.16938</v>
      </c>
      <c r="GY15" s="6">
        <v>0.147732</v>
      </c>
      <c r="GZ15" s="6">
        <v>0.148399</v>
      </c>
      <c r="HA15" s="6">
        <v>0.147207</v>
      </c>
      <c r="HB15" s="6">
        <v>0.15267</v>
      </c>
      <c r="HC15" s="6">
        <v>0.156197</v>
      </c>
      <c r="HD15" s="6">
        <v>0.15298200000000001</v>
      </c>
      <c r="HE15" s="6">
        <v>0.15966900000000001</v>
      </c>
      <c r="HF15" s="6">
        <v>0.156551</v>
      </c>
      <c r="HG15" s="6">
        <v>0.15581400000000001</v>
      </c>
      <c r="HH15" s="6">
        <v>0.15871199999999999</v>
      </c>
      <c r="HI15" s="1"/>
      <c r="HJ15" s="1">
        <v>0.13</v>
      </c>
      <c r="HK15" s="1">
        <v>0.11</v>
      </c>
      <c r="HL15" s="1">
        <v>0.11</v>
      </c>
      <c r="HM15" s="1"/>
      <c r="HN15" s="1">
        <v>0.16</v>
      </c>
      <c r="HO15" s="1">
        <v>0.15</v>
      </c>
      <c r="HP15" s="1"/>
      <c r="HQ15" s="1">
        <v>0.06</v>
      </c>
      <c r="HR15" s="1">
        <v>0.44</v>
      </c>
      <c r="HS15" s="1">
        <v>0.06</v>
      </c>
      <c r="HT15" s="1"/>
    </row>
    <row r="16" spans="1:229" ht="20.399999999999999" customHeight="1" x14ac:dyDescent="0.35">
      <c r="A16" s="2" t="s">
        <v>2</v>
      </c>
      <c r="B16" s="1">
        <f>SUM(B6:B15)</f>
        <v>99.97</v>
      </c>
      <c r="C16" s="1">
        <f>SUM(C6:C15)</f>
        <v>100.57</v>
      </c>
      <c r="D16" s="1"/>
      <c r="E16" s="6">
        <v>99.715000000000003</v>
      </c>
      <c r="F16" s="6">
        <v>99.480400000000003</v>
      </c>
      <c r="G16" s="6">
        <v>98.636600000000001</v>
      </c>
      <c r="H16" s="6">
        <v>98.489800000000002</v>
      </c>
      <c r="I16" s="6">
        <v>98.244399999999999</v>
      </c>
      <c r="J16" s="6">
        <v>98.192599999999999</v>
      </c>
      <c r="K16" s="6">
        <v>97.723799999999997</v>
      </c>
      <c r="L16" s="6">
        <v>98.685400000000001</v>
      </c>
      <c r="M16" s="6">
        <v>97.538399999999996</v>
      </c>
      <c r="N16" s="1"/>
      <c r="O16" s="6">
        <v>98.025899999999993</v>
      </c>
      <c r="P16" s="6">
        <v>98.110900000000001</v>
      </c>
      <c r="Q16" s="6">
        <v>98.770499999999998</v>
      </c>
      <c r="R16" s="6">
        <v>98.483099999999993</v>
      </c>
      <c r="S16" s="1"/>
      <c r="T16" s="6">
        <v>100.039</v>
      </c>
      <c r="U16" s="6">
        <v>99.922200000000004</v>
      </c>
      <c r="V16" s="6">
        <v>100.006</v>
      </c>
      <c r="W16" s="6">
        <v>99.582300000000004</v>
      </c>
      <c r="X16" s="6">
        <v>99.825500000000005</v>
      </c>
      <c r="Y16" s="6">
        <v>99.955200000000005</v>
      </c>
      <c r="Z16" s="6">
        <v>99.995400000000004</v>
      </c>
      <c r="AA16" s="6">
        <v>99.891900000000007</v>
      </c>
      <c r="AB16" s="6">
        <v>100.248</v>
      </c>
      <c r="AC16" s="6">
        <v>99.8279</v>
      </c>
      <c r="AE16" s="6">
        <v>100.084</v>
      </c>
      <c r="AF16" s="6">
        <v>100.075</v>
      </c>
      <c r="AG16" s="6">
        <v>100.1</v>
      </c>
      <c r="AH16" s="6">
        <v>100.337</v>
      </c>
      <c r="AI16" s="6">
        <v>99.952600000000004</v>
      </c>
      <c r="AJ16" s="6">
        <v>100.05500000000001</v>
      </c>
      <c r="AK16" s="6">
        <v>99.787000000000006</v>
      </c>
      <c r="AL16" s="6">
        <v>99.645399999999995</v>
      </c>
      <c r="AM16" s="6">
        <v>99.984700000000004</v>
      </c>
      <c r="AN16" s="6">
        <v>100.04900000000001</v>
      </c>
      <c r="AO16" s="1"/>
      <c r="AP16" s="1">
        <f>SUM(AP6:AP15)</f>
        <v>100.05000000000001</v>
      </c>
      <c r="AQ16" s="1">
        <f>SUM(AQ6:AQ15)</f>
        <v>99.93</v>
      </c>
      <c r="AR16" s="1"/>
      <c r="AS16" s="1">
        <f>SUM(AS6:AS15)</f>
        <v>99.86999999999999</v>
      </c>
      <c r="AT16" s="1">
        <f>SUM(AT6:AT15)</f>
        <v>99.61</v>
      </c>
      <c r="AU16" s="1"/>
      <c r="AV16" s="6">
        <v>98.804400000000001</v>
      </c>
      <c r="AW16" s="6">
        <v>98.764200000000002</v>
      </c>
      <c r="AX16" s="6">
        <v>99.181399999999996</v>
      </c>
      <c r="AY16" s="6">
        <v>98.743899999999996</v>
      </c>
      <c r="AZ16" s="6">
        <v>99.954899999999995</v>
      </c>
      <c r="BA16" s="6">
        <v>99.194000000000003</v>
      </c>
      <c r="BB16" s="6">
        <v>99.474599999999995</v>
      </c>
      <c r="BC16" s="6">
        <v>99.140900000000002</v>
      </c>
      <c r="BD16" s="6">
        <v>98.738500000000002</v>
      </c>
      <c r="BE16" s="6">
        <v>99.469700000000003</v>
      </c>
      <c r="BG16" s="6">
        <v>99.0625</v>
      </c>
      <c r="BH16" s="6">
        <v>99.258499999999998</v>
      </c>
      <c r="BI16" s="6">
        <v>99.0989</v>
      </c>
      <c r="BJ16" s="6">
        <v>99.133399999999995</v>
      </c>
      <c r="BK16" s="6">
        <v>99.126400000000004</v>
      </c>
      <c r="BL16" s="6">
        <v>99.018699999999995</v>
      </c>
      <c r="BM16" s="6">
        <v>99.358599999999996</v>
      </c>
      <c r="BN16" s="6">
        <v>99.448300000000003</v>
      </c>
      <c r="BO16" s="6">
        <v>99.168599999999998</v>
      </c>
      <c r="BP16" s="6">
        <v>99.788899999999998</v>
      </c>
      <c r="BQ16" s="1"/>
      <c r="BR16" s="1">
        <v>98.510999999999996</v>
      </c>
      <c r="BS16" s="1">
        <v>98.832499999999996</v>
      </c>
      <c r="BT16" s="1">
        <v>98.710999999999999</v>
      </c>
      <c r="BU16" s="1">
        <v>99.211500000000001</v>
      </c>
      <c r="BV16" s="1">
        <v>98.88</v>
      </c>
      <c r="BW16" s="1">
        <v>98.772499999999994</v>
      </c>
      <c r="BX16" s="1"/>
      <c r="BY16" s="6">
        <f t="shared" ref="BY16:CH16" si="0">SUM(BY6:BY15)</f>
        <v>100.04128600000001</v>
      </c>
      <c r="BZ16" s="6">
        <f t="shared" si="0"/>
        <v>99.942807999999999</v>
      </c>
      <c r="CA16" s="6">
        <f t="shared" si="0"/>
        <v>99.720745999999991</v>
      </c>
      <c r="CB16" s="6">
        <f t="shared" si="0"/>
        <v>99.983290999999994</v>
      </c>
      <c r="CC16" s="6">
        <f t="shared" si="0"/>
        <v>99.86493999999999</v>
      </c>
      <c r="CD16" s="6">
        <f t="shared" si="0"/>
        <v>99.989658000000006</v>
      </c>
      <c r="CE16" s="6">
        <f t="shared" si="0"/>
        <v>99.796100999999993</v>
      </c>
      <c r="CF16" s="6">
        <f t="shared" si="0"/>
        <v>99.770817000000008</v>
      </c>
      <c r="CG16" s="6">
        <f t="shared" si="0"/>
        <v>99.690811999999994</v>
      </c>
      <c r="CH16" s="6">
        <f t="shared" si="0"/>
        <v>99.824515999999988</v>
      </c>
      <c r="CI16" s="1"/>
      <c r="CJ16" s="1">
        <v>98.497299999999996</v>
      </c>
      <c r="CK16" s="1">
        <v>99.007499999999993</v>
      </c>
      <c r="CL16" s="1">
        <v>98.374099999999999</v>
      </c>
      <c r="CM16" s="1">
        <v>98.606300000000005</v>
      </c>
      <c r="CN16" s="1"/>
      <c r="CO16" s="6">
        <v>100.53</v>
      </c>
      <c r="CP16" s="6">
        <v>100.47799999999999</v>
      </c>
      <c r="CQ16" s="6">
        <v>100.744</v>
      </c>
      <c r="CR16" s="6">
        <v>100.85899999999999</v>
      </c>
      <c r="CS16" s="6">
        <v>100.553</v>
      </c>
      <c r="CT16" s="6">
        <v>100.491</v>
      </c>
      <c r="CU16" s="6">
        <v>100.601</v>
      </c>
      <c r="CV16" s="6">
        <v>101.09399999999999</v>
      </c>
      <c r="CW16" s="6">
        <v>100.33</v>
      </c>
      <c r="CX16" s="6">
        <v>101.035</v>
      </c>
      <c r="CZ16" s="6">
        <v>99.840599999999995</v>
      </c>
      <c r="DA16" s="6">
        <v>100.337</v>
      </c>
      <c r="DB16" s="6">
        <v>100.06399999999999</v>
      </c>
      <c r="DC16" s="6">
        <v>100.206</v>
      </c>
      <c r="DD16" s="6">
        <v>100.184</v>
      </c>
      <c r="DE16" s="6">
        <v>99.656700000000001</v>
      </c>
      <c r="DF16" s="6">
        <v>100.324</v>
      </c>
      <c r="DG16" s="6">
        <v>100.67400000000001</v>
      </c>
      <c r="DH16" s="6">
        <v>100.5</v>
      </c>
      <c r="DI16" s="6">
        <v>100.62</v>
      </c>
      <c r="DJ16" s="1"/>
      <c r="DK16" s="1">
        <v>98.364500000000007</v>
      </c>
      <c r="DL16" s="1">
        <v>98.268299999999996</v>
      </c>
      <c r="DM16" s="1">
        <v>97.847800000000007</v>
      </c>
      <c r="DN16" s="1">
        <v>98.406099999999995</v>
      </c>
      <c r="DO16" s="1">
        <v>98.225200000000001</v>
      </c>
      <c r="DP16" s="1">
        <v>98.6327</v>
      </c>
      <c r="DQ16" s="1">
        <v>98.233999999999995</v>
      </c>
      <c r="DR16" s="1">
        <v>98.531400000000005</v>
      </c>
      <c r="DS16" s="1"/>
      <c r="DT16" s="1">
        <f>SUM(DT6:DT15)</f>
        <v>100.41000000000001</v>
      </c>
      <c r="DU16" s="1">
        <f>SUM(DU6:DU15)</f>
        <v>100.71</v>
      </c>
      <c r="DV16" s="1"/>
      <c r="DW16" s="1">
        <v>98.111500000000007</v>
      </c>
      <c r="DX16" s="1">
        <v>98.080299999999994</v>
      </c>
      <c r="DY16" s="1">
        <v>97.853700000000003</v>
      </c>
      <c r="DZ16" s="1">
        <v>98.225399999999993</v>
      </c>
      <c r="EA16" s="1">
        <v>97.864199999999997</v>
      </c>
      <c r="EB16" s="1">
        <v>98.114599999999996</v>
      </c>
      <c r="EC16" s="1">
        <v>98.174000000000007</v>
      </c>
      <c r="ED16" s="1">
        <v>98.182900000000004</v>
      </c>
      <c r="EE16" s="1">
        <v>97.907700000000006</v>
      </c>
      <c r="EF16" s="1">
        <v>98.276300000000006</v>
      </c>
      <c r="EG16" s="1">
        <v>98.529399999999995</v>
      </c>
      <c r="EH16" s="1">
        <v>98.150400000000005</v>
      </c>
      <c r="EI16" s="1"/>
      <c r="EJ16" s="6">
        <v>99.414299999999997</v>
      </c>
      <c r="EK16" s="6">
        <v>99.397099999999995</v>
      </c>
      <c r="EL16" s="6">
        <v>99.304400000000001</v>
      </c>
      <c r="EM16" s="6">
        <v>99.529899999999998</v>
      </c>
      <c r="EN16" s="6">
        <v>99.144499999999994</v>
      </c>
      <c r="EO16" s="6">
        <v>98.944999999999993</v>
      </c>
      <c r="EP16" s="1"/>
      <c r="EQ16" s="6">
        <v>99.479500000000002</v>
      </c>
      <c r="ER16" s="6">
        <v>99.722099999999998</v>
      </c>
      <c r="ES16" s="6">
        <v>101.026</v>
      </c>
      <c r="ET16" s="6">
        <v>99.104799999999997</v>
      </c>
      <c r="EU16" s="6">
        <v>99.025700000000001</v>
      </c>
      <c r="EV16" s="6">
        <v>98.506900000000002</v>
      </c>
      <c r="EW16" s="6">
        <v>99.100099999999998</v>
      </c>
      <c r="EX16" s="6">
        <v>99.100200000000001</v>
      </c>
      <c r="EY16" s="1"/>
      <c r="EZ16" s="6">
        <v>98.864099999999993</v>
      </c>
      <c r="FA16" s="6">
        <v>98.796999999999997</v>
      </c>
      <c r="FB16" s="6">
        <v>99.104299999999995</v>
      </c>
      <c r="FC16" s="6">
        <v>98.994</v>
      </c>
      <c r="FD16" s="6">
        <v>98.580399999999997</v>
      </c>
      <c r="FE16" s="6">
        <v>98.867948999999996</v>
      </c>
      <c r="FF16" s="6">
        <v>0.19966700000000001</v>
      </c>
      <c r="FG16" s="1"/>
      <c r="FH16" s="1">
        <f>SUM(FH6:FH15)</f>
        <v>100.30000000000001</v>
      </c>
      <c r="FI16" s="1">
        <f>SUM(FI6:FI15)</f>
        <v>99.96</v>
      </c>
      <c r="FJ16" s="1"/>
      <c r="FK16" s="1">
        <v>98.271199999999993</v>
      </c>
      <c r="FL16" s="1">
        <v>99.350300000000004</v>
      </c>
      <c r="FM16" s="1">
        <v>98.452600000000004</v>
      </c>
      <c r="FN16" s="1">
        <v>98.399600000000007</v>
      </c>
      <c r="FO16" s="1"/>
      <c r="FP16" s="6">
        <v>92.363600000000005</v>
      </c>
      <c r="FQ16" s="6">
        <v>100.364</v>
      </c>
      <c r="FR16" s="6">
        <v>99.869299999999996</v>
      </c>
      <c r="FS16" s="6">
        <v>99.744500000000002</v>
      </c>
      <c r="FT16" s="6">
        <v>99.579899999999995</v>
      </c>
      <c r="FU16" s="6">
        <v>99.664100000000005</v>
      </c>
      <c r="FV16" s="6">
        <v>100.41200000000001</v>
      </c>
      <c r="FW16" s="6">
        <v>99.879499999999993</v>
      </c>
      <c r="FX16" s="6">
        <v>99.821600000000004</v>
      </c>
      <c r="FY16" s="6">
        <v>99.530199999999994</v>
      </c>
      <c r="FZ16" s="1"/>
      <c r="GA16" s="6">
        <v>100.075</v>
      </c>
      <c r="GB16" s="6">
        <v>99.465800000000002</v>
      </c>
      <c r="GC16" s="6">
        <v>99.452200000000005</v>
      </c>
      <c r="GD16" s="6">
        <v>99.4773</v>
      </c>
      <c r="GE16" s="6">
        <v>99.726500000000001</v>
      </c>
      <c r="GF16" s="6">
        <v>99.299800000000005</v>
      </c>
      <c r="GG16" s="6">
        <v>99.586200000000005</v>
      </c>
      <c r="GH16" s="6">
        <v>99.8459</v>
      </c>
      <c r="GI16" s="6">
        <v>99.694900000000004</v>
      </c>
      <c r="GJ16" s="6">
        <v>99.534499999999994</v>
      </c>
      <c r="GK16" s="1"/>
      <c r="GL16" s="1">
        <v>96.249499999999998</v>
      </c>
      <c r="GM16" s="1"/>
      <c r="GN16" s="6">
        <v>100.33499999999999</v>
      </c>
      <c r="GO16" s="6">
        <v>100.569</v>
      </c>
      <c r="GP16" s="6">
        <v>100.694</v>
      </c>
      <c r="GQ16" s="6">
        <v>100.411</v>
      </c>
      <c r="GR16" s="6">
        <v>100.649</v>
      </c>
      <c r="GS16" s="6">
        <v>100.705</v>
      </c>
      <c r="GT16" s="6">
        <v>100.613</v>
      </c>
      <c r="GU16" s="6">
        <v>100.70399999999999</v>
      </c>
      <c r="GV16" s="6">
        <v>100.613</v>
      </c>
      <c r="GW16" s="6">
        <v>100.526</v>
      </c>
      <c r="GX16" s="1"/>
      <c r="GY16" s="6">
        <v>101.006</v>
      </c>
      <c r="GZ16" s="6">
        <v>100.989</v>
      </c>
      <c r="HA16" s="6">
        <v>100.886</v>
      </c>
      <c r="HB16" s="6">
        <v>100.765</v>
      </c>
      <c r="HC16" s="6">
        <v>100.845</v>
      </c>
      <c r="HD16" s="6">
        <v>101.26600000000001</v>
      </c>
      <c r="HE16" s="6">
        <v>100.616</v>
      </c>
      <c r="HF16" s="6">
        <v>100.80800000000001</v>
      </c>
      <c r="HG16" s="6">
        <v>100.76600000000001</v>
      </c>
      <c r="HH16" s="6">
        <v>100.932</v>
      </c>
      <c r="HI16" s="1"/>
      <c r="HJ16" s="1">
        <f>SUM(HJ6:HJ15)</f>
        <v>99.88</v>
      </c>
      <c r="HK16" s="1">
        <f>SUM(HK6:HK15)</f>
        <v>99.71</v>
      </c>
      <c r="HL16" s="1">
        <f>SUM(HL6:HL15)</f>
        <v>99.710000000000008</v>
      </c>
      <c r="HM16" s="1"/>
      <c r="HN16" s="1">
        <f>SUM(HN6:HN15)</f>
        <v>99.96</v>
      </c>
      <c r="HO16" s="1">
        <f>SUM(HO6:HO15)</f>
        <v>100.36000000000001</v>
      </c>
      <c r="HP16" s="1"/>
      <c r="HQ16" s="1">
        <f>SUM(HQ6:HQ15)</f>
        <v>100.75</v>
      </c>
      <c r="HR16" s="1">
        <f>SUM(HR6:HR15)</f>
        <v>100.63</v>
      </c>
      <c r="HS16" s="1">
        <f>SUM(HS6:HS15)</f>
        <v>100.45</v>
      </c>
      <c r="HT16" s="1"/>
    </row>
    <row r="17" spans="1:228" x14ac:dyDescent="0.35">
      <c r="B17" s="1"/>
      <c r="C17" s="1"/>
      <c r="D17" s="1"/>
      <c r="E17" s="6"/>
      <c r="F17" s="6"/>
      <c r="G17" s="6"/>
      <c r="H17" s="6"/>
      <c r="I17" s="6"/>
      <c r="J17" s="6"/>
      <c r="K17" s="6"/>
      <c r="L17" s="6"/>
      <c r="M17" s="6"/>
      <c r="N17" s="1"/>
      <c r="O17" s="6"/>
      <c r="P17" s="6"/>
      <c r="Q17" s="6"/>
      <c r="R17" s="6"/>
      <c r="S17" s="1"/>
      <c r="T17" s="6"/>
      <c r="U17" s="6"/>
      <c r="V17" s="6"/>
      <c r="W17" s="6"/>
      <c r="X17" s="6"/>
      <c r="Y17" s="6"/>
      <c r="Z17" s="6"/>
      <c r="AA17" s="6"/>
      <c r="AB17" s="6"/>
      <c r="AC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1"/>
      <c r="AP17" s="1"/>
      <c r="AQ17" s="1"/>
      <c r="AR17" s="1"/>
      <c r="AS17" s="1"/>
      <c r="AT17" s="1"/>
      <c r="AU17" s="1"/>
      <c r="AV17" s="6"/>
      <c r="AW17" s="6"/>
      <c r="AX17" s="6"/>
      <c r="AY17" s="6"/>
      <c r="AZ17" s="6"/>
      <c r="BA17" s="6"/>
      <c r="BB17" s="6"/>
      <c r="BC17" s="6"/>
      <c r="BD17" s="6"/>
      <c r="BE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1"/>
      <c r="BX17" s="1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1"/>
      <c r="CN17" s="1"/>
      <c r="CO17" s="6"/>
      <c r="CP17" s="6"/>
      <c r="CQ17" s="6"/>
      <c r="CR17" s="6"/>
      <c r="CS17" s="6"/>
      <c r="CT17" s="6"/>
      <c r="CU17" s="6"/>
      <c r="CV17" s="6"/>
      <c r="CW17" s="6"/>
      <c r="CX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1"/>
      <c r="DS17" s="1"/>
      <c r="DT17" s="1"/>
      <c r="DU17" s="1"/>
      <c r="DV17" s="1"/>
      <c r="EI17" s="1"/>
      <c r="EJ17" s="6"/>
      <c r="EK17" s="6"/>
      <c r="EL17" s="6"/>
      <c r="EM17" s="6"/>
      <c r="EN17" s="6"/>
      <c r="EO17" s="6"/>
      <c r="EQ17" s="6"/>
      <c r="ER17" s="6"/>
      <c r="ES17" s="6"/>
      <c r="ET17" s="6"/>
      <c r="EU17" s="6"/>
      <c r="EV17" s="6"/>
      <c r="EW17" s="6"/>
      <c r="EX17" s="6"/>
      <c r="EZ17" s="6"/>
      <c r="FA17" s="6"/>
      <c r="FB17" s="6"/>
      <c r="FC17" s="6"/>
      <c r="FD17" s="6"/>
      <c r="FE17" s="6"/>
      <c r="FF17" s="6"/>
      <c r="FG17" s="1"/>
      <c r="FH17" s="1"/>
      <c r="FI17" s="1"/>
      <c r="FJ17" s="1"/>
      <c r="FO17" s="1"/>
      <c r="FP17" s="6"/>
      <c r="FQ17" s="6"/>
      <c r="FR17" s="6"/>
      <c r="FS17" s="6"/>
      <c r="FT17" s="6"/>
      <c r="FU17" s="6"/>
      <c r="FV17" s="6"/>
      <c r="FW17" s="6"/>
      <c r="FX17" s="6"/>
      <c r="FY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M17" s="1"/>
      <c r="GN17" s="6"/>
      <c r="GO17" s="6"/>
      <c r="GP17" s="6"/>
      <c r="GQ17" s="6"/>
      <c r="GR17" s="6"/>
      <c r="GS17" s="6"/>
      <c r="GT17" s="6"/>
      <c r="GU17" s="6"/>
      <c r="GV17" s="6"/>
      <c r="GW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</row>
    <row r="18" spans="1:228" x14ac:dyDescent="0.35">
      <c r="A18" s="77" t="s">
        <v>7</v>
      </c>
      <c r="B18" s="1">
        <v>0.76176956420822417</v>
      </c>
      <c r="C18" s="1">
        <v>0.75873807998035203</v>
      </c>
      <c r="D18" s="1"/>
      <c r="E18" s="1">
        <f t="shared" ref="E18:M18" si="1">(E13/40.31)/((E13/40.31)+(E11/71.85))</f>
        <v>0.76622973686531437</v>
      </c>
      <c r="F18" s="1">
        <f t="shared" si="1"/>
        <v>0.76362601394765706</v>
      </c>
      <c r="G18" s="1">
        <f t="shared" si="1"/>
        <v>0.76354507985612929</v>
      </c>
      <c r="H18" s="1">
        <f t="shared" si="1"/>
        <v>0.76352727019886779</v>
      </c>
      <c r="I18" s="1">
        <f t="shared" si="1"/>
        <v>0.76352169231903566</v>
      </c>
      <c r="J18" s="1">
        <f t="shared" si="1"/>
        <v>0.76357194094224268</v>
      </c>
      <c r="K18" s="1">
        <f t="shared" si="1"/>
        <v>0.76189704746441933</v>
      </c>
      <c r="L18" s="1">
        <f t="shared" si="1"/>
        <v>0.76364798844977144</v>
      </c>
      <c r="M18" s="1">
        <f t="shared" si="1"/>
        <v>0.76341187995103887</v>
      </c>
      <c r="N18" s="1"/>
      <c r="O18" s="1">
        <f>(O13/40.31)/((O13/40.31)+(O11/71.85))</f>
        <v>0.76034759787339845</v>
      </c>
      <c r="P18" s="1">
        <f>(P13/40.31)/((P13/40.31)+(P11/71.85))</f>
        <v>0.76320970714490677</v>
      </c>
      <c r="Q18" s="1">
        <f>(Q13/40.31)/((Q13/40.31)+(Q11/71.85))</f>
        <v>0.76303880480277275</v>
      </c>
      <c r="R18" s="1">
        <f>(R13/40.31)/((R13/40.31)+(R11/71.85))</f>
        <v>0.76193336881061446</v>
      </c>
      <c r="S18" s="1"/>
      <c r="T18" s="1">
        <f t="shared" ref="T18:AC18" si="2">(T13/40.31)/((T13/40.31)+(T11/71.85))</f>
        <v>0.78711257053404193</v>
      </c>
      <c r="U18" s="1">
        <f t="shared" si="2"/>
        <v>0.78806223629919325</v>
      </c>
      <c r="V18" s="1">
        <f t="shared" si="2"/>
        <v>0.78710909347415259</v>
      </c>
      <c r="W18" s="1">
        <f t="shared" si="2"/>
        <v>0.78714923097886602</v>
      </c>
      <c r="X18" s="1">
        <f t="shared" si="2"/>
        <v>0.78751563619789844</v>
      </c>
      <c r="Y18" s="1">
        <f t="shared" si="2"/>
        <v>0.78600653014137922</v>
      </c>
      <c r="Z18" s="1">
        <f t="shared" si="2"/>
        <v>0.78614679152929878</v>
      </c>
      <c r="AA18" s="1">
        <f t="shared" si="2"/>
        <v>0.78515885006091601</v>
      </c>
      <c r="AB18" s="1">
        <f t="shared" si="2"/>
        <v>0.7864111014721723</v>
      </c>
      <c r="AC18" s="1">
        <f t="shared" si="2"/>
        <v>0.78772910395939078</v>
      </c>
      <c r="AE18" s="1">
        <f t="shared" ref="AE18:AN18" si="3">(AE13/40.31)/((AE13/40.31)+(AE11/71.85))</f>
        <v>0.78618585279249131</v>
      </c>
      <c r="AF18" s="1">
        <f t="shared" si="3"/>
        <v>0.78642506401048862</v>
      </c>
      <c r="AG18" s="1">
        <f t="shared" si="3"/>
        <v>0.78567614292725707</v>
      </c>
      <c r="AH18" s="1">
        <f t="shared" si="3"/>
        <v>0.78665992488786995</v>
      </c>
      <c r="AI18" s="1">
        <f t="shared" si="3"/>
        <v>0.78690597021903419</v>
      </c>
      <c r="AJ18" s="1">
        <f t="shared" si="3"/>
        <v>0.78636139171379216</v>
      </c>
      <c r="AK18" s="1">
        <f t="shared" si="3"/>
        <v>0.78702300167424644</v>
      </c>
      <c r="AL18" s="1">
        <f t="shared" si="3"/>
        <v>0.78833972819144005</v>
      </c>
      <c r="AM18" s="1">
        <f t="shared" si="3"/>
        <v>0.78711943794041495</v>
      </c>
      <c r="AN18" s="1">
        <f t="shared" si="3"/>
        <v>0.78687750741352047</v>
      </c>
      <c r="AO18" s="1"/>
      <c r="AP18" s="1">
        <v>0.73518598613017516</v>
      </c>
      <c r="AQ18" s="1">
        <v>0.73690933502405553</v>
      </c>
      <c r="AR18" s="1"/>
      <c r="AS18" s="1">
        <v>0.75616627585748264</v>
      </c>
      <c r="AT18" s="1">
        <v>0.75584805574859582</v>
      </c>
      <c r="AU18" s="1"/>
      <c r="AV18" s="1">
        <f t="shared" ref="AV18:BE18" si="4">(AV13/40.31)/((AV13/40.31)+(AV11/71.85))</f>
        <v>0.76189005747097793</v>
      </c>
      <c r="AW18" s="1">
        <f t="shared" si="4"/>
        <v>0.76239167152954967</v>
      </c>
      <c r="AX18" s="1">
        <f t="shared" si="4"/>
        <v>0.76304237426246047</v>
      </c>
      <c r="AY18" s="1">
        <f t="shared" si="4"/>
        <v>0.76273646242122106</v>
      </c>
      <c r="AZ18" s="1">
        <f t="shared" si="4"/>
        <v>0.76534944523884263</v>
      </c>
      <c r="BA18" s="1">
        <f t="shared" si="4"/>
        <v>0.76244370256781002</v>
      </c>
      <c r="BB18" s="1">
        <f t="shared" si="4"/>
        <v>0.76193312359538845</v>
      </c>
      <c r="BC18" s="1">
        <f t="shared" si="4"/>
        <v>0.76240707530551355</v>
      </c>
      <c r="BD18" s="1">
        <f t="shared" si="4"/>
        <v>0.76329545426221934</v>
      </c>
      <c r="BE18" s="1">
        <f t="shared" si="4"/>
        <v>0.76258418807502415</v>
      </c>
      <c r="BG18" s="1">
        <f t="shared" ref="BG18:BP18" si="5">(BG13/40.31)/((BG13/40.31)+(BG11/71.85))</f>
        <v>0.76414281253002225</v>
      </c>
      <c r="BH18" s="1">
        <f t="shared" si="5"/>
        <v>0.76325996985101396</v>
      </c>
      <c r="BI18" s="1">
        <f t="shared" si="5"/>
        <v>0.76401137656267448</v>
      </c>
      <c r="BJ18" s="1">
        <f t="shared" si="5"/>
        <v>0.76478910630607511</v>
      </c>
      <c r="BK18" s="1">
        <f t="shared" si="5"/>
        <v>0.76440306886885734</v>
      </c>
      <c r="BL18" s="1">
        <f t="shared" si="5"/>
        <v>0.76490025236986192</v>
      </c>
      <c r="BM18" s="1">
        <f t="shared" si="5"/>
        <v>0.76502397006858691</v>
      </c>
      <c r="BN18" s="1">
        <f t="shared" si="5"/>
        <v>0.76441552977158445</v>
      </c>
      <c r="BO18" s="1">
        <f t="shared" si="5"/>
        <v>0.76469829046991122</v>
      </c>
      <c r="BP18" s="1">
        <f t="shared" si="5"/>
        <v>0.7649020871170229</v>
      </c>
      <c r="BQ18" s="1"/>
      <c r="BR18" s="6">
        <f t="shared" ref="BR18:BW18" si="6">(BR13/40.31)/((BR13/40.31)+(BR11/71.85))</f>
        <v>0.75801162402054578</v>
      </c>
      <c r="BS18" s="6">
        <f t="shared" si="6"/>
        <v>0.78051389350122191</v>
      </c>
      <c r="BT18" s="6">
        <f t="shared" si="6"/>
        <v>0.74698111058123284</v>
      </c>
      <c r="BU18" s="6">
        <f t="shared" si="6"/>
        <v>0.77220733326999824</v>
      </c>
      <c r="BV18" s="6">
        <f t="shared" si="6"/>
        <v>0.77749872097889328</v>
      </c>
      <c r="BW18" s="6">
        <f t="shared" si="6"/>
        <v>0.75891765783336151</v>
      </c>
      <c r="BX18" s="1"/>
      <c r="BY18" s="6">
        <f t="shared" ref="BY18:CH18" si="7">(BY13/40.31)/((BY13/40.31)+(BY11/71.85))</f>
        <v>0.78803907308572396</v>
      </c>
      <c r="BZ18" s="6">
        <f t="shared" si="7"/>
        <v>0.78676609040087064</v>
      </c>
      <c r="CA18" s="6">
        <f t="shared" si="7"/>
        <v>0.78105095013687453</v>
      </c>
      <c r="CB18" s="6">
        <f t="shared" si="7"/>
        <v>0.78652539364699225</v>
      </c>
      <c r="CC18" s="6">
        <f t="shared" si="7"/>
        <v>0.7699698548639875</v>
      </c>
      <c r="CD18" s="6">
        <f t="shared" si="7"/>
        <v>0.78529913174102772</v>
      </c>
      <c r="CE18" s="6">
        <f t="shared" si="7"/>
        <v>0.78175064990979726</v>
      </c>
      <c r="CF18" s="6">
        <f t="shared" si="7"/>
        <v>0.76166937491103703</v>
      </c>
      <c r="CG18" s="6">
        <f t="shared" si="7"/>
        <v>0.77116487480327645</v>
      </c>
      <c r="CH18" s="6">
        <f t="shared" si="7"/>
        <v>0.76215442929414978</v>
      </c>
      <c r="CI18" s="1"/>
      <c r="CJ18" s="6">
        <f>(CJ13/40.31)/((CJ13/40.31)+(CJ11/71.85))</f>
        <v>0.83919796474163966</v>
      </c>
      <c r="CK18" s="6">
        <f>(CK13/40.31)/((CK13/40.31)+(CK11/71.85))</f>
        <v>0.83489061592041391</v>
      </c>
      <c r="CL18" s="6">
        <f>(CL13/40.31)/((CL13/40.31)+(CL11/71.85))</f>
        <v>0.835446491833995</v>
      </c>
      <c r="CM18" s="6">
        <f>(CM13/40.31)/((CM13/40.31)+(CM11/71.85))</f>
        <v>0.83676065164921476</v>
      </c>
      <c r="CN18" s="1"/>
      <c r="CO18" s="1">
        <f t="shared" ref="CO18:CX18" si="8">(CO13/40.31)/((CO13/40.31)+(CO11/71.85))</f>
        <v>0.78209400783790362</v>
      </c>
      <c r="CP18" s="1">
        <f t="shared" si="8"/>
        <v>0.78149471543309768</v>
      </c>
      <c r="CQ18" s="1">
        <f t="shared" si="8"/>
        <v>0.78258098571461243</v>
      </c>
      <c r="CR18" s="1">
        <f t="shared" si="8"/>
        <v>0.78202231077764084</v>
      </c>
      <c r="CS18" s="1">
        <f t="shared" si="8"/>
        <v>0.78295523977330528</v>
      </c>
      <c r="CT18" s="1">
        <f t="shared" si="8"/>
        <v>0.7820888420031562</v>
      </c>
      <c r="CU18" s="1">
        <f t="shared" si="8"/>
        <v>0.78208086590469073</v>
      </c>
      <c r="CV18" s="1">
        <f t="shared" si="8"/>
        <v>0.78193146665796309</v>
      </c>
      <c r="CW18" s="1">
        <f t="shared" si="8"/>
        <v>0.78242463934940321</v>
      </c>
      <c r="CX18" s="1">
        <f t="shared" si="8"/>
        <v>0.78165149029603631</v>
      </c>
      <c r="CZ18" s="1">
        <f t="shared" ref="CZ18:DI18" si="9">(CZ13/40.31)/((CZ13/40.31)+(CZ11/71.85))</f>
        <v>0.78405317501734895</v>
      </c>
      <c r="DA18" s="1">
        <f t="shared" si="9"/>
        <v>0.78426941668959982</v>
      </c>
      <c r="DB18" s="1">
        <f t="shared" si="9"/>
        <v>0.78423620429088536</v>
      </c>
      <c r="DC18" s="1">
        <f t="shared" si="9"/>
        <v>0.78470705585266232</v>
      </c>
      <c r="DD18" s="1">
        <f t="shared" si="9"/>
        <v>0.78513368926945293</v>
      </c>
      <c r="DE18" s="1">
        <f t="shared" si="9"/>
        <v>0.78435290772012589</v>
      </c>
      <c r="DF18" s="1">
        <f t="shared" si="9"/>
        <v>0.78483447544481444</v>
      </c>
      <c r="DG18" s="1">
        <f t="shared" si="9"/>
        <v>0.78417105308725832</v>
      </c>
      <c r="DH18" s="1">
        <f t="shared" si="9"/>
        <v>0.7855353588915085</v>
      </c>
      <c r="DI18" s="1">
        <f t="shared" si="9"/>
        <v>0.78535504841112258</v>
      </c>
      <c r="DJ18" s="1"/>
      <c r="DK18" s="6">
        <f t="shared" ref="DK18:DR18" si="10">(DK13/40.31)/((DK13/40.31)+(DK11/71.85))</f>
        <v>0.81790595225350915</v>
      </c>
      <c r="DL18" s="6">
        <f t="shared" si="10"/>
        <v>0.81642496938640952</v>
      </c>
      <c r="DM18" s="6">
        <f t="shared" si="10"/>
        <v>0.81715285777912172</v>
      </c>
      <c r="DN18" s="6">
        <f t="shared" si="10"/>
        <v>0.81568065660965672</v>
      </c>
      <c r="DO18" s="6">
        <f t="shared" si="10"/>
        <v>0.75627970832515645</v>
      </c>
      <c r="DP18" s="6">
        <f t="shared" si="10"/>
        <v>0.74295465186862986</v>
      </c>
      <c r="DQ18" s="6">
        <f t="shared" si="10"/>
        <v>0.7541710556294019</v>
      </c>
      <c r="DR18" s="6">
        <f t="shared" si="10"/>
        <v>0.74577843863269166</v>
      </c>
      <c r="DS18" s="1"/>
      <c r="DT18" s="1">
        <v>0.76329304001941201</v>
      </c>
      <c r="DU18" s="1">
        <v>0.76580577317474952</v>
      </c>
      <c r="DV18" s="1"/>
      <c r="DW18" s="6">
        <f t="shared" ref="DW18:EH18" si="11">(DW13/40.31)/((DW13/40.31)+(DW11/71.85))</f>
        <v>0.75055966471575142</v>
      </c>
      <c r="DX18" s="6">
        <f t="shared" si="11"/>
        <v>0.74884187072283481</v>
      </c>
      <c r="DY18" s="6">
        <f t="shared" si="11"/>
        <v>0.74933831043881038</v>
      </c>
      <c r="DZ18" s="6">
        <f t="shared" si="11"/>
        <v>0.74928543364592071</v>
      </c>
      <c r="EA18" s="6">
        <f t="shared" si="11"/>
        <v>0.7499840518490285</v>
      </c>
      <c r="EB18" s="6">
        <f t="shared" si="11"/>
        <v>0.74937764606528201</v>
      </c>
      <c r="EC18" s="6">
        <f t="shared" si="11"/>
        <v>0.74559761493012333</v>
      </c>
      <c r="ED18" s="6">
        <f t="shared" si="11"/>
        <v>0.7471138957890191</v>
      </c>
      <c r="EE18" s="6">
        <f t="shared" si="11"/>
        <v>0.74808374875559347</v>
      </c>
      <c r="EF18" s="6">
        <f t="shared" si="11"/>
        <v>0.74846264541403495</v>
      </c>
      <c r="EG18" s="6">
        <f t="shared" si="11"/>
        <v>0.74759797051448129</v>
      </c>
      <c r="EH18" s="6">
        <f t="shared" si="11"/>
        <v>0.74725276475226488</v>
      </c>
      <c r="EI18" s="1"/>
      <c r="EJ18" s="1">
        <f t="shared" ref="EJ18:EO18" si="12">(EJ13/40.31)/((EJ13/40.31)+(EJ11/71.85))</f>
        <v>0.75830579426410438</v>
      </c>
      <c r="EK18" s="1">
        <f t="shared" si="12"/>
        <v>0.75863352610612556</v>
      </c>
      <c r="EL18" s="1">
        <f t="shared" si="12"/>
        <v>0.76105311229412709</v>
      </c>
      <c r="EM18" s="1">
        <f t="shared" si="12"/>
        <v>0.75936726724057779</v>
      </c>
      <c r="EN18" s="1">
        <f t="shared" si="12"/>
        <v>0.75979362382136795</v>
      </c>
      <c r="EO18" s="1">
        <f t="shared" si="12"/>
        <v>0.75915851824848068</v>
      </c>
      <c r="EQ18" s="1">
        <f t="shared" ref="EQ18:EX18" si="13">(EQ13/40.31)/((EQ13/40.31)+(EQ11/71.85))</f>
        <v>0.7589512035853383</v>
      </c>
      <c r="ER18" s="1">
        <f t="shared" si="13"/>
        <v>0.75885931257545725</v>
      </c>
      <c r="ES18" s="1">
        <f t="shared" si="13"/>
        <v>0.76119424175615169</v>
      </c>
      <c r="ET18" s="1">
        <f t="shared" si="13"/>
        <v>0.75867113423886634</v>
      </c>
      <c r="EU18" s="1">
        <f t="shared" si="13"/>
        <v>0.7588109093187787</v>
      </c>
      <c r="EV18" s="1">
        <f t="shared" si="13"/>
        <v>0.75255751588898279</v>
      </c>
      <c r="EW18" s="1">
        <f t="shared" si="13"/>
        <v>0.75941676345272324</v>
      </c>
      <c r="EX18" s="1">
        <f t="shared" si="13"/>
        <v>0.76005586660140434</v>
      </c>
      <c r="EZ18" s="1">
        <f t="shared" ref="EZ18:FE18" si="14">(EZ13/40.31)/((EZ13/40.31)+(EZ11/71.85))</f>
        <v>0.75599816566896449</v>
      </c>
      <c r="FA18" s="1">
        <f t="shared" si="14"/>
        <v>0.75585930074205421</v>
      </c>
      <c r="FB18" s="1">
        <f t="shared" si="14"/>
        <v>0.75673068914026553</v>
      </c>
      <c r="FC18" s="1">
        <f t="shared" si="14"/>
        <v>0.75572518427930246</v>
      </c>
      <c r="FD18" s="1">
        <f t="shared" si="14"/>
        <v>0.75542877297990063</v>
      </c>
      <c r="FE18" s="1">
        <f t="shared" si="14"/>
        <v>0.7559489397996505</v>
      </c>
      <c r="FF18" s="6"/>
      <c r="FG18" s="1"/>
      <c r="FH18" s="1">
        <v>0.75244949068681377</v>
      </c>
      <c r="FI18" s="1">
        <v>0.75275329994456275</v>
      </c>
      <c r="FJ18" s="1"/>
      <c r="FK18" s="6">
        <f>(FK13/40.31)/((FK13/40.31)+(FK11/71.85))</f>
        <v>0.7532835118925485</v>
      </c>
      <c r="FL18" s="6">
        <f>(FL13/40.31)/((FL13/40.31)+(FL11/71.85))</f>
        <v>0.75203393495063608</v>
      </c>
      <c r="FM18" s="6">
        <f>(FM13/40.31)/((FM13/40.31)+(FM11/71.85))</f>
        <v>0.75869420550804467</v>
      </c>
      <c r="FN18" s="6">
        <f>(FN13/40.31)/((FN13/40.31)+(FN11/71.85))</f>
        <v>0.75262708909693143</v>
      </c>
      <c r="FO18" s="6"/>
      <c r="FP18" s="1">
        <f t="shared" ref="FP18:FY18" si="15">(FP13/40.31)/((FP13/40.31)+(FP11/71.85))</f>
        <v>0.75149882770362164</v>
      </c>
      <c r="FQ18" s="1">
        <f t="shared" si="15"/>
        <v>0.76191977904750685</v>
      </c>
      <c r="FR18" s="1">
        <f t="shared" si="15"/>
        <v>0.76261203406894218</v>
      </c>
      <c r="FS18" s="1">
        <f t="shared" si="15"/>
        <v>0.76251102131641957</v>
      </c>
      <c r="FT18" s="1">
        <f t="shared" si="15"/>
        <v>0.76083741529115767</v>
      </c>
      <c r="FU18" s="1">
        <f t="shared" si="15"/>
        <v>0.76170619824227792</v>
      </c>
      <c r="FV18" s="1">
        <f t="shared" si="15"/>
        <v>0.7616782945045677</v>
      </c>
      <c r="FW18" s="1">
        <f t="shared" si="15"/>
        <v>0.76228921472761679</v>
      </c>
      <c r="FX18" s="1">
        <f t="shared" si="15"/>
        <v>0.7624075433425862</v>
      </c>
      <c r="FY18" s="1">
        <f t="shared" si="15"/>
        <v>0.76154434286527073</v>
      </c>
      <c r="FZ18" s="1"/>
      <c r="GA18" s="1">
        <f t="shared" ref="GA18:GJ18" si="16">(GA13/40.31)/((GA13/40.31)+(GA11/71.85))</f>
        <v>0.76254052849421083</v>
      </c>
      <c r="GB18" s="1">
        <f t="shared" si="16"/>
        <v>0.76220303929573752</v>
      </c>
      <c r="GC18" s="1">
        <f t="shared" si="16"/>
        <v>0.76157154675573291</v>
      </c>
      <c r="GD18" s="1">
        <f t="shared" si="16"/>
        <v>0.7613189510598195</v>
      </c>
      <c r="GE18" s="1">
        <f t="shared" si="16"/>
        <v>0.76171871882379016</v>
      </c>
      <c r="GF18" s="1">
        <f t="shared" si="16"/>
        <v>0.76267162783351672</v>
      </c>
      <c r="GG18" s="1">
        <f t="shared" si="16"/>
        <v>0.7625903986186664</v>
      </c>
      <c r="GH18" s="1">
        <f t="shared" si="16"/>
        <v>0.76209581526276116</v>
      </c>
      <c r="GI18" s="1">
        <f t="shared" si="16"/>
        <v>0.76225071002626799</v>
      </c>
      <c r="GJ18" s="1">
        <f t="shared" si="16"/>
        <v>0.76126331656891055</v>
      </c>
      <c r="GK18" s="1"/>
      <c r="GL18" s="6">
        <f>(GL13/40.31)/((GL13/40.31)+(GL11/71.85))</f>
        <v>0.74721834888137428</v>
      </c>
      <c r="GM18" s="1"/>
      <c r="GN18" s="1">
        <f t="shared" ref="GN18:GW18" si="17">(GN13/40.31)/((GN13/40.31)+(GN11/71.85))</f>
        <v>0.74563631446828771</v>
      </c>
      <c r="GO18" s="1">
        <f t="shared" si="17"/>
        <v>0.74490694039523209</v>
      </c>
      <c r="GP18" s="1">
        <f t="shared" si="17"/>
        <v>0.74542356217581507</v>
      </c>
      <c r="GQ18" s="1">
        <f t="shared" si="17"/>
        <v>0.74668739348450397</v>
      </c>
      <c r="GR18" s="1">
        <f t="shared" si="17"/>
        <v>0.74611099275294457</v>
      </c>
      <c r="GS18" s="1">
        <f t="shared" si="17"/>
        <v>0.74570426269245715</v>
      </c>
      <c r="GT18" s="1">
        <f t="shared" si="17"/>
        <v>0.74547975205605488</v>
      </c>
      <c r="GU18" s="1">
        <f t="shared" si="17"/>
        <v>0.74578975782974877</v>
      </c>
      <c r="GV18" s="1">
        <f t="shared" si="17"/>
        <v>0.74663331759558771</v>
      </c>
      <c r="GW18" s="1">
        <f t="shared" si="17"/>
        <v>0.74670703291341545</v>
      </c>
      <c r="GX18" s="1"/>
      <c r="GY18" s="1">
        <f t="shared" ref="GY18:HH18" si="18">(GY13/40.31)/((GY13/40.31)+(GY11/71.85))</f>
        <v>0.74251093873882112</v>
      </c>
      <c r="GZ18" s="1">
        <f t="shared" si="18"/>
        <v>0.7424579433016345</v>
      </c>
      <c r="HA18" s="1">
        <f t="shared" si="18"/>
        <v>0.74270503934910514</v>
      </c>
      <c r="HB18" s="1">
        <f t="shared" si="18"/>
        <v>0.7429709163848458</v>
      </c>
      <c r="HC18" s="1">
        <f t="shared" si="18"/>
        <v>0.74300630463215689</v>
      </c>
      <c r="HD18" s="1">
        <f t="shared" si="18"/>
        <v>0.7432549960511462</v>
      </c>
      <c r="HE18" s="1">
        <f t="shared" si="18"/>
        <v>0.74389508260042481</v>
      </c>
      <c r="HF18" s="1">
        <f t="shared" si="18"/>
        <v>0.743479045886136</v>
      </c>
      <c r="HG18" s="1">
        <f t="shared" si="18"/>
        <v>0.74346241071364605</v>
      </c>
      <c r="HH18" s="1">
        <f t="shared" si="18"/>
        <v>0.74408706197569574</v>
      </c>
      <c r="HJ18" s="1">
        <v>0.78006162752459129</v>
      </c>
      <c r="HK18" s="1">
        <v>0.77881101054510982</v>
      </c>
      <c r="HL18" s="1">
        <v>0.77976867794490812</v>
      </c>
      <c r="HM18" s="1"/>
      <c r="HN18" s="1">
        <v>0.75791321309803017</v>
      </c>
      <c r="HO18" s="1">
        <v>0.75563958040021983</v>
      </c>
      <c r="HP18" s="1"/>
      <c r="HQ18" s="1">
        <v>0.7891360776532218</v>
      </c>
      <c r="HR18" s="1">
        <v>0.82750015033898128</v>
      </c>
      <c r="HS18" s="1">
        <v>0.78846743086626492</v>
      </c>
      <c r="HT18" s="1"/>
    </row>
    <row r="19" spans="1:228" x14ac:dyDescent="0.35">
      <c r="A19" t="s">
        <v>349</v>
      </c>
      <c r="B19" s="1"/>
      <c r="C19" s="1"/>
      <c r="D19" s="1"/>
      <c r="E19" s="6">
        <v>2.2279999999999999E-3</v>
      </c>
      <c r="F19" s="6">
        <v>2.235E-3</v>
      </c>
      <c r="G19" s="6">
        <v>2.2290000000000001E-3</v>
      </c>
      <c r="H19" s="6">
        <v>2.2239999999999998E-3</v>
      </c>
      <c r="I19" s="6">
        <v>2.2409999999999999E-3</v>
      </c>
      <c r="J19" s="6">
        <v>2.2499999999999998E-3</v>
      </c>
      <c r="K19" s="6">
        <v>2.2239999999999998E-3</v>
      </c>
      <c r="L19" s="6">
        <v>2.2300000000000002E-3</v>
      </c>
      <c r="M19" s="6">
        <v>2.2460000000000002E-3</v>
      </c>
      <c r="N19" s="1"/>
      <c r="O19" s="6">
        <v>2.2179999999999999E-3</v>
      </c>
      <c r="P19" s="6">
        <v>2.2079999999999999E-3</v>
      </c>
      <c r="Q19" s="6">
        <v>2.2269999999999998E-3</v>
      </c>
      <c r="R19" s="6">
        <v>2.212E-3</v>
      </c>
      <c r="S19" s="1"/>
      <c r="T19" s="6">
        <v>2.2139999999999998E-3</v>
      </c>
      <c r="U19" s="6">
        <v>2.2200000000000002E-3</v>
      </c>
      <c r="V19" s="6">
        <v>2.2030000000000001E-3</v>
      </c>
      <c r="W19" s="6">
        <v>2.2360000000000001E-3</v>
      </c>
      <c r="X19" s="6">
        <v>2.1970000000000002E-3</v>
      </c>
      <c r="Y19" s="6">
        <v>2.1900000000000001E-3</v>
      </c>
      <c r="Z19" s="6">
        <v>2.2160000000000001E-3</v>
      </c>
      <c r="AA19" s="6">
        <v>2.212E-3</v>
      </c>
      <c r="AB19" s="6">
        <v>2.2049999999999999E-3</v>
      </c>
      <c r="AC19" s="6">
        <v>2.225E-3</v>
      </c>
      <c r="AE19" s="6">
        <v>2.2179999999999999E-3</v>
      </c>
      <c r="AF19" s="6">
        <v>2.199E-3</v>
      </c>
      <c r="AG19" s="6">
        <v>2.1909999999999998E-3</v>
      </c>
      <c r="AH19" s="6">
        <v>2.2139999999999998E-3</v>
      </c>
      <c r="AI19" s="6">
        <v>2.202E-3</v>
      </c>
      <c r="AJ19" s="6">
        <v>2.2049999999999999E-3</v>
      </c>
      <c r="AK19" s="6">
        <v>2.199E-3</v>
      </c>
      <c r="AL19" s="6">
        <v>2.2030000000000001E-3</v>
      </c>
      <c r="AM19" s="6">
        <v>2.2070000000000002E-3</v>
      </c>
      <c r="AN19" s="6">
        <v>2.202E-3</v>
      </c>
      <c r="AO19" s="1"/>
      <c r="AP19" s="1"/>
      <c r="AQ19" s="1"/>
      <c r="AR19" s="1"/>
      <c r="AS19" s="1"/>
      <c r="AT19" s="1"/>
      <c r="AU19" s="1"/>
      <c r="AV19" s="6">
        <v>2.2209999999999999E-3</v>
      </c>
      <c r="AW19" s="6">
        <v>2.2160000000000001E-3</v>
      </c>
      <c r="AX19" s="6">
        <v>2.2420000000000001E-3</v>
      </c>
      <c r="AY19" s="6">
        <v>2.2279999999999999E-3</v>
      </c>
      <c r="AZ19" s="6">
        <v>2.2260000000000001E-3</v>
      </c>
      <c r="BA19" s="6">
        <v>2.202E-3</v>
      </c>
      <c r="BB19" s="6">
        <v>2.232E-3</v>
      </c>
      <c r="BC19" s="6">
        <v>2.2160000000000001E-3</v>
      </c>
      <c r="BD19" s="6">
        <v>2.235E-3</v>
      </c>
      <c r="BE19" s="6">
        <v>2.2060000000000001E-3</v>
      </c>
      <c r="BG19" s="6">
        <v>2.2279999999999999E-3</v>
      </c>
      <c r="BH19" s="6">
        <v>2.2409999999999999E-3</v>
      </c>
      <c r="BI19" s="6">
        <v>2.2190000000000001E-3</v>
      </c>
      <c r="BJ19" s="6">
        <v>2.2000000000000001E-3</v>
      </c>
      <c r="BK19" s="6">
        <v>2.212E-3</v>
      </c>
      <c r="BL19" s="6">
        <v>2.2139999999999998E-3</v>
      </c>
      <c r="BM19" s="6">
        <v>2.212E-3</v>
      </c>
      <c r="BN19" s="6">
        <v>2.1979999999999999E-3</v>
      </c>
      <c r="BO19" s="6">
        <v>2.2100000000000002E-3</v>
      </c>
      <c r="BP19" s="6">
        <v>2.209E-3</v>
      </c>
      <c r="BQ19" s="1"/>
      <c r="BX19" s="1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1"/>
      <c r="CN19" s="1"/>
      <c r="CO19" s="6">
        <v>2.1870000000000001E-3</v>
      </c>
      <c r="CP19" s="6">
        <v>2.2309999999999999E-3</v>
      </c>
      <c r="CQ19" s="6">
        <v>2.1949999999999999E-3</v>
      </c>
      <c r="CR19" s="6">
        <v>2.222E-3</v>
      </c>
      <c r="CS19" s="6">
        <v>2.196E-3</v>
      </c>
      <c r="CT19" s="6">
        <v>2.2100000000000002E-3</v>
      </c>
      <c r="CU19" s="6">
        <v>2.2030000000000001E-3</v>
      </c>
      <c r="CV19" s="6">
        <v>2.2060000000000001E-3</v>
      </c>
      <c r="CW19" s="6">
        <v>2.209E-3</v>
      </c>
      <c r="CX19" s="6">
        <v>2.2060000000000001E-3</v>
      </c>
      <c r="CZ19" s="6">
        <v>2.215E-3</v>
      </c>
      <c r="DA19" s="6">
        <v>2.2039999999999998E-3</v>
      </c>
      <c r="DB19" s="6">
        <v>2.2039999999999998E-3</v>
      </c>
      <c r="DC19" s="6">
        <v>2.2049999999999999E-3</v>
      </c>
      <c r="DD19" s="6">
        <v>2.2000000000000001E-3</v>
      </c>
      <c r="DE19" s="6">
        <v>2.2160000000000001E-3</v>
      </c>
      <c r="DF19" s="6">
        <v>2.209E-3</v>
      </c>
      <c r="DG19" s="6">
        <v>2.215E-3</v>
      </c>
      <c r="DH19" s="6">
        <v>2.2190000000000001E-3</v>
      </c>
      <c r="DI19" s="6">
        <v>2.2049999999999999E-3</v>
      </c>
      <c r="DJ19" s="1"/>
      <c r="DS19" s="1"/>
      <c r="DT19" s="1"/>
      <c r="DU19" s="1"/>
      <c r="DV19" s="1"/>
      <c r="EI19" s="1"/>
      <c r="EJ19" s="6">
        <v>2.209E-3</v>
      </c>
      <c r="EK19" s="6">
        <v>2.2309999999999999E-3</v>
      </c>
      <c r="EL19" s="6">
        <v>2.2130000000000001E-3</v>
      </c>
      <c r="EM19" s="6">
        <v>2.1970000000000002E-3</v>
      </c>
      <c r="EN19" s="6">
        <v>2.2239999999999998E-3</v>
      </c>
      <c r="EO19" s="6">
        <v>2.232E-3</v>
      </c>
      <c r="EQ19" s="6">
        <v>2.222E-3</v>
      </c>
      <c r="ER19" s="6">
        <v>2.2179999999999999E-3</v>
      </c>
      <c r="ES19" s="6">
        <v>2.2399999999999998E-3</v>
      </c>
      <c r="ET19" s="6">
        <v>2.2179999999999999E-3</v>
      </c>
      <c r="EU19" s="6">
        <v>2.2030000000000001E-3</v>
      </c>
      <c r="EV19" s="6">
        <v>2.212E-3</v>
      </c>
      <c r="EW19" s="6">
        <v>2.2390000000000001E-3</v>
      </c>
      <c r="EX19" s="6">
        <v>2.2160000000000001E-3</v>
      </c>
      <c r="EZ19" s="6">
        <v>2.2239999999999998E-3</v>
      </c>
      <c r="FA19" s="6">
        <v>2.209E-3</v>
      </c>
      <c r="FB19" s="6">
        <v>2.2200000000000002E-3</v>
      </c>
      <c r="FC19" s="6">
        <v>2.202E-3</v>
      </c>
      <c r="FD19" s="6">
        <v>2.232E-3</v>
      </c>
      <c r="FE19" s="6">
        <v>2.2169999999999998E-3</v>
      </c>
      <c r="FF19" s="6">
        <v>1.2E-5</v>
      </c>
      <c r="FG19" s="1"/>
      <c r="FH19" s="1"/>
      <c r="FI19" s="1"/>
      <c r="FJ19" s="1"/>
      <c r="FO19" s="1"/>
      <c r="FP19" s="6">
        <v>2.0969999999999999E-3</v>
      </c>
      <c r="FQ19" s="6">
        <v>2.2109999999999999E-3</v>
      </c>
      <c r="FR19" s="6">
        <v>2.2260000000000001E-3</v>
      </c>
      <c r="FS19" s="6">
        <v>2.209E-3</v>
      </c>
      <c r="FT19" s="6">
        <v>2.225E-3</v>
      </c>
      <c r="FU19" s="6">
        <v>2.2300000000000002E-3</v>
      </c>
      <c r="FV19" s="6">
        <v>2.251E-3</v>
      </c>
      <c r="FW19" s="6">
        <v>2.2260000000000001E-3</v>
      </c>
      <c r="FX19" s="6">
        <v>2.222E-3</v>
      </c>
      <c r="FY19" s="6">
        <v>2.2190000000000001E-3</v>
      </c>
      <c r="GA19" s="6">
        <v>2.225E-3</v>
      </c>
      <c r="GB19" s="6">
        <v>2.2409999999999999E-3</v>
      </c>
      <c r="GC19" s="6">
        <v>2.2169999999999998E-3</v>
      </c>
      <c r="GD19" s="6">
        <v>2.2279999999999999E-3</v>
      </c>
      <c r="GE19" s="6">
        <v>2.2360000000000001E-3</v>
      </c>
      <c r="GF19" s="6">
        <v>2.2169999999999998E-3</v>
      </c>
      <c r="GG19" s="6">
        <v>2.2269999999999998E-3</v>
      </c>
      <c r="GH19" s="6">
        <v>2.225E-3</v>
      </c>
      <c r="GI19" s="6">
        <v>2.209E-3</v>
      </c>
      <c r="GJ19" s="6">
        <v>2.2260000000000001E-3</v>
      </c>
      <c r="GM19" s="1"/>
      <c r="GN19" s="6">
        <v>2.2239999999999998E-3</v>
      </c>
      <c r="GO19" s="6">
        <v>2.2420000000000001E-3</v>
      </c>
      <c r="GP19" s="6">
        <v>2.222E-3</v>
      </c>
      <c r="GQ19" s="6">
        <v>2.2399999999999998E-3</v>
      </c>
      <c r="GR19" s="6">
        <v>2.222E-3</v>
      </c>
      <c r="GS19" s="6">
        <v>2.212E-3</v>
      </c>
      <c r="GT19" s="6">
        <v>2.2260000000000001E-3</v>
      </c>
      <c r="GU19" s="6">
        <v>2.1979999999999999E-3</v>
      </c>
      <c r="GV19" s="6">
        <v>2.2039999999999998E-3</v>
      </c>
      <c r="GW19" s="6">
        <v>2.2179999999999999E-3</v>
      </c>
      <c r="GY19" s="6">
        <v>2.2169999999999998E-3</v>
      </c>
      <c r="GZ19" s="6">
        <v>2.2330000000000002E-3</v>
      </c>
      <c r="HA19" s="6">
        <v>2.2190000000000001E-3</v>
      </c>
      <c r="HB19" s="6">
        <v>2.225E-3</v>
      </c>
      <c r="HC19" s="6">
        <v>2.225E-3</v>
      </c>
      <c r="HD19" s="6">
        <v>2.2420000000000001E-3</v>
      </c>
      <c r="HE19" s="6">
        <v>2.2309999999999999E-3</v>
      </c>
      <c r="HF19" s="6">
        <v>2.2200000000000002E-3</v>
      </c>
      <c r="HG19" s="6">
        <v>2.2399999999999998E-3</v>
      </c>
      <c r="HH19" s="6">
        <v>2.238E-3</v>
      </c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</row>
    <row r="20" spans="1:228" ht="16.5" x14ac:dyDescent="0.45">
      <c r="A20" t="s">
        <v>351</v>
      </c>
      <c r="B20" s="1"/>
      <c r="C20" s="1"/>
      <c r="D20" s="1"/>
      <c r="E20" s="6">
        <v>4.2090000000000001E-3</v>
      </c>
      <c r="F20" s="6">
        <v>4.2230000000000002E-3</v>
      </c>
      <c r="G20" s="6">
        <v>4.2119999999999996E-3</v>
      </c>
      <c r="H20" s="6">
        <v>4.202E-3</v>
      </c>
      <c r="I20" s="6">
        <v>4.2329999999999998E-3</v>
      </c>
      <c r="J20" s="6">
        <v>4.2509999999999996E-3</v>
      </c>
      <c r="K20" s="6">
        <v>4.202E-3</v>
      </c>
      <c r="L20" s="6">
        <v>4.2129999999999997E-3</v>
      </c>
      <c r="M20" s="6">
        <v>4.2430000000000002E-3</v>
      </c>
      <c r="N20" s="1"/>
      <c r="O20" s="6">
        <v>4.1900000000000001E-3</v>
      </c>
      <c r="P20" s="6">
        <v>4.1710000000000002E-3</v>
      </c>
      <c r="Q20" s="6">
        <v>4.2079999999999999E-3</v>
      </c>
      <c r="R20" s="6">
        <v>4.1799999999999997E-3</v>
      </c>
      <c r="S20" s="1"/>
      <c r="T20" s="6">
        <v>4.1830000000000001E-3</v>
      </c>
      <c r="U20" s="6">
        <v>4.1939999999999998E-3</v>
      </c>
      <c r="V20" s="6">
        <v>4.1619999999999999E-3</v>
      </c>
      <c r="W20" s="6">
        <v>4.2259999999999997E-3</v>
      </c>
      <c r="X20" s="6">
        <v>4.1510000000000002E-3</v>
      </c>
      <c r="Y20" s="6">
        <v>4.1390000000000003E-3</v>
      </c>
      <c r="Z20" s="6">
        <v>4.1869999999999997E-3</v>
      </c>
      <c r="AA20" s="6">
        <v>4.1799999999999997E-3</v>
      </c>
      <c r="AB20" s="6">
        <v>4.1669999999999997E-3</v>
      </c>
      <c r="AC20" s="6">
        <v>4.2040000000000003E-3</v>
      </c>
      <c r="AE20" s="6">
        <v>4.1910000000000003E-3</v>
      </c>
      <c r="AF20" s="6">
        <v>4.156E-3</v>
      </c>
      <c r="AG20" s="6">
        <v>4.1390000000000003E-3</v>
      </c>
      <c r="AH20" s="6">
        <v>4.182E-3</v>
      </c>
      <c r="AI20" s="6">
        <v>4.1599999999999996E-3</v>
      </c>
      <c r="AJ20" s="6">
        <v>4.1660000000000004E-3</v>
      </c>
      <c r="AK20" s="6">
        <v>4.1539999999999997E-3</v>
      </c>
      <c r="AL20" s="6">
        <v>4.1619999999999999E-3</v>
      </c>
      <c r="AM20" s="6">
        <v>4.1710000000000002E-3</v>
      </c>
      <c r="AN20" s="6">
        <v>4.1609999999999998E-3</v>
      </c>
      <c r="AO20" s="1"/>
      <c r="AP20" s="1"/>
      <c r="AQ20" s="1"/>
      <c r="AR20" s="1"/>
      <c r="AS20" s="1"/>
      <c r="AT20" s="1"/>
      <c r="AU20" s="1"/>
      <c r="AV20" s="6">
        <v>4.1960000000000001E-3</v>
      </c>
      <c r="AW20" s="6">
        <v>4.1869999999999997E-3</v>
      </c>
      <c r="AX20" s="6">
        <v>4.2370000000000003E-3</v>
      </c>
      <c r="AY20" s="6">
        <v>4.2100000000000002E-3</v>
      </c>
      <c r="AZ20" s="6">
        <v>4.2059999999999997E-3</v>
      </c>
      <c r="BA20" s="6">
        <v>4.1609999999999998E-3</v>
      </c>
      <c r="BB20" s="6">
        <v>4.2170000000000003E-3</v>
      </c>
      <c r="BC20" s="6">
        <v>4.1879999999999999E-3</v>
      </c>
      <c r="BD20" s="6">
        <v>4.2240000000000003E-3</v>
      </c>
      <c r="BE20" s="6">
        <v>4.1679999999999998E-3</v>
      </c>
      <c r="BG20" s="6">
        <v>4.2100000000000002E-3</v>
      </c>
      <c r="BH20" s="6">
        <v>4.2339999999999999E-3</v>
      </c>
      <c r="BI20" s="6">
        <v>4.1929999999999997E-3</v>
      </c>
      <c r="BJ20" s="6">
        <v>4.1570000000000001E-3</v>
      </c>
      <c r="BK20" s="6">
        <v>4.1799999999999997E-3</v>
      </c>
      <c r="BL20" s="6">
        <v>4.1830000000000001E-3</v>
      </c>
      <c r="BM20" s="6">
        <v>4.1790000000000004E-3</v>
      </c>
      <c r="BN20" s="6">
        <v>4.1529999999999996E-3</v>
      </c>
      <c r="BO20" s="6">
        <v>4.1749999999999999E-3</v>
      </c>
      <c r="BP20" s="6">
        <v>4.1749999999999999E-3</v>
      </c>
      <c r="BQ20" s="1"/>
      <c r="BX20" s="1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1"/>
      <c r="CN20" s="1"/>
      <c r="CO20" s="6">
        <v>4.1320000000000003E-3</v>
      </c>
      <c r="CP20" s="6">
        <v>4.2160000000000001E-3</v>
      </c>
      <c r="CQ20" s="6">
        <v>4.1469999999999996E-3</v>
      </c>
      <c r="CR20" s="6">
        <v>4.1989999999999996E-3</v>
      </c>
      <c r="CS20" s="6">
        <v>4.1489999999999999E-3</v>
      </c>
      <c r="CT20" s="6">
        <v>4.176E-3</v>
      </c>
      <c r="CU20" s="6">
        <v>4.163E-3</v>
      </c>
      <c r="CV20" s="6">
        <v>4.1679999999999998E-3</v>
      </c>
      <c r="CW20" s="6">
        <v>4.1749999999999999E-3</v>
      </c>
      <c r="CX20" s="6">
        <v>4.1679999999999998E-3</v>
      </c>
      <c r="CZ20" s="6">
        <v>4.1850000000000004E-3</v>
      </c>
      <c r="DA20" s="6">
        <v>4.1650000000000003E-3</v>
      </c>
      <c r="DB20" s="6">
        <v>4.1650000000000003E-3</v>
      </c>
      <c r="DC20" s="6">
        <v>4.1669999999999997E-3</v>
      </c>
      <c r="DD20" s="6">
        <v>4.1570000000000001E-3</v>
      </c>
      <c r="DE20" s="6">
        <v>4.1869999999999997E-3</v>
      </c>
      <c r="DF20" s="6">
        <v>4.1739999999999998E-3</v>
      </c>
      <c r="DG20" s="6">
        <v>4.1840000000000002E-3</v>
      </c>
      <c r="DH20" s="6">
        <v>4.1929999999999997E-3</v>
      </c>
      <c r="DI20" s="6">
        <v>4.1669999999999997E-3</v>
      </c>
      <c r="DJ20" s="1"/>
      <c r="DS20" s="1"/>
      <c r="DT20" s="1"/>
      <c r="DU20" s="1"/>
      <c r="DV20" s="1"/>
      <c r="EI20" s="1"/>
      <c r="EJ20" s="6">
        <v>4.1749999999999999E-3</v>
      </c>
      <c r="EK20" s="6">
        <v>4.2160000000000001E-3</v>
      </c>
      <c r="EL20" s="6">
        <v>4.1809999999999998E-3</v>
      </c>
      <c r="EM20" s="6">
        <v>4.1510000000000002E-3</v>
      </c>
      <c r="EN20" s="6">
        <v>4.2009999999999999E-3</v>
      </c>
      <c r="EO20" s="6">
        <v>4.2180000000000004E-3</v>
      </c>
      <c r="EQ20" s="6">
        <v>4.1980000000000003E-3</v>
      </c>
      <c r="ER20" s="6">
        <v>4.1900000000000001E-3</v>
      </c>
      <c r="ES20" s="6">
        <v>4.2329999999999998E-3</v>
      </c>
      <c r="ET20" s="6">
        <v>4.1900000000000001E-3</v>
      </c>
      <c r="EU20" s="6">
        <v>4.1619999999999999E-3</v>
      </c>
      <c r="EV20" s="6">
        <v>4.1799999999999997E-3</v>
      </c>
      <c r="EW20" s="6">
        <v>4.2300000000000003E-3</v>
      </c>
      <c r="EX20" s="6">
        <v>4.1879999999999999E-3</v>
      </c>
      <c r="EZ20" s="6">
        <v>4.2030000000000001E-3</v>
      </c>
      <c r="FA20" s="6">
        <v>4.1729999999999996E-3</v>
      </c>
      <c r="FB20" s="6">
        <v>4.1939999999999998E-3</v>
      </c>
      <c r="FC20" s="6">
        <v>4.1609999999999998E-3</v>
      </c>
      <c r="FD20" s="6">
        <v>4.2160000000000001E-3</v>
      </c>
      <c r="FE20" s="6">
        <v>4.1900000000000001E-3</v>
      </c>
      <c r="FF20" s="6">
        <v>2.1999999999999999E-5</v>
      </c>
      <c r="FG20" s="1"/>
      <c r="FH20" s="1"/>
      <c r="FI20" s="1"/>
      <c r="FJ20" s="1"/>
      <c r="FO20" s="1"/>
      <c r="FP20" s="6">
        <v>3.9620000000000002E-3</v>
      </c>
      <c r="FQ20" s="6">
        <v>4.1780000000000003E-3</v>
      </c>
      <c r="FR20" s="6">
        <v>4.2069999999999998E-3</v>
      </c>
      <c r="FS20" s="6">
        <v>4.1749999999999999E-3</v>
      </c>
      <c r="FT20" s="6">
        <v>4.2030000000000001E-3</v>
      </c>
      <c r="FU20" s="6">
        <v>4.2129999999999997E-3</v>
      </c>
      <c r="FV20" s="6">
        <v>4.2529999999999998E-3</v>
      </c>
      <c r="FW20" s="6">
        <v>4.2059999999999997E-3</v>
      </c>
      <c r="FX20" s="6">
        <v>4.1989999999999996E-3</v>
      </c>
      <c r="FY20" s="6">
        <v>4.1929999999999997E-3</v>
      </c>
      <c r="GA20" s="6">
        <v>4.2040000000000003E-3</v>
      </c>
      <c r="GB20" s="6">
        <v>4.235E-3</v>
      </c>
      <c r="GC20" s="6">
        <v>4.1879999999999999E-3</v>
      </c>
      <c r="GD20" s="6">
        <v>4.2100000000000002E-3</v>
      </c>
      <c r="GE20" s="6">
        <v>4.2249999999999996E-3</v>
      </c>
      <c r="GF20" s="6">
        <v>4.1879999999999999E-3</v>
      </c>
      <c r="GG20" s="6">
        <v>4.2069999999999998E-3</v>
      </c>
      <c r="GH20" s="6">
        <v>4.2030000000000001E-3</v>
      </c>
      <c r="GI20" s="6">
        <v>4.1739999999999998E-3</v>
      </c>
      <c r="GJ20" s="6">
        <v>4.2059999999999997E-3</v>
      </c>
      <c r="GM20" s="1"/>
      <c r="GN20" s="6">
        <v>4.202E-3</v>
      </c>
      <c r="GO20" s="6">
        <v>4.2360000000000002E-3</v>
      </c>
      <c r="GP20" s="6">
        <v>4.1989999999999996E-3</v>
      </c>
      <c r="GQ20" s="6">
        <v>4.2319999999999997E-3</v>
      </c>
      <c r="GR20" s="6">
        <v>4.1989999999999996E-3</v>
      </c>
      <c r="GS20" s="6">
        <v>4.1790000000000004E-3</v>
      </c>
      <c r="GT20" s="6">
        <v>4.2050000000000004E-3</v>
      </c>
      <c r="GU20" s="6">
        <v>4.1539999999999997E-3</v>
      </c>
      <c r="GV20" s="6">
        <v>4.1650000000000003E-3</v>
      </c>
      <c r="GW20" s="6">
        <v>4.1900000000000001E-3</v>
      </c>
      <c r="GY20" s="6">
        <v>4.1900000000000001E-3</v>
      </c>
      <c r="GZ20" s="6">
        <v>4.2189999999999997E-3</v>
      </c>
      <c r="HA20" s="6">
        <v>4.1920000000000004E-3</v>
      </c>
      <c r="HB20" s="6">
        <v>4.2040000000000003E-3</v>
      </c>
      <c r="HC20" s="6">
        <v>4.2040000000000003E-3</v>
      </c>
      <c r="HD20" s="6">
        <v>4.2360000000000002E-3</v>
      </c>
      <c r="HE20" s="6">
        <v>4.2160000000000001E-3</v>
      </c>
      <c r="HF20" s="6">
        <v>4.1949999999999999E-3</v>
      </c>
      <c r="HG20" s="6">
        <v>4.2319999999999997E-3</v>
      </c>
      <c r="HH20" s="6">
        <v>4.2290000000000001E-3</v>
      </c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</row>
    <row r="21" spans="1:228" x14ac:dyDescent="0.35">
      <c r="A21" t="s">
        <v>350</v>
      </c>
      <c r="B21" s="1"/>
      <c r="C21" s="1"/>
      <c r="D21" s="1"/>
      <c r="E21" s="6">
        <v>6.65062</v>
      </c>
      <c r="F21" s="6">
        <v>7.9765800000000002</v>
      </c>
      <c r="G21" s="6">
        <v>10.7933</v>
      </c>
      <c r="H21" s="6">
        <v>9.1513200000000001</v>
      </c>
      <c r="I21" s="6">
        <v>13.2531</v>
      </c>
      <c r="J21" s="6">
        <v>15.2783</v>
      </c>
      <c r="K21" s="6">
        <v>10.4854</v>
      </c>
      <c r="L21" s="6">
        <v>9.3512500000000003</v>
      </c>
      <c r="M21" s="6">
        <v>13.187900000000001</v>
      </c>
      <c r="N21" s="1"/>
      <c r="O21" s="6">
        <v>11.838699999999999</v>
      </c>
      <c r="P21" s="6">
        <v>4.4027799999999999</v>
      </c>
      <c r="Q21" s="6">
        <v>18.136299999999999</v>
      </c>
      <c r="R21" s="6">
        <v>13.803000000000001</v>
      </c>
      <c r="S21" s="1"/>
      <c r="T21" s="6">
        <v>13.730700000000001</v>
      </c>
      <c r="U21" s="6">
        <v>16.000399999999999</v>
      </c>
      <c r="V21" s="6">
        <v>18.142600000000002</v>
      </c>
      <c r="W21" s="6">
        <v>19.556000000000001</v>
      </c>
      <c r="X21" s="6">
        <v>13.7075</v>
      </c>
      <c r="Y21" s="6">
        <v>11.8969</v>
      </c>
      <c r="Z21" s="6">
        <v>19.7911</v>
      </c>
      <c r="AA21" s="6">
        <v>24.1235</v>
      </c>
      <c r="AB21" s="6">
        <v>20.238900000000001</v>
      </c>
      <c r="AC21" s="6">
        <v>19.145800000000001</v>
      </c>
      <c r="AE21" s="6">
        <v>16.743500000000001</v>
      </c>
      <c r="AF21" s="6">
        <v>13.6416</v>
      </c>
      <c r="AG21" s="6">
        <v>13.764699999999999</v>
      </c>
      <c r="AH21" s="6">
        <v>14.0726</v>
      </c>
      <c r="AI21" s="6">
        <v>12.244</v>
      </c>
      <c r="AJ21" s="6">
        <v>11.981299999999999</v>
      </c>
      <c r="AK21" s="6">
        <v>14.946899999999999</v>
      </c>
      <c r="AL21" s="6">
        <v>13.2149</v>
      </c>
      <c r="AM21" s="6">
        <v>14.2333</v>
      </c>
      <c r="AN21" s="6">
        <v>13.742699999999999</v>
      </c>
      <c r="AO21" s="1"/>
      <c r="AP21" s="1"/>
      <c r="AQ21" s="1"/>
      <c r="AR21" s="1"/>
      <c r="AS21" s="1"/>
      <c r="AT21" s="1"/>
      <c r="AU21" s="1"/>
      <c r="AV21" s="6">
        <v>29.2179</v>
      </c>
      <c r="AW21" s="6">
        <v>12.8027</v>
      </c>
      <c r="AX21" s="6">
        <v>22.351600000000001</v>
      </c>
      <c r="AY21" s="6">
        <v>16.767900000000001</v>
      </c>
      <c r="AZ21" s="6">
        <v>19.913599999999999</v>
      </c>
      <c r="BA21" s="6">
        <v>18.48</v>
      </c>
      <c r="BB21" s="6">
        <v>20.539400000000001</v>
      </c>
      <c r="BC21" s="6">
        <v>25.6508</v>
      </c>
      <c r="BD21" s="6">
        <v>24.295400000000001</v>
      </c>
      <c r="BE21" s="6">
        <v>20.6767</v>
      </c>
      <c r="BG21" s="6">
        <v>25.3887</v>
      </c>
      <c r="BH21" s="6">
        <v>32.501399999999997</v>
      </c>
      <c r="BI21" s="6">
        <v>46.999400000000001</v>
      </c>
      <c r="BJ21" s="6">
        <v>18.717400000000001</v>
      </c>
      <c r="BK21" s="6">
        <v>20.2624</v>
      </c>
      <c r="BL21" s="6">
        <v>26.013100000000001</v>
      </c>
      <c r="BM21" s="6">
        <v>20.573799999999999</v>
      </c>
      <c r="BN21" s="6">
        <v>15.3467</v>
      </c>
      <c r="BO21" s="6">
        <v>18.265499999999999</v>
      </c>
      <c r="BP21" s="6">
        <v>19.599799999999998</v>
      </c>
      <c r="BQ21" s="1"/>
      <c r="BX21" s="1"/>
      <c r="BY21" s="6">
        <v>3.5949499999999999</v>
      </c>
      <c r="BZ21" s="6">
        <v>3.57301</v>
      </c>
      <c r="CA21" s="6">
        <v>3.7491400000000001</v>
      </c>
      <c r="CB21" s="6">
        <v>3.5181800000000001</v>
      </c>
      <c r="CC21" s="6">
        <v>3.4703300000000001</v>
      </c>
      <c r="CD21" s="6">
        <v>3.9665699999999999</v>
      </c>
      <c r="CE21" s="6">
        <v>3.6812999999999998</v>
      </c>
      <c r="CF21" s="6">
        <v>3.4358300000000002</v>
      </c>
      <c r="CG21" s="6">
        <v>3.6798500000000001</v>
      </c>
      <c r="CH21" s="6">
        <v>3.9396599999999999</v>
      </c>
      <c r="CI21" s="1"/>
      <c r="CN21" s="1"/>
      <c r="CO21" s="6">
        <v>10.9352</v>
      </c>
      <c r="CP21" s="6">
        <v>18.071200000000001</v>
      </c>
      <c r="CQ21" s="6">
        <v>12.1839</v>
      </c>
      <c r="CR21" s="6">
        <v>16.5913</v>
      </c>
      <c r="CS21" s="6">
        <v>15.7356</v>
      </c>
      <c r="CT21" s="6">
        <v>15.9422</v>
      </c>
      <c r="CU21" s="6">
        <v>13.3378</v>
      </c>
      <c r="CV21" s="6">
        <v>14.1021</v>
      </c>
      <c r="CW21" s="6">
        <v>13.324400000000001</v>
      </c>
      <c r="CX21" s="6">
        <v>11.175599999999999</v>
      </c>
      <c r="CZ21" s="6">
        <v>16.882200000000001</v>
      </c>
      <c r="DA21" s="6">
        <v>14.921099999999999</v>
      </c>
      <c r="DB21" s="6">
        <v>15.9329</v>
      </c>
      <c r="DC21" s="6">
        <v>17.714500000000001</v>
      </c>
      <c r="DD21" s="6">
        <v>13.121600000000001</v>
      </c>
      <c r="DE21" s="6">
        <v>15.763</v>
      </c>
      <c r="DF21" s="6">
        <v>15.2706</v>
      </c>
      <c r="DG21" s="6">
        <v>15.1873</v>
      </c>
      <c r="DH21" s="6">
        <v>16.579699999999999</v>
      </c>
      <c r="DI21" s="6">
        <v>19.805499999999999</v>
      </c>
      <c r="DJ21" s="1"/>
      <c r="DK21" s="1"/>
      <c r="DL21" s="1"/>
      <c r="DM21" s="1"/>
      <c r="DR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J21" s="6">
        <v>4.3217400000000001</v>
      </c>
      <c r="EK21" s="6">
        <v>4.3031899999999998</v>
      </c>
      <c r="EL21" s="6">
        <v>4.3868799999999997</v>
      </c>
      <c r="EM21" s="6">
        <v>3.8961999999999999</v>
      </c>
      <c r="EN21" s="6">
        <v>4.3521200000000002</v>
      </c>
      <c r="EO21" s="6">
        <v>4.4978100000000003</v>
      </c>
      <c r="EQ21" s="6">
        <v>4.41805</v>
      </c>
      <c r="ER21" s="6">
        <v>4.48794</v>
      </c>
      <c r="ES21" s="6">
        <v>3.4626199999999998</v>
      </c>
      <c r="ET21" s="6">
        <v>4.1641300000000001</v>
      </c>
      <c r="EU21" s="6">
        <v>4.19069</v>
      </c>
      <c r="EV21" s="6">
        <v>3.9799699999999998</v>
      </c>
      <c r="EW21" s="6">
        <v>4.5301200000000001</v>
      </c>
      <c r="EX21" s="6">
        <v>4.3974799999999998</v>
      </c>
      <c r="EZ21" s="6">
        <v>4.3620299999999999</v>
      </c>
      <c r="FA21" s="6">
        <v>4.07395</v>
      </c>
      <c r="FB21" s="6">
        <v>4.7380699999999996</v>
      </c>
      <c r="FC21" s="6">
        <v>4.5237499999999997</v>
      </c>
      <c r="FD21" s="6">
        <v>4.7956000000000003</v>
      </c>
      <c r="FE21" s="6">
        <v>4.498678</v>
      </c>
      <c r="FF21" s="6">
        <v>0.29375400000000002</v>
      </c>
      <c r="FG21" s="1"/>
      <c r="FP21" s="6">
        <v>3.6384599999999998</v>
      </c>
      <c r="FQ21" s="6">
        <v>4.5265899999999997</v>
      </c>
      <c r="FR21" s="6">
        <v>5.0142100000000003</v>
      </c>
      <c r="FS21" s="6">
        <v>5.1184799999999999</v>
      </c>
      <c r="FT21" s="6">
        <v>5.7961200000000002</v>
      </c>
      <c r="FU21" s="6">
        <v>5.4969700000000001</v>
      </c>
      <c r="FV21" s="6">
        <v>5.8443100000000001</v>
      </c>
      <c r="FW21" s="6">
        <v>5.3567999999999998</v>
      </c>
      <c r="FX21" s="6">
        <v>5.3413599999999999</v>
      </c>
      <c r="FY21" s="6">
        <v>5.2829300000000003</v>
      </c>
      <c r="GA21" s="6">
        <v>5.2954999999999997</v>
      </c>
      <c r="GB21" s="6">
        <v>5.9634499999999999</v>
      </c>
      <c r="GC21" s="6">
        <v>5.4429400000000001</v>
      </c>
      <c r="GD21" s="6">
        <v>5.7390600000000003</v>
      </c>
      <c r="GE21" s="6">
        <v>6.1631099999999996</v>
      </c>
      <c r="GF21" s="6">
        <v>5.4835599999999998</v>
      </c>
      <c r="GG21" s="6">
        <v>5.3987299999999996</v>
      </c>
      <c r="GH21" s="6">
        <v>5.2786999999999997</v>
      </c>
      <c r="GI21" s="6">
        <v>4.9576700000000002</v>
      </c>
      <c r="GJ21" s="6">
        <v>5.1887400000000001</v>
      </c>
      <c r="GN21" s="6">
        <v>4.0672100000000002</v>
      </c>
      <c r="GO21" s="6">
        <v>4.2098399999999998</v>
      </c>
      <c r="GP21" s="6">
        <v>3.84809</v>
      </c>
      <c r="GQ21" s="6">
        <v>4.4454500000000001</v>
      </c>
      <c r="GR21" s="6">
        <v>4.2206299999999999</v>
      </c>
      <c r="GS21" s="6">
        <v>3.7975599999999998</v>
      </c>
      <c r="GT21" s="6">
        <v>3.8837600000000001</v>
      </c>
      <c r="GU21" s="6">
        <v>3.7294700000000001</v>
      </c>
      <c r="GV21" s="6">
        <v>3.7372899999999998</v>
      </c>
      <c r="GW21" s="6">
        <v>3.7666900000000001</v>
      </c>
      <c r="GY21" s="6">
        <v>4.0938999999999997</v>
      </c>
      <c r="GZ21" s="6">
        <v>4.5324600000000004</v>
      </c>
      <c r="HA21" s="6">
        <v>4.2779499999999997</v>
      </c>
      <c r="HB21" s="6">
        <v>4.37181</v>
      </c>
      <c r="HC21" s="6">
        <v>4.2085100000000004</v>
      </c>
      <c r="HD21" s="6">
        <v>4.4210700000000003</v>
      </c>
      <c r="HE21" s="6">
        <v>4.1532999999999998</v>
      </c>
      <c r="HF21" s="6">
        <v>4.2888700000000002</v>
      </c>
      <c r="HG21" s="6">
        <v>4.3912199999999997</v>
      </c>
      <c r="HH21" s="6">
        <v>4.4120699999999999</v>
      </c>
    </row>
    <row r="22" spans="1:228" x14ac:dyDescent="0.35">
      <c r="B22" s="1"/>
      <c r="C22" s="1"/>
      <c r="D22" s="1"/>
      <c r="E22" s="1"/>
      <c r="F22" s="1"/>
      <c r="G22" s="1"/>
      <c r="H22" s="1"/>
      <c r="I22" s="1"/>
      <c r="J22" s="1"/>
      <c r="N22" s="1"/>
      <c r="O22" s="1"/>
      <c r="S22" s="1"/>
      <c r="T22" s="6"/>
      <c r="U22" s="6"/>
      <c r="V22" s="6"/>
      <c r="W22" s="6"/>
      <c r="X22" s="6"/>
      <c r="Y22" s="6"/>
      <c r="Z22" s="6"/>
      <c r="AA22" s="6"/>
      <c r="AB22" s="6"/>
      <c r="AC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1"/>
      <c r="AP22" s="1"/>
      <c r="AQ22" s="1"/>
      <c r="AR22" s="1"/>
      <c r="AS22" s="1"/>
      <c r="AT22" s="1"/>
      <c r="AU22" s="1"/>
      <c r="AV22" s="1"/>
      <c r="BC22" s="1"/>
      <c r="BF22" s="1"/>
      <c r="BO22" s="1"/>
      <c r="BP22" s="1"/>
      <c r="CI22" s="1"/>
      <c r="CN22" s="1"/>
      <c r="CO22" s="1"/>
      <c r="CX22" s="1"/>
      <c r="CY22" s="1"/>
    </row>
    <row r="23" spans="1:228" x14ac:dyDescent="0.35">
      <c r="B23" s="1"/>
      <c r="C23" s="1"/>
      <c r="D23" s="1"/>
      <c r="E23" s="1"/>
      <c r="F23" s="1"/>
      <c r="G23" s="1"/>
      <c r="H23" s="1"/>
      <c r="I23" s="1"/>
      <c r="J23" s="1"/>
      <c r="O23" s="1"/>
      <c r="T23" s="6"/>
      <c r="U23" s="6"/>
      <c r="V23" s="6"/>
      <c r="W23" s="6"/>
      <c r="X23" s="6"/>
      <c r="Y23" s="6"/>
      <c r="Z23" s="6"/>
      <c r="AA23" s="6"/>
      <c r="AB23" s="6"/>
      <c r="AC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"/>
      <c r="AP23" s="1"/>
      <c r="AQ23" s="1"/>
      <c r="AR23" s="1"/>
      <c r="AS23" s="1"/>
      <c r="AT23" s="1"/>
      <c r="AU23" s="1"/>
      <c r="AV23" s="1"/>
      <c r="BC23" s="1"/>
      <c r="BF23" s="1"/>
      <c r="BO23" s="1"/>
      <c r="BP23" s="1"/>
      <c r="CI23" s="1"/>
      <c r="CN23" s="1"/>
      <c r="CP23" s="1"/>
      <c r="CQ23" s="1"/>
      <c r="CR23" s="1"/>
      <c r="CW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K23" s="1"/>
      <c r="DL23" s="1"/>
      <c r="DM23" s="1"/>
      <c r="DR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J23" s="1"/>
    </row>
    <row r="24" spans="1:228" x14ac:dyDescent="0.35">
      <c r="B24" s="1"/>
      <c r="C24" s="1"/>
      <c r="D24" s="1"/>
      <c r="AO24" s="1"/>
      <c r="AP24" s="1"/>
      <c r="AQ24" s="1"/>
      <c r="AR24" s="1"/>
      <c r="AS24" s="1"/>
      <c r="AT24" s="1"/>
      <c r="AU24" s="1"/>
      <c r="BQ24" s="1"/>
      <c r="BX24" s="1"/>
      <c r="CI24" s="1"/>
      <c r="CN24" s="1"/>
      <c r="DJ24" s="1"/>
      <c r="DS24" s="1"/>
      <c r="DT24" s="1"/>
      <c r="DU24" s="1"/>
      <c r="DV24" s="1"/>
      <c r="EI24" s="1"/>
      <c r="FG24" s="1"/>
      <c r="FH24" s="1"/>
      <c r="FI24" s="1"/>
      <c r="FJ24" s="1"/>
      <c r="FO24" s="1"/>
      <c r="GM24" s="1"/>
      <c r="HJ24" s="1"/>
      <c r="HK24" s="1"/>
      <c r="HL24" s="1"/>
      <c r="HM24" s="1"/>
      <c r="HN24" s="1"/>
      <c r="HO24" s="1"/>
      <c r="HP24" s="1"/>
      <c r="HQ24" s="1"/>
      <c r="HR24" s="1"/>
      <c r="HS24" s="1"/>
    </row>
    <row r="25" spans="1:228" x14ac:dyDescent="0.35">
      <c r="A25" s="2"/>
      <c r="B25" s="1"/>
      <c r="C25" s="1"/>
      <c r="D25" s="1"/>
      <c r="N25" s="1"/>
      <c r="S25" s="1"/>
      <c r="BS25" s="1"/>
      <c r="BT25" s="1"/>
      <c r="BU25" s="1"/>
      <c r="BV25" s="1"/>
      <c r="DJ25" s="1"/>
      <c r="DP25" s="1"/>
      <c r="DQ25" s="1"/>
      <c r="DR25" s="1"/>
      <c r="DS25" s="1"/>
      <c r="DX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FH25" s="1"/>
      <c r="FI25" s="1"/>
    </row>
    <row r="26" spans="1:228" x14ac:dyDescent="0.35">
      <c r="B26" s="1"/>
      <c r="C26" s="1"/>
      <c r="D26" s="1"/>
      <c r="BS26" s="1"/>
      <c r="BT26" s="1"/>
      <c r="BU26" s="1"/>
      <c r="BV26" s="1"/>
      <c r="DJ26" s="1"/>
      <c r="DP26" s="1"/>
      <c r="DQ26" s="1"/>
      <c r="DR26" s="1"/>
      <c r="DS26" s="1"/>
      <c r="DX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FH26" s="1"/>
    </row>
    <row r="27" spans="1:228" x14ac:dyDescent="0.35">
      <c r="B27" s="1"/>
      <c r="C27" s="1"/>
      <c r="D27" s="1"/>
      <c r="AO27" s="1"/>
      <c r="AP27" s="1"/>
      <c r="AQ27" s="1"/>
      <c r="AR27" s="1"/>
      <c r="AS27" s="1"/>
      <c r="AT27" s="1"/>
      <c r="AU27" s="1"/>
      <c r="BQ27" s="1"/>
      <c r="BX27" s="1"/>
      <c r="CI27" s="1"/>
      <c r="CN27" s="1"/>
      <c r="DJ27" s="1"/>
      <c r="DS27" s="1"/>
      <c r="DT27" s="1"/>
      <c r="DU27" s="1"/>
      <c r="DV27" s="1"/>
      <c r="EI27" s="1"/>
      <c r="FG27" s="1"/>
      <c r="FH27" s="1"/>
      <c r="FI27" s="1"/>
      <c r="FJ27" s="1"/>
      <c r="FO27" s="1"/>
      <c r="GM27" s="1"/>
      <c r="HJ27" s="1"/>
      <c r="HK27" s="1"/>
      <c r="HL27" s="1"/>
      <c r="HM27" s="1"/>
      <c r="HN27" s="1"/>
      <c r="HO27" s="1"/>
      <c r="HP27" s="1"/>
      <c r="HQ27" s="1"/>
      <c r="HR27" s="1"/>
      <c r="HS27" s="1"/>
    </row>
  </sheetData>
  <mergeCells count="32">
    <mergeCell ref="BY4:CH4"/>
    <mergeCell ref="CJ4:CM4"/>
    <mergeCell ref="CZ4:DI4"/>
    <mergeCell ref="DK4:DR4"/>
    <mergeCell ref="DT4:DU4"/>
    <mergeCell ref="CO4:CX4"/>
    <mergeCell ref="A4:A5"/>
    <mergeCell ref="AP4:AQ4"/>
    <mergeCell ref="B4:C4"/>
    <mergeCell ref="AS4:AT4"/>
    <mergeCell ref="BR4:BW4"/>
    <mergeCell ref="E4:M4"/>
    <mergeCell ref="O4:R4"/>
    <mergeCell ref="T4:AC4"/>
    <mergeCell ref="AE4:AN4"/>
    <mergeCell ref="AV4:BE4"/>
    <mergeCell ref="BG4:BP4"/>
    <mergeCell ref="GY4:HH4"/>
    <mergeCell ref="HJ4:HL4"/>
    <mergeCell ref="HN4:HO4"/>
    <mergeCell ref="HQ4:HS4"/>
    <mergeCell ref="DK5:DN5"/>
    <mergeCell ref="DO5:DR5"/>
    <mergeCell ref="DW4:EH4"/>
    <mergeCell ref="EJ4:EO4"/>
    <mergeCell ref="EQ4:EX4"/>
    <mergeCell ref="EZ4:FF4"/>
    <mergeCell ref="FH4:FI4"/>
    <mergeCell ref="FK4:FN4"/>
    <mergeCell ref="GA4:GJ4"/>
    <mergeCell ref="FP4:FY4"/>
    <mergeCell ref="GN4:GW4"/>
  </mergeCells>
  <pageMargins left="0.7" right="0.7" top="0.75" bottom="0.75" header="0.3" footer="0.3"/>
  <pageSetup orientation="landscape" horizontalDpi="1200" verticalDpi="1200" r:id="rId1"/>
  <headerFooter>
    <oddHeader>&amp;C&amp;"-,Bold"&amp;16Olivine from Type II pyroxenites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I28"/>
  <sheetViews>
    <sheetView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I1" sqref="I1"/>
    </sheetView>
  </sheetViews>
  <sheetFormatPr defaultRowHeight="14.5" x14ac:dyDescent="0.35"/>
  <cols>
    <col min="1" max="1" width="12.36328125" bestFit="1" customWidth="1"/>
    <col min="4" max="4" width="3.6328125" customWidth="1"/>
    <col min="6" max="6" width="3.6328125" customWidth="1"/>
    <col min="17" max="17" width="3.6328125" customWidth="1"/>
    <col min="20" max="20" width="3.6328125" customWidth="1"/>
    <col min="23" max="23" width="3.6328125" customWidth="1"/>
    <col min="26" max="26" width="3.6328125" customWidth="1"/>
    <col min="29" max="29" width="3.6328125" customWidth="1"/>
    <col min="32" max="32" width="3.6328125" customWidth="1"/>
    <col min="35" max="35" width="3.6328125" customWidth="1"/>
  </cols>
  <sheetData>
    <row r="1" spans="1:35" ht="18.5" x14ac:dyDescent="0.45">
      <c r="A1" s="42" t="s">
        <v>170</v>
      </c>
      <c r="H1" s="23"/>
      <c r="I1" t="s">
        <v>358</v>
      </c>
    </row>
    <row r="2" spans="1:35" x14ac:dyDescent="0.35">
      <c r="H2" s="68"/>
      <c r="I2" t="s">
        <v>379</v>
      </c>
    </row>
    <row r="3" spans="1:35" x14ac:dyDescent="0.35">
      <c r="H3" s="79"/>
      <c r="I3" t="s">
        <v>380</v>
      </c>
    </row>
    <row r="4" spans="1:35" s="21" customFormat="1" x14ac:dyDescent="0.35">
      <c r="A4" t="s">
        <v>5</v>
      </c>
      <c r="B4" s="90" t="s">
        <v>178</v>
      </c>
      <c r="C4" s="90"/>
      <c r="D4"/>
      <c r="E4" s="23" t="s">
        <v>176</v>
      </c>
      <c r="F4"/>
      <c r="G4" s="90" t="s">
        <v>177</v>
      </c>
      <c r="H4" s="90"/>
      <c r="I4" s="97"/>
      <c r="J4" s="98" t="s">
        <v>181</v>
      </c>
      <c r="K4" s="97"/>
      <c r="L4" s="97"/>
      <c r="M4" s="97"/>
      <c r="N4" s="98" t="s">
        <v>42</v>
      </c>
      <c r="O4" s="90"/>
      <c r="P4" s="90"/>
      <c r="Q4"/>
      <c r="R4" s="90" t="s">
        <v>171</v>
      </c>
      <c r="S4" s="90"/>
      <c r="T4" s="81"/>
      <c r="U4" s="90" t="s">
        <v>172</v>
      </c>
      <c r="V4" s="90"/>
      <c r="W4" s="81"/>
      <c r="X4" s="90" t="s">
        <v>173</v>
      </c>
      <c r="Y4" s="90"/>
      <c r="Z4"/>
      <c r="AA4" s="90" t="s">
        <v>174</v>
      </c>
      <c r="AB4" s="90"/>
      <c r="AC4"/>
      <c r="AD4" s="90" t="s">
        <v>169</v>
      </c>
      <c r="AE4" s="90"/>
      <c r="AF4"/>
      <c r="AG4" s="90" t="s">
        <v>175</v>
      </c>
      <c r="AH4" s="90"/>
      <c r="AI4"/>
    </row>
    <row r="5" spans="1:35" x14ac:dyDescent="0.35">
      <c r="A5" s="83"/>
      <c r="B5" s="83" t="s">
        <v>179</v>
      </c>
      <c r="C5" s="83" t="s">
        <v>180</v>
      </c>
      <c r="D5" s="83"/>
      <c r="E5" s="83" t="s">
        <v>10</v>
      </c>
      <c r="F5" s="83"/>
      <c r="G5" s="83" t="s">
        <v>11</v>
      </c>
      <c r="H5" s="83" t="s">
        <v>25</v>
      </c>
      <c r="I5" s="83" t="s">
        <v>40</v>
      </c>
      <c r="J5" s="84" t="s">
        <v>11</v>
      </c>
      <c r="K5" s="83" t="s">
        <v>22</v>
      </c>
      <c r="L5" s="83" t="s">
        <v>24</v>
      </c>
      <c r="M5" s="83" t="s">
        <v>40</v>
      </c>
      <c r="N5" s="84" t="s">
        <v>10</v>
      </c>
      <c r="O5" s="83" t="s">
        <v>15</v>
      </c>
      <c r="P5" s="83" t="s">
        <v>23</v>
      </c>
      <c r="Q5" s="83"/>
      <c r="R5" s="83" t="s">
        <v>23</v>
      </c>
      <c r="S5" s="83" t="s">
        <v>24</v>
      </c>
      <c r="T5" s="83"/>
      <c r="U5" s="83" t="s">
        <v>13</v>
      </c>
      <c r="V5" s="83" t="s">
        <v>23</v>
      </c>
      <c r="W5" s="83"/>
      <c r="X5" s="83" t="s">
        <v>10</v>
      </c>
      <c r="Y5" s="83" t="s">
        <v>22</v>
      </c>
      <c r="Z5" s="83"/>
      <c r="AA5" s="83" t="s">
        <v>25</v>
      </c>
      <c r="AB5" s="83" t="s">
        <v>25</v>
      </c>
      <c r="AC5" s="83"/>
      <c r="AD5" s="83" t="s">
        <v>10</v>
      </c>
      <c r="AE5" s="83" t="s">
        <v>22</v>
      </c>
      <c r="AF5" s="83"/>
      <c r="AG5" s="83" t="s">
        <v>12</v>
      </c>
      <c r="AH5" s="83" t="s">
        <v>23</v>
      </c>
      <c r="AI5" s="83"/>
    </row>
    <row r="6" spans="1:35" ht="16.5" x14ac:dyDescent="0.45">
      <c r="A6" t="s">
        <v>52</v>
      </c>
      <c r="B6" s="1">
        <v>52.4</v>
      </c>
      <c r="C6" s="1">
        <v>52.23</v>
      </c>
      <c r="D6" s="1"/>
      <c r="E6" s="1">
        <v>52.05</v>
      </c>
      <c r="F6" s="1"/>
      <c r="G6" s="1">
        <v>53</v>
      </c>
      <c r="H6" s="1">
        <v>53.54</v>
      </c>
      <c r="I6" s="1">
        <v>53.14</v>
      </c>
      <c r="J6" s="1">
        <v>53.16</v>
      </c>
      <c r="K6" s="1">
        <v>53.07</v>
      </c>
      <c r="L6" s="1">
        <v>53.09</v>
      </c>
      <c r="M6" s="1">
        <v>53.23</v>
      </c>
      <c r="N6" s="1">
        <v>52.92</v>
      </c>
      <c r="O6" s="1">
        <v>52.68</v>
      </c>
      <c r="P6" s="1">
        <v>52.73</v>
      </c>
      <c r="Q6" s="1"/>
      <c r="R6" s="1">
        <v>52.97</v>
      </c>
      <c r="S6" s="1">
        <v>52.67</v>
      </c>
      <c r="T6" s="1"/>
      <c r="U6" s="1">
        <v>51.95</v>
      </c>
      <c r="V6" s="1">
        <v>51.87</v>
      </c>
      <c r="W6" s="1"/>
      <c r="X6" s="1">
        <v>51.99</v>
      </c>
      <c r="Y6" s="1">
        <v>51.79</v>
      </c>
      <c r="Z6" s="1"/>
      <c r="AA6" s="1">
        <v>51.79</v>
      </c>
      <c r="AB6" s="1">
        <v>51.92</v>
      </c>
      <c r="AC6" s="1"/>
      <c r="AD6" s="1">
        <v>51.58</v>
      </c>
      <c r="AE6" s="1">
        <v>51.72</v>
      </c>
      <c r="AF6" s="1"/>
      <c r="AG6" s="1">
        <v>52.41</v>
      </c>
      <c r="AH6" s="1">
        <v>52.2</v>
      </c>
    </row>
    <row r="7" spans="1:35" ht="16.5" x14ac:dyDescent="0.45">
      <c r="A7" t="s">
        <v>80</v>
      </c>
      <c r="B7" s="1">
        <v>0.34</v>
      </c>
      <c r="C7" s="1">
        <v>0.32</v>
      </c>
      <c r="D7" s="1"/>
      <c r="E7" s="1">
        <v>0.56000000000000005</v>
      </c>
      <c r="F7" s="1"/>
      <c r="G7" s="1">
        <v>7.0000000000000007E-2</v>
      </c>
      <c r="H7" s="1">
        <v>0.1</v>
      </c>
      <c r="I7" s="1">
        <v>0.04</v>
      </c>
      <c r="J7" s="1">
        <v>0.08</v>
      </c>
      <c r="K7" s="1">
        <v>0.09</v>
      </c>
      <c r="L7" s="1">
        <v>0.03</v>
      </c>
      <c r="M7" s="1">
        <v>0.01</v>
      </c>
      <c r="N7" s="1">
        <v>0.03</v>
      </c>
      <c r="O7" s="1">
        <v>0.03</v>
      </c>
      <c r="P7" s="1">
        <v>0.02</v>
      </c>
      <c r="Q7" s="1"/>
      <c r="R7" s="1">
        <v>0.25</v>
      </c>
      <c r="S7" s="1">
        <v>0.47</v>
      </c>
      <c r="T7" s="1"/>
      <c r="U7" s="1">
        <v>0.41</v>
      </c>
      <c r="V7" s="1">
        <v>0.44</v>
      </c>
      <c r="W7" s="1"/>
      <c r="X7" s="1">
        <v>0.44</v>
      </c>
      <c r="Y7" s="1">
        <v>0.44</v>
      </c>
      <c r="Z7" s="1"/>
      <c r="AA7" s="1">
        <v>0.48</v>
      </c>
      <c r="AB7" s="1">
        <v>0.47</v>
      </c>
      <c r="AC7" s="1"/>
      <c r="AD7" s="1">
        <v>0.4</v>
      </c>
      <c r="AE7" s="1">
        <v>0.38</v>
      </c>
      <c r="AF7" s="1"/>
      <c r="AG7" s="1">
        <v>0.33</v>
      </c>
      <c r="AH7" s="1">
        <v>0.33</v>
      </c>
    </row>
    <row r="8" spans="1:35" ht="16.5" x14ac:dyDescent="0.45">
      <c r="A8" t="s">
        <v>81</v>
      </c>
      <c r="B8" s="1">
        <v>5.49</v>
      </c>
      <c r="C8" s="1">
        <v>5.71</v>
      </c>
      <c r="D8" s="1"/>
      <c r="E8" s="1">
        <v>6.98</v>
      </c>
      <c r="F8" s="1"/>
      <c r="G8" s="1">
        <v>3.77</v>
      </c>
      <c r="H8" s="1">
        <v>3.66</v>
      </c>
      <c r="I8" s="1">
        <v>3.62</v>
      </c>
      <c r="J8" s="1">
        <v>3.79</v>
      </c>
      <c r="K8" s="1">
        <v>3.71</v>
      </c>
      <c r="L8" s="1">
        <v>3.88</v>
      </c>
      <c r="M8" s="1">
        <v>3.7530000000000001</v>
      </c>
      <c r="N8" s="1">
        <v>3.8</v>
      </c>
      <c r="O8" s="1">
        <v>3.79</v>
      </c>
      <c r="P8" s="1">
        <v>3.74</v>
      </c>
      <c r="Q8" s="1"/>
      <c r="R8" s="1">
        <v>4.71</v>
      </c>
      <c r="S8" s="1">
        <v>5.0199999999999996</v>
      </c>
      <c r="T8" s="1"/>
      <c r="U8" s="1">
        <v>6.65</v>
      </c>
      <c r="V8" s="1">
        <v>6.76</v>
      </c>
      <c r="W8" s="1"/>
      <c r="X8" s="1">
        <v>6.52</v>
      </c>
      <c r="Y8" s="1">
        <v>6.52</v>
      </c>
      <c r="Z8" s="1"/>
      <c r="AA8" s="1">
        <v>6.77</v>
      </c>
      <c r="AB8" s="1">
        <v>6.63</v>
      </c>
      <c r="AC8" s="1"/>
      <c r="AD8" s="1">
        <v>6.09</v>
      </c>
      <c r="AE8" s="1">
        <v>6.11</v>
      </c>
      <c r="AF8" s="1"/>
      <c r="AG8" s="1">
        <v>5.65</v>
      </c>
      <c r="AH8" s="1">
        <v>5.52</v>
      </c>
    </row>
    <row r="9" spans="1:35" ht="16.5" x14ac:dyDescent="0.45">
      <c r="A9" t="s">
        <v>83</v>
      </c>
      <c r="B9" s="1">
        <v>1.1200000000000001</v>
      </c>
      <c r="C9" s="1">
        <v>1.04</v>
      </c>
      <c r="D9" s="1"/>
      <c r="E9" s="1">
        <v>0.74</v>
      </c>
      <c r="F9" s="1"/>
      <c r="G9" s="1">
        <v>1.04</v>
      </c>
      <c r="H9" s="1">
        <v>0.98</v>
      </c>
      <c r="I9" s="1">
        <v>0.92</v>
      </c>
      <c r="J9" s="1">
        <v>1.03</v>
      </c>
      <c r="K9" s="1">
        <v>1.02</v>
      </c>
      <c r="L9" s="1">
        <v>0.97</v>
      </c>
      <c r="M9" s="1">
        <v>0.89</v>
      </c>
      <c r="N9" s="1">
        <v>0.97</v>
      </c>
      <c r="O9" s="1">
        <v>0.9</v>
      </c>
      <c r="P9" s="1">
        <v>0.96</v>
      </c>
      <c r="Q9" s="1"/>
      <c r="R9" s="1">
        <v>0.89</v>
      </c>
      <c r="S9" s="1">
        <v>0.88</v>
      </c>
      <c r="T9" s="1"/>
      <c r="U9" s="1">
        <v>0.67</v>
      </c>
      <c r="V9" s="1">
        <v>0.66</v>
      </c>
      <c r="W9" s="1"/>
      <c r="X9" s="1">
        <v>0.87</v>
      </c>
      <c r="Y9" s="1">
        <v>0.84</v>
      </c>
      <c r="Z9" s="1"/>
      <c r="AA9" s="1">
        <v>0.97</v>
      </c>
      <c r="AB9" s="1">
        <v>1.04</v>
      </c>
      <c r="AC9" s="1"/>
      <c r="AD9" s="1">
        <v>0.84</v>
      </c>
      <c r="AE9" s="1">
        <v>0.86</v>
      </c>
      <c r="AF9" s="1"/>
      <c r="AG9" s="1">
        <v>1.05</v>
      </c>
      <c r="AH9" s="1">
        <v>1.07</v>
      </c>
    </row>
    <row r="10" spans="1:35" x14ac:dyDescent="0.35">
      <c r="A10" t="s">
        <v>0</v>
      </c>
      <c r="B10" s="1">
        <v>2.31</v>
      </c>
      <c r="C10" s="1">
        <v>2.35</v>
      </c>
      <c r="D10" s="1"/>
      <c r="E10" s="1">
        <v>3.02</v>
      </c>
      <c r="F10" s="1"/>
      <c r="G10" s="1">
        <v>2.5</v>
      </c>
      <c r="H10" s="1">
        <v>2.48</v>
      </c>
      <c r="I10" s="1">
        <v>2.54</v>
      </c>
      <c r="J10" s="1">
        <v>2.5299999999999998</v>
      </c>
      <c r="K10" s="1">
        <v>2.46</v>
      </c>
      <c r="L10" s="1">
        <v>2.57</v>
      </c>
      <c r="M10" s="1">
        <v>2.57</v>
      </c>
      <c r="N10" s="1">
        <v>2.64</v>
      </c>
      <c r="O10" s="1">
        <v>2.59</v>
      </c>
      <c r="P10" s="1">
        <v>2.62</v>
      </c>
      <c r="Q10" s="1"/>
      <c r="R10" s="1">
        <v>2.4300000000000002</v>
      </c>
      <c r="S10" s="1">
        <v>2.41</v>
      </c>
      <c r="T10" s="1"/>
      <c r="U10" s="1">
        <v>2.81</v>
      </c>
      <c r="V10" s="1">
        <v>2.82</v>
      </c>
      <c r="W10" s="1"/>
      <c r="X10" s="1">
        <v>2.7</v>
      </c>
      <c r="Y10" s="1">
        <v>2.59</v>
      </c>
      <c r="Z10" s="1"/>
      <c r="AA10" s="1">
        <v>2.86</v>
      </c>
      <c r="AB10" s="1">
        <v>2.87</v>
      </c>
      <c r="AC10" s="1"/>
      <c r="AD10" s="1">
        <v>2.66</v>
      </c>
      <c r="AE10" s="1">
        <v>2.69</v>
      </c>
      <c r="AF10" s="1"/>
      <c r="AG10" s="1">
        <v>2.82</v>
      </c>
      <c r="AH10" s="1">
        <v>2.94</v>
      </c>
    </row>
    <row r="11" spans="1:35" x14ac:dyDescent="0.35">
      <c r="A11" t="s">
        <v>4</v>
      </c>
      <c r="B11" s="1">
        <v>0.08</v>
      </c>
      <c r="C11" s="1">
        <v>0.09</v>
      </c>
      <c r="D11" s="1"/>
      <c r="E11" s="1">
        <v>0.09</v>
      </c>
      <c r="F11" s="1"/>
      <c r="G11" s="1">
        <v>7.0000000000000007E-2</v>
      </c>
      <c r="H11" s="1">
        <v>7.0000000000000007E-2</v>
      </c>
      <c r="I11" s="1">
        <v>0.12</v>
      </c>
      <c r="J11" s="1">
        <v>0.08</v>
      </c>
      <c r="K11" s="1">
        <v>7.0000000000000007E-2</v>
      </c>
      <c r="L11" s="1">
        <v>0.12</v>
      </c>
      <c r="M11" s="1">
        <v>0.13</v>
      </c>
      <c r="N11" s="1">
        <v>0.12</v>
      </c>
      <c r="O11" s="1">
        <v>0.13</v>
      </c>
      <c r="P11" s="1">
        <v>0.13</v>
      </c>
      <c r="Q11" s="1"/>
      <c r="R11" s="1">
        <v>0.12</v>
      </c>
      <c r="S11" s="1">
        <v>0.13</v>
      </c>
      <c r="T11" s="1"/>
      <c r="U11" s="1">
        <v>0.13</v>
      </c>
      <c r="V11" s="1">
        <v>0.13</v>
      </c>
      <c r="W11" s="1"/>
      <c r="X11" s="1">
        <v>0.09</v>
      </c>
      <c r="Y11" s="1">
        <v>0.09</v>
      </c>
      <c r="Z11" s="1"/>
      <c r="AA11" s="1">
        <v>0.12</v>
      </c>
      <c r="AB11" s="1">
        <v>0.12</v>
      </c>
      <c r="AC11" s="1"/>
      <c r="AD11" s="1">
        <v>0.09</v>
      </c>
      <c r="AE11" s="1">
        <v>0.09</v>
      </c>
      <c r="AF11" s="1"/>
      <c r="AG11" s="1">
        <v>0.15</v>
      </c>
      <c r="AH11" s="1">
        <v>0.15</v>
      </c>
    </row>
    <row r="12" spans="1:35" x14ac:dyDescent="0.35">
      <c r="A12" t="s">
        <v>3</v>
      </c>
      <c r="B12" s="1">
        <v>15.87</v>
      </c>
      <c r="C12" s="1">
        <v>15.86</v>
      </c>
      <c r="D12" s="1"/>
      <c r="E12" s="1">
        <v>15.45</v>
      </c>
      <c r="F12" s="1"/>
      <c r="G12" s="1">
        <v>17.350000000000001</v>
      </c>
      <c r="H12" s="1">
        <v>17.34</v>
      </c>
      <c r="I12" s="1">
        <v>17.53</v>
      </c>
      <c r="J12" s="1">
        <v>17.22</v>
      </c>
      <c r="K12" s="1">
        <v>17.3</v>
      </c>
      <c r="L12" s="1">
        <v>17.36</v>
      </c>
      <c r="M12" s="1">
        <v>17.45</v>
      </c>
      <c r="N12" s="1">
        <v>17.38</v>
      </c>
      <c r="O12" s="1">
        <v>17.34</v>
      </c>
      <c r="P12" s="1">
        <v>17.32</v>
      </c>
      <c r="Q12" s="1"/>
      <c r="R12" s="1">
        <v>16.350000000000001</v>
      </c>
      <c r="S12" s="1">
        <v>16.18</v>
      </c>
      <c r="T12" s="1"/>
      <c r="U12" s="1">
        <v>15.72</v>
      </c>
      <c r="V12" s="1">
        <v>15.57</v>
      </c>
      <c r="W12" s="1"/>
      <c r="X12" s="1">
        <v>15.65</v>
      </c>
      <c r="Y12" s="1">
        <v>15.51</v>
      </c>
      <c r="Z12" s="1"/>
      <c r="AA12" s="1">
        <v>15.51</v>
      </c>
      <c r="AB12" s="1">
        <v>15.56</v>
      </c>
      <c r="AC12" s="1"/>
      <c r="AD12" s="1">
        <v>15.79</v>
      </c>
      <c r="AE12" s="1">
        <v>15.76</v>
      </c>
      <c r="AF12" s="1"/>
      <c r="AG12" s="1">
        <v>15.95</v>
      </c>
      <c r="AH12" s="1">
        <v>15.92</v>
      </c>
    </row>
    <row r="13" spans="1:35" x14ac:dyDescent="0.35">
      <c r="A13" t="s">
        <v>1</v>
      </c>
      <c r="B13" s="1">
        <v>21.1</v>
      </c>
      <c r="C13" s="1">
        <v>20.79</v>
      </c>
      <c r="D13" s="1"/>
      <c r="E13" s="1">
        <v>20.04</v>
      </c>
      <c r="F13" s="1"/>
      <c r="G13" s="1">
        <v>21.9</v>
      </c>
      <c r="H13" s="1">
        <v>21.69</v>
      </c>
      <c r="I13" s="1">
        <v>22.23</v>
      </c>
      <c r="J13" s="1">
        <v>21.93</v>
      </c>
      <c r="K13" s="1">
        <v>22.22</v>
      </c>
      <c r="L13" s="1">
        <v>21.88</v>
      </c>
      <c r="M13" s="1">
        <v>21.84</v>
      </c>
      <c r="N13" s="1">
        <v>21.8</v>
      </c>
      <c r="O13" s="1">
        <v>21.93</v>
      </c>
      <c r="P13" s="1">
        <v>21.89</v>
      </c>
      <c r="Q13" s="1"/>
      <c r="R13" s="1">
        <v>21.24</v>
      </c>
      <c r="S13" s="1">
        <v>21.15</v>
      </c>
      <c r="T13" s="1"/>
      <c r="U13" s="1">
        <v>20.67</v>
      </c>
      <c r="V13" s="1">
        <v>20.350000000000001</v>
      </c>
      <c r="W13" s="1"/>
      <c r="X13" s="1">
        <v>20.6</v>
      </c>
      <c r="Y13" s="1">
        <v>20.39</v>
      </c>
      <c r="Z13" s="1"/>
      <c r="AA13" s="1">
        <v>20.25</v>
      </c>
      <c r="AB13" s="1">
        <v>20.36</v>
      </c>
      <c r="AC13" s="1"/>
      <c r="AD13" s="1">
        <v>20.62</v>
      </c>
      <c r="AE13" s="1">
        <v>20.58</v>
      </c>
      <c r="AF13" s="1"/>
      <c r="AG13" s="1">
        <v>20.5</v>
      </c>
      <c r="AH13" s="1">
        <v>20.25</v>
      </c>
    </row>
    <row r="14" spans="1:35" ht="16.5" x14ac:dyDescent="0.45">
      <c r="A14" t="s">
        <v>82</v>
      </c>
      <c r="B14" s="1">
        <v>1.43</v>
      </c>
      <c r="C14" s="1">
        <v>1.45</v>
      </c>
      <c r="D14" s="1"/>
      <c r="E14" s="1">
        <v>1.54</v>
      </c>
      <c r="F14" s="1"/>
      <c r="G14" s="1">
        <v>0.57999999999999996</v>
      </c>
      <c r="H14" s="1">
        <v>0.59</v>
      </c>
      <c r="I14" s="1">
        <v>0.56000000000000005</v>
      </c>
      <c r="J14" s="1">
        <v>0.75</v>
      </c>
      <c r="K14" s="1">
        <v>0.71</v>
      </c>
      <c r="L14" s="1">
        <v>0.73</v>
      </c>
      <c r="M14" s="1">
        <v>0.7</v>
      </c>
      <c r="N14" s="1">
        <v>0.74</v>
      </c>
      <c r="O14" s="1">
        <v>0.72</v>
      </c>
      <c r="P14" s="1">
        <v>0.74</v>
      </c>
      <c r="Q14" s="1"/>
      <c r="R14" s="1">
        <v>1.29</v>
      </c>
      <c r="S14" s="1">
        <v>1.29</v>
      </c>
      <c r="T14" s="1"/>
      <c r="U14" s="1">
        <v>1.46</v>
      </c>
      <c r="V14" s="1">
        <v>1.5</v>
      </c>
      <c r="W14" s="1"/>
      <c r="X14" s="1">
        <v>1.53</v>
      </c>
      <c r="Y14" s="1">
        <v>1.55</v>
      </c>
      <c r="Z14" s="1"/>
      <c r="AA14" s="1">
        <v>1.57</v>
      </c>
      <c r="AB14" s="1">
        <v>1.61</v>
      </c>
      <c r="AC14" s="1"/>
      <c r="AD14" s="1">
        <v>1.34</v>
      </c>
      <c r="AE14" s="1">
        <v>1.36</v>
      </c>
      <c r="AF14" s="1"/>
      <c r="AG14" s="1">
        <v>1.51</v>
      </c>
      <c r="AH14" s="1">
        <v>1.53</v>
      </c>
    </row>
    <row r="15" spans="1:35" x14ac:dyDescent="0.35">
      <c r="A15" s="2" t="s">
        <v>2</v>
      </c>
      <c r="B15" s="1">
        <f>SUM(B6:B14)</f>
        <v>100.14000000000001</v>
      </c>
      <c r="C15" s="1">
        <f>SUM(C6:C14)</f>
        <v>99.839999999999989</v>
      </c>
      <c r="D15" s="1"/>
      <c r="E15" s="1">
        <f>SUM(E6:E14)</f>
        <v>100.47000000000001</v>
      </c>
      <c r="F15" s="1"/>
      <c r="G15" s="1">
        <f t="shared" ref="G15:P15" si="0">SUM(G6:G14)</f>
        <v>100.28000000000002</v>
      </c>
      <c r="H15" s="1">
        <f t="shared" si="0"/>
        <v>100.44999999999999</v>
      </c>
      <c r="I15" s="1">
        <f t="shared" si="0"/>
        <v>100.7</v>
      </c>
      <c r="J15" s="1">
        <f t="shared" si="0"/>
        <v>100.57</v>
      </c>
      <c r="K15" s="1">
        <f t="shared" si="0"/>
        <v>100.65</v>
      </c>
      <c r="L15" s="1">
        <f t="shared" si="0"/>
        <v>100.63000000000001</v>
      </c>
      <c r="M15" s="1">
        <f t="shared" si="0"/>
        <v>100.57300000000001</v>
      </c>
      <c r="N15" s="1">
        <f t="shared" si="0"/>
        <v>100.39999999999999</v>
      </c>
      <c r="O15" s="1">
        <f t="shared" si="0"/>
        <v>100.10999999999999</v>
      </c>
      <c r="P15" s="1">
        <f t="shared" si="0"/>
        <v>100.15</v>
      </c>
      <c r="Q15" s="1"/>
      <c r="R15" s="1">
        <f>SUM(R6:R14)</f>
        <v>100.25</v>
      </c>
      <c r="S15" s="1">
        <f>SUM(S6:S14)</f>
        <v>100.2</v>
      </c>
      <c r="T15" s="1"/>
      <c r="U15" s="1">
        <f>SUM(U6:U14)</f>
        <v>100.47</v>
      </c>
      <c r="V15" s="1">
        <f>SUM(V6:V14)</f>
        <v>100.1</v>
      </c>
      <c r="W15" s="1"/>
      <c r="X15" s="1">
        <f>SUM(X6:X14)</f>
        <v>100.39000000000001</v>
      </c>
      <c r="Y15" s="1">
        <f>SUM(Y6:Y14)</f>
        <v>99.720000000000013</v>
      </c>
      <c r="Z15" s="1"/>
      <c r="AA15" s="1">
        <f>SUM(AA6:AA14)</f>
        <v>100.31999999999998</v>
      </c>
      <c r="AB15" s="1">
        <f>SUM(AB6:AB14)</f>
        <v>100.58</v>
      </c>
      <c r="AC15" s="1"/>
      <c r="AD15" s="1">
        <f>SUM(AD6:AD14)</f>
        <v>99.41</v>
      </c>
      <c r="AE15" s="1">
        <f>SUM(AE6:AE14)</f>
        <v>99.55</v>
      </c>
      <c r="AF15" s="1"/>
      <c r="AG15" s="1">
        <f>SUM(AG6:AG14)</f>
        <v>100.36999999999999</v>
      </c>
      <c r="AH15" s="1">
        <f>SUM(AH6:AH14)</f>
        <v>99.91</v>
      </c>
    </row>
    <row r="18" spans="1:1" x14ac:dyDescent="0.35">
      <c r="A18" s="5"/>
    </row>
    <row r="28" spans="1:1" x14ac:dyDescent="0.35">
      <c r="A28" s="2"/>
    </row>
  </sheetData>
  <mergeCells count="10">
    <mergeCell ref="U4:V4"/>
    <mergeCell ref="X4:Y4"/>
    <mergeCell ref="AA4:AB4"/>
    <mergeCell ref="AD4:AE4"/>
    <mergeCell ref="AG4:AH4"/>
    <mergeCell ref="B4:C4"/>
    <mergeCell ref="G4:I4"/>
    <mergeCell ref="J4:M4"/>
    <mergeCell ref="N4:P4"/>
    <mergeCell ref="R4:S4"/>
  </mergeCells>
  <pageMargins left="0.7" right="0.7" top="0.75" bottom="0.75" header="0.3" footer="0.3"/>
  <pageSetup orientation="landscape" horizontalDpi="1200" verticalDpi="1200" r:id="rId1"/>
  <headerFooter>
    <oddHeader>&amp;C&amp;"-,Bold"&amp;16Clinopyroxene from discrete Type I peridotites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M30"/>
  <sheetViews>
    <sheetView workbookViewId="0">
      <pane xSplit="1" ySplit="3" topLeftCell="B13" activePane="bottomRight" state="frozen"/>
      <selection pane="topRight" activeCell="B1" sqref="B1"/>
      <selection pane="bottomLeft" activeCell="A2" sqref="A2"/>
      <selection pane="bottomRight" activeCell="D24" sqref="D24"/>
    </sheetView>
  </sheetViews>
  <sheetFormatPr defaultRowHeight="14.5" x14ac:dyDescent="0.35"/>
  <cols>
    <col min="1" max="1" width="12.36328125" bestFit="1" customWidth="1"/>
    <col min="44" max="44" width="4.26953125" customWidth="1"/>
    <col min="45" max="45" width="10.26953125" customWidth="1"/>
    <col min="54" max="54" width="3.81640625" customWidth="1"/>
    <col min="61" max="61" width="10.1796875" customWidth="1"/>
    <col min="71" max="71" width="4.7265625" customWidth="1"/>
    <col min="72" max="74" width="8.7265625" style="10"/>
    <col min="75" max="75" width="10.26953125" style="10" customWidth="1"/>
    <col min="76" max="79" width="8.7265625" style="10"/>
    <col min="80" max="80" width="4.7265625" customWidth="1"/>
    <col min="105" max="105" width="3.6328125" customWidth="1"/>
    <col min="111" max="111" width="3.6328125" style="10" customWidth="1"/>
    <col min="115" max="115" width="3.6328125" style="10" customWidth="1"/>
  </cols>
  <sheetData>
    <row r="1" spans="1:117" ht="18.5" customHeight="1" x14ac:dyDescent="0.35">
      <c r="A1" s="105" t="s">
        <v>221</v>
      </c>
      <c r="B1" s="106"/>
      <c r="C1" s="106"/>
      <c r="D1" s="106"/>
      <c r="E1" s="106"/>
      <c r="F1" s="23"/>
      <c r="G1" t="s">
        <v>358</v>
      </c>
    </row>
    <row r="2" spans="1:117" ht="18.5" customHeight="1" x14ac:dyDescent="0.35">
      <c r="A2" s="106"/>
      <c r="B2" s="106"/>
      <c r="C2" s="106"/>
      <c r="D2" s="106"/>
      <c r="E2" s="106"/>
      <c r="F2" s="68"/>
      <c r="G2" t="s">
        <v>379</v>
      </c>
    </row>
    <row r="3" spans="1:117" ht="18.5" customHeight="1" x14ac:dyDescent="0.35">
      <c r="F3" s="79"/>
      <c r="G3" t="s">
        <v>380</v>
      </c>
      <c r="BT3" s="69"/>
      <c r="BU3" s="69"/>
      <c r="BV3" s="69"/>
      <c r="BW3" s="69"/>
      <c r="BX3" s="69"/>
      <c r="BY3" s="69"/>
      <c r="BZ3" s="69"/>
      <c r="CA3" s="69"/>
    </row>
    <row r="4" spans="1:117" x14ac:dyDescent="0.35">
      <c r="AS4" s="3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T4" s="69"/>
      <c r="BU4" s="69"/>
      <c r="BV4" s="69"/>
      <c r="BW4" s="69"/>
      <c r="BX4" s="69"/>
      <c r="BY4" s="69"/>
      <c r="BZ4" s="69"/>
      <c r="CA4" s="69"/>
      <c r="DG4" s="36"/>
      <c r="DH4" s="10"/>
      <c r="DI4" s="50"/>
      <c r="DJ4" s="50"/>
      <c r="DK4" s="82"/>
    </row>
    <row r="5" spans="1:117" x14ac:dyDescent="0.35">
      <c r="B5" s="90" t="s">
        <v>112</v>
      </c>
      <c r="C5" s="90"/>
      <c r="D5" s="90"/>
      <c r="E5" s="90"/>
      <c r="F5" s="90"/>
      <c r="G5" s="90"/>
      <c r="H5" s="90"/>
      <c r="I5" s="90"/>
      <c r="J5" s="90"/>
      <c r="K5" s="101"/>
      <c r="L5" s="101"/>
      <c r="M5" s="101"/>
      <c r="N5" s="98" t="s">
        <v>132</v>
      </c>
      <c r="O5" s="99"/>
      <c r="P5" s="99"/>
      <c r="Q5" s="99"/>
      <c r="R5" s="99"/>
      <c r="S5" s="99"/>
      <c r="T5" s="102" t="s">
        <v>168</v>
      </c>
      <c r="U5" s="99"/>
      <c r="V5" s="99"/>
      <c r="W5" s="99"/>
      <c r="X5" s="99"/>
      <c r="Y5" s="99"/>
      <c r="Z5" s="99"/>
      <c r="AA5" s="98" t="s">
        <v>125</v>
      </c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8" t="s">
        <v>76</v>
      </c>
      <c r="AM5" s="99"/>
      <c r="AN5" s="99"/>
      <c r="AO5" s="99"/>
      <c r="AP5" s="99"/>
      <c r="AQ5" s="99"/>
      <c r="AS5" s="90" t="s">
        <v>78</v>
      </c>
      <c r="AT5" s="101"/>
      <c r="AU5" s="101"/>
      <c r="AV5" s="107"/>
      <c r="AW5" s="107"/>
      <c r="AX5" s="107"/>
      <c r="AY5" s="107"/>
      <c r="AZ5" s="107"/>
      <c r="BA5" s="107"/>
      <c r="BC5" s="99" t="s">
        <v>214</v>
      </c>
      <c r="BD5" s="99"/>
      <c r="BE5" s="99" t="s">
        <v>215</v>
      </c>
      <c r="BF5" s="99"/>
      <c r="BG5" s="99"/>
      <c r="BH5" s="99" t="s">
        <v>216</v>
      </c>
      <c r="BI5" s="100"/>
      <c r="BJ5" s="90" t="s">
        <v>217</v>
      </c>
      <c r="BK5" s="90"/>
      <c r="BL5" s="90"/>
      <c r="BM5" s="90"/>
      <c r="BN5" s="90"/>
      <c r="BO5" s="90"/>
      <c r="BP5" s="90"/>
      <c r="BQ5" s="90"/>
      <c r="BR5" s="60"/>
      <c r="BT5" s="104" t="s">
        <v>72</v>
      </c>
      <c r="BU5" s="104"/>
      <c r="BV5" s="104"/>
      <c r="BW5" s="104"/>
      <c r="BX5" s="104"/>
      <c r="BY5" s="104"/>
      <c r="BZ5" s="104"/>
      <c r="CA5" s="104"/>
      <c r="CC5" s="99" t="s">
        <v>218</v>
      </c>
      <c r="CD5" s="99"/>
      <c r="CE5" s="99"/>
      <c r="CF5" s="99"/>
      <c r="CG5" s="99"/>
      <c r="CH5" s="99"/>
      <c r="CI5" s="99"/>
      <c r="CJ5" s="99"/>
      <c r="CK5" s="100"/>
      <c r="CL5" s="99" t="s">
        <v>219</v>
      </c>
      <c r="CM5" s="99"/>
      <c r="CN5" s="99"/>
      <c r="CO5" s="99"/>
      <c r="CP5" s="99"/>
      <c r="CQ5" s="99"/>
      <c r="CR5" s="100"/>
      <c r="CS5" s="90" t="s">
        <v>79</v>
      </c>
      <c r="CT5" s="90"/>
      <c r="CU5" s="90"/>
      <c r="CV5" s="90"/>
      <c r="CW5" s="98" t="s">
        <v>220</v>
      </c>
      <c r="CX5" s="99"/>
      <c r="CY5" s="99"/>
      <c r="CZ5" s="99"/>
      <c r="DA5" s="62"/>
      <c r="DB5" s="90" t="s">
        <v>226</v>
      </c>
      <c r="DC5" s="97"/>
      <c r="DD5" s="97"/>
      <c r="DE5" s="97"/>
      <c r="DF5" s="97"/>
      <c r="DG5" s="12"/>
      <c r="DH5" s="94" t="s">
        <v>208</v>
      </c>
      <c r="DI5" s="103"/>
      <c r="DJ5" s="103"/>
      <c r="DK5" s="12"/>
      <c r="DL5" s="90" t="s">
        <v>268</v>
      </c>
      <c r="DM5" s="90"/>
    </row>
    <row r="6" spans="1:117" s="3" customFormat="1" ht="87" x14ac:dyDescent="0.35">
      <c r="A6" s="7"/>
      <c r="B6" s="12" t="s">
        <v>115</v>
      </c>
      <c r="C6" s="8" t="s">
        <v>113</v>
      </c>
      <c r="D6" s="8" t="s">
        <v>114</v>
      </c>
      <c r="E6" s="8" t="s">
        <v>116</v>
      </c>
      <c r="F6" s="8" t="s">
        <v>117</v>
      </c>
      <c r="G6" s="8" t="s">
        <v>118</v>
      </c>
      <c r="H6" s="8" t="s">
        <v>119</v>
      </c>
      <c r="I6" s="8" t="s">
        <v>120</v>
      </c>
      <c r="J6" s="8" t="s">
        <v>121</v>
      </c>
      <c r="K6" s="8" t="s">
        <v>122</v>
      </c>
      <c r="L6" s="8" t="s">
        <v>123</v>
      </c>
      <c r="M6" s="8" t="s">
        <v>124</v>
      </c>
      <c r="N6" s="24" t="s">
        <v>126</v>
      </c>
      <c r="O6" s="8" t="s">
        <v>127</v>
      </c>
      <c r="P6" s="8" t="s">
        <v>128</v>
      </c>
      <c r="Q6" s="8" t="s">
        <v>129</v>
      </c>
      <c r="R6" s="8" t="s">
        <v>130</v>
      </c>
      <c r="S6" s="8" t="s">
        <v>131</v>
      </c>
      <c r="T6" s="25" t="s">
        <v>126</v>
      </c>
      <c r="U6" s="12" t="s">
        <v>11</v>
      </c>
      <c r="V6" s="12" t="s">
        <v>133</v>
      </c>
      <c r="W6" s="12" t="s">
        <v>134</v>
      </c>
      <c r="X6" s="12" t="s">
        <v>135</v>
      </c>
      <c r="Y6" s="12" t="s">
        <v>136</v>
      </c>
      <c r="Z6" s="12" t="s">
        <v>137</v>
      </c>
      <c r="AA6" s="24" t="s">
        <v>142</v>
      </c>
      <c r="AB6" s="8" t="s">
        <v>11</v>
      </c>
      <c r="AC6" s="8" t="s">
        <v>143</v>
      </c>
      <c r="AD6" s="8" t="s">
        <v>141</v>
      </c>
      <c r="AE6" s="8" t="s">
        <v>144</v>
      </c>
      <c r="AF6" s="8" t="s">
        <v>145</v>
      </c>
      <c r="AG6" s="8" t="s">
        <v>146</v>
      </c>
      <c r="AH6" s="8" t="s">
        <v>147</v>
      </c>
      <c r="AI6" s="8" t="s">
        <v>148</v>
      </c>
      <c r="AJ6" s="8" t="s">
        <v>149</v>
      </c>
      <c r="AK6" s="8" t="s">
        <v>150</v>
      </c>
      <c r="AL6" s="24" t="s">
        <v>140</v>
      </c>
      <c r="AM6" s="8" t="s">
        <v>11</v>
      </c>
      <c r="AN6" s="12" t="s">
        <v>128</v>
      </c>
      <c r="AO6" s="12" t="s">
        <v>141</v>
      </c>
      <c r="AP6" s="8" t="s">
        <v>135</v>
      </c>
      <c r="AQ6" s="8" t="s">
        <v>131</v>
      </c>
      <c r="AS6" s="8" t="s">
        <v>138</v>
      </c>
      <c r="AT6" s="8" t="s">
        <v>10</v>
      </c>
      <c r="AU6" s="8" t="s">
        <v>21</v>
      </c>
      <c r="AV6" s="95" t="s">
        <v>274</v>
      </c>
      <c r="AW6" s="97"/>
      <c r="AX6" s="97"/>
      <c r="AY6" s="97"/>
      <c r="AZ6" s="97"/>
      <c r="BA6" s="97"/>
      <c r="BC6" s="16" t="s">
        <v>18</v>
      </c>
      <c r="BD6" s="16" t="s">
        <v>99</v>
      </c>
      <c r="BE6" s="95" t="s">
        <v>100</v>
      </c>
      <c r="BF6" s="95"/>
      <c r="BG6" s="95"/>
      <c r="BH6" s="16" t="s">
        <v>19</v>
      </c>
      <c r="BI6" s="16" t="s">
        <v>20</v>
      </c>
      <c r="BJ6" s="16" t="s">
        <v>103</v>
      </c>
      <c r="BK6" s="16" t="s">
        <v>107</v>
      </c>
      <c r="BL6" s="16" t="s">
        <v>275</v>
      </c>
      <c r="BM6" s="16" t="s">
        <v>106</v>
      </c>
      <c r="BN6" s="16" t="s">
        <v>102</v>
      </c>
      <c r="BO6" s="16" t="s">
        <v>105</v>
      </c>
      <c r="BP6" s="16" t="s">
        <v>101</v>
      </c>
      <c r="BQ6" s="16" t="s">
        <v>104</v>
      </c>
      <c r="BR6" s="8" t="s">
        <v>264</v>
      </c>
      <c r="BS6" s="62"/>
      <c r="BT6" s="69"/>
      <c r="BU6" s="69"/>
      <c r="BV6" s="69"/>
      <c r="BW6" s="69"/>
      <c r="BX6" s="69"/>
      <c r="BY6" s="69"/>
      <c r="BZ6" s="69"/>
      <c r="CA6" s="69"/>
      <c r="CB6" s="81"/>
      <c r="CC6" s="7"/>
      <c r="CD6" s="7"/>
      <c r="CE6" s="7"/>
      <c r="CF6" s="7"/>
      <c r="CG6" s="7"/>
      <c r="CH6" s="7"/>
      <c r="CI6" s="7"/>
      <c r="CJ6" s="7"/>
      <c r="CK6" s="7"/>
      <c r="CL6" s="35"/>
      <c r="CM6" s="7"/>
      <c r="CN6" s="7"/>
      <c r="CO6" s="7"/>
      <c r="CP6" s="7"/>
      <c r="CQ6" s="7"/>
      <c r="CR6" s="7"/>
      <c r="CS6" s="24" t="s">
        <v>10</v>
      </c>
      <c r="CT6" s="8"/>
      <c r="CU6" s="8"/>
      <c r="CV6" s="8"/>
      <c r="CW6" s="35" t="s">
        <v>21</v>
      </c>
      <c r="CX6" s="22" t="s">
        <v>22</v>
      </c>
      <c r="CY6" s="22" t="s">
        <v>25</v>
      </c>
      <c r="CZ6" s="22" t="s">
        <v>12</v>
      </c>
      <c r="DA6" s="63"/>
      <c r="DB6" s="8" t="s">
        <v>261</v>
      </c>
      <c r="DC6" s="24" t="s">
        <v>262</v>
      </c>
      <c r="DD6" s="34" t="s">
        <v>22</v>
      </c>
      <c r="DE6" s="34" t="s">
        <v>12</v>
      </c>
      <c r="DF6" s="8" t="s">
        <v>263</v>
      </c>
      <c r="DG6" s="4"/>
      <c r="DH6" s="21" t="s">
        <v>206</v>
      </c>
      <c r="DI6" s="21" t="s">
        <v>207</v>
      </c>
      <c r="DJ6" s="21" t="s">
        <v>13</v>
      </c>
      <c r="DK6" s="4"/>
      <c r="DL6" s="34" t="s">
        <v>25</v>
      </c>
      <c r="DM6" s="34" t="s">
        <v>25</v>
      </c>
    </row>
    <row r="7" spans="1:117" ht="16.899999999999999" customHeight="1" x14ac:dyDescent="0.45">
      <c r="A7" t="s">
        <v>52</v>
      </c>
      <c r="B7" s="1">
        <v>49.31</v>
      </c>
      <c r="C7" s="1">
        <v>49.16</v>
      </c>
      <c r="D7" s="1">
        <v>49.29</v>
      </c>
      <c r="E7" s="1">
        <v>49.71</v>
      </c>
      <c r="F7" s="1">
        <v>49.41</v>
      </c>
      <c r="G7" s="1">
        <v>48.72</v>
      </c>
      <c r="H7" s="1">
        <v>48.82</v>
      </c>
      <c r="I7" s="1">
        <v>49.51</v>
      </c>
      <c r="J7" s="1">
        <v>49</v>
      </c>
      <c r="K7" s="1">
        <v>48.79</v>
      </c>
      <c r="L7" s="1">
        <v>49.32</v>
      </c>
      <c r="M7" s="1">
        <v>49.4</v>
      </c>
      <c r="N7" s="1">
        <v>48.66</v>
      </c>
      <c r="O7" s="1">
        <v>49.66</v>
      </c>
      <c r="P7" s="1">
        <v>53.23</v>
      </c>
      <c r="Q7" s="1">
        <v>48.87</v>
      </c>
      <c r="R7" s="1">
        <v>49.26</v>
      </c>
      <c r="S7" s="1">
        <v>48.99</v>
      </c>
      <c r="T7" s="1">
        <v>48.4</v>
      </c>
      <c r="U7" s="1">
        <v>48.35</v>
      </c>
      <c r="V7" s="1">
        <v>48.95</v>
      </c>
      <c r="W7" s="1">
        <v>48.55</v>
      </c>
      <c r="X7" s="1">
        <v>49.07</v>
      </c>
      <c r="Y7" s="1">
        <v>49.27</v>
      </c>
      <c r="Z7" s="1">
        <v>47.61</v>
      </c>
      <c r="AA7" s="1">
        <v>47.91</v>
      </c>
      <c r="AB7" s="1">
        <v>47.88</v>
      </c>
      <c r="AC7" s="1">
        <v>48.08</v>
      </c>
      <c r="AD7" s="1">
        <v>48.23</v>
      </c>
      <c r="AE7" s="1">
        <v>48.45</v>
      </c>
      <c r="AF7" s="1">
        <v>48.55</v>
      </c>
      <c r="AG7" s="1">
        <v>48.43</v>
      </c>
      <c r="AH7" s="1">
        <v>53</v>
      </c>
      <c r="AI7" s="1">
        <v>49.14</v>
      </c>
      <c r="AJ7" s="1">
        <v>52.31</v>
      </c>
      <c r="AK7" s="1">
        <v>48.62</v>
      </c>
      <c r="AL7" s="1">
        <v>48.85</v>
      </c>
      <c r="AM7" s="1">
        <v>49.24</v>
      </c>
      <c r="AN7" s="1">
        <v>53.04</v>
      </c>
      <c r="AO7" s="1">
        <v>47.5</v>
      </c>
      <c r="AP7" s="1">
        <v>48.47</v>
      </c>
      <c r="AQ7" s="1">
        <v>48.67</v>
      </c>
      <c r="AS7" s="1">
        <v>47.72</v>
      </c>
      <c r="AT7" s="1">
        <v>47.8</v>
      </c>
      <c r="AU7" s="1">
        <v>47.63</v>
      </c>
      <c r="AV7" s="1">
        <v>47.81</v>
      </c>
      <c r="AW7" s="1">
        <v>47.84</v>
      </c>
      <c r="AX7" s="1">
        <v>47.99</v>
      </c>
      <c r="AY7" s="1">
        <v>47.5</v>
      </c>
      <c r="AZ7" s="1">
        <v>48.4</v>
      </c>
      <c r="BA7" s="1">
        <v>47.98</v>
      </c>
      <c r="BB7" s="1"/>
      <c r="BC7" s="1">
        <v>49.76</v>
      </c>
      <c r="BD7" s="1">
        <v>49.78</v>
      </c>
      <c r="BE7" s="1">
        <v>49.44</v>
      </c>
      <c r="BF7" s="1">
        <v>49.19</v>
      </c>
      <c r="BG7" s="1">
        <v>49.14</v>
      </c>
      <c r="BH7" s="1">
        <v>48.54</v>
      </c>
      <c r="BI7" s="1">
        <v>49.23</v>
      </c>
      <c r="BJ7" s="1">
        <v>50.24</v>
      </c>
      <c r="BK7" s="1">
        <v>49.95</v>
      </c>
      <c r="BL7" s="1">
        <v>50.46</v>
      </c>
      <c r="BM7" s="1">
        <v>50.14</v>
      </c>
      <c r="BN7" s="1">
        <v>49.87</v>
      </c>
      <c r="BO7" s="1">
        <v>49.85</v>
      </c>
      <c r="BP7" s="1">
        <v>49.83</v>
      </c>
      <c r="BQ7" s="1">
        <v>49.65</v>
      </c>
      <c r="BR7" s="1">
        <v>49.71</v>
      </c>
      <c r="BT7" s="4">
        <v>49.161999999999999</v>
      </c>
      <c r="BU7" s="4">
        <v>48.507800000000003</v>
      </c>
      <c r="BV7" s="4">
        <v>48.736800000000002</v>
      </c>
      <c r="BW7" s="4">
        <v>48.988900000000001</v>
      </c>
      <c r="BX7" s="4">
        <v>48.364600000000003</v>
      </c>
      <c r="BY7" s="4">
        <v>48.484499999999997</v>
      </c>
      <c r="BZ7" s="4">
        <v>49.148200000000003</v>
      </c>
      <c r="CA7" s="4">
        <v>48.777500000000003</v>
      </c>
      <c r="CC7" s="1">
        <v>49.53</v>
      </c>
      <c r="CD7" s="1">
        <v>49.02</v>
      </c>
      <c r="CE7" s="1">
        <v>49.36</v>
      </c>
      <c r="CF7" s="1">
        <v>49.31</v>
      </c>
      <c r="CG7" s="1">
        <v>49.8</v>
      </c>
      <c r="CH7" s="1">
        <v>49.38</v>
      </c>
      <c r="CI7" s="1">
        <v>49.43</v>
      </c>
      <c r="CJ7" s="1">
        <v>48.95</v>
      </c>
      <c r="CK7" s="1">
        <v>49.73</v>
      </c>
      <c r="CL7" s="1">
        <v>49.38</v>
      </c>
      <c r="CM7" s="1">
        <v>49.27</v>
      </c>
      <c r="CN7" s="1">
        <v>49.67</v>
      </c>
      <c r="CO7" s="1">
        <v>49.55</v>
      </c>
      <c r="CP7" s="1">
        <v>49.69</v>
      </c>
      <c r="CQ7" s="1">
        <v>49.57</v>
      </c>
      <c r="CR7" s="1">
        <v>49.44</v>
      </c>
      <c r="CS7" s="1">
        <v>49.08</v>
      </c>
      <c r="CT7" s="1">
        <v>49.23</v>
      </c>
      <c r="CU7" s="1">
        <v>48.91</v>
      </c>
      <c r="CV7" s="1">
        <v>49.08</v>
      </c>
      <c r="CW7" s="1">
        <v>49.38</v>
      </c>
      <c r="CX7" s="1">
        <v>49.13</v>
      </c>
      <c r="CY7" s="1">
        <v>48.68</v>
      </c>
      <c r="CZ7" s="1">
        <v>48.59</v>
      </c>
      <c r="DA7" s="1"/>
      <c r="DB7" s="1">
        <v>48.65</v>
      </c>
      <c r="DC7" s="1">
        <v>48.81</v>
      </c>
      <c r="DD7" s="1">
        <v>48.45</v>
      </c>
      <c r="DE7" s="1">
        <v>48.7</v>
      </c>
      <c r="DF7" s="1">
        <v>48.83</v>
      </c>
      <c r="DG7" s="4"/>
      <c r="DH7" s="1">
        <v>48.15</v>
      </c>
      <c r="DI7" s="1">
        <v>50.7</v>
      </c>
      <c r="DJ7" s="1">
        <v>49.87</v>
      </c>
      <c r="DK7" s="4"/>
      <c r="DL7" s="2">
        <v>47.67</v>
      </c>
      <c r="DM7" s="2">
        <v>48.26</v>
      </c>
    </row>
    <row r="8" spans="1:117" ht="16.5" x14ac:dyDescent="0.45">
      <c r="A8" t="s">
        <v>80</v>
      </c>
      <c r="B8" s="1">
        <v>1.45</v>
      </c>
      <c r="C8" s="1">
        <v>1.51</v>
      </c>
      <c r="D8" s="1">
        <v>1.34</v>
      </c>
      <c r="E8" s="1">
        <v>1.23</v>
      </c>
      <c r="F8" s="1">
        <v>1.35</v>
      </c>
      <c r="G8" s="1">
        <v>1.22</v>
      </c>
      <c r="H8" s="1">
        <v>1.46</v>
      </c>
      <c r="I8" s="1">
        <v>1.27</v>
      </c>
      <c r="J8" s="1">
        <v>1.45</v>
      </c>
      <c r="K8" s="1">
        <v>1.48</v>
      </c>
      <c r="L8" s="1">
        <v>1.31</v>
      </c>
      <c r="M8" s="1">
        <v>1.34</v>
      </c>
      <c r="N8" s="1">
        <v>1.63</v>
      </c>
      <c r="O8" s="1">
        <v>1.18</v>
      </c>
      <c r="P8" s="1">
        <v>0.28000000000000003</v>
      </c>
      <c r="Q8" s="1">
        <v>1.52</v>
      </c>
      <c r="R8" s="1">
        <v>1.44</v>
      </c>
      <c r="S8" s="1">
        <v>1.51</v>
      </c>
      <c r="T8" s="1">
        <v>1.5</v>
      </c>
      <c r="U8" s="1">
        <v>1.63</v>
      </c>
      <c r="V8" s="1">
        <v>1.34</v>
      </c>
      <c r="W8" s="1">
        <v>1.43</v>
      </c>
      <c r="X8" s="1">
        <v>1.45</v>
      </c>
      <c r="Y8" s="1">
        <v>1.36</v>
      </c>
      <c r="Z8" s="1">
        <v>1.66</v>
      </c>
      <c r="AA8" s="1">
        <v>1.76</v>
      </c>
      <c r="AB8" s="1">
        <v>1.72</v>
      </c>
      <c r="AC8" s="1">
        <v>1.59</v>
      </c>
      <c r="AD8" s="1">
        <v>1.65</v>
      </c>
      <c r="AE8" s="1">
        <v>1.47</v>
      </c>
      <c r="AF8" s="1">
        <v>1.51</v>
      </c>
      <c r="AG8" s="1">
        <v>1.51</v>
      </c>
      <c r="AH8" s="1">
        <v>0.17</v>
      </c>
      <c r="AI8" s="1">
        <v>1.21</v>
      </c>
      <c r="AJ8" s="1">
        <v>0.2</v>
      </c>
      <c r="AK8" s="1">
        <v>1.5</v>
      </c>
      <c r="AL8" s="1">
        <v>1.38</v>
      </c>
      <c r="AM8" s="1">
        <v>1.27</v>
      </c>
      <c r="AN8" s="1">
        <v>0.21</v>
      </c>
      <c r="AO8" s="1">
        <v>1.24</v>
      </c>
      <c r="AP8" s="1">
        <v>1.41</v>
      </c>
      <c r="AQ8" s="1">
        <v>1.38</v>
      </c>
      <c r="AS8" s="1">
        <v>1.97</v>
      </c>
      <c r="AT8" s="1">
        <v>1.98</v>
      </c>
      <c r="AU8" s="1">
        <v>1.96</v>
      </c>
      <c r="AV8" s="1">
        <v>2.02</v>
      </c>
      <c r="AW8" s="1">
        <v>1.96</v>
      </c>
      <c r="AX8" s="1">
        <v>1.82</v>
      </c>
      <c r="AY8" s="1">
        <v>1.62</v>
      </c>
      <c r="AZ8" s="1">
        <v>1.5</v>
      </c>
      <c r="BA8" s="1">
        <v>1.77</v>
      </c>
      <c r="BB8" s="1"/>
      <c r="BC8" s="1">
        <v>1.21</v>
      </c>
      <c r="BD8" s="1">
        <v>1.21</v>
      </c>
      <c r="BE8" s="1">
        <v>1.34</v>
      </c>
      <c r="BF8" s="1">
        <v>1.4</v>
      </c>
      <c r="BG8" s="1">
        <v>1.45</v>
      </c>
      <c r="BH8" s="1">
        <v>1.57</v>
      </c>
      <c r="BI8" s="1">
        <v>1.05</v>
      </c>
      <c r="BJ8" s="1">
        <v>1.21</v>
      </c>
      <c r="BK8" s="1">
        <v>1.29</v>
      </c>
      <c r="BL8" s="1">
        <v>1.1299999999999999</v>
      </c>
      <c r="BM8" s="1">
        <v>1.25</v>
      </c>
      <c r="BN8" s="1">
        <v>1.21</v>
      </c>
      <c r="BO8" s="1">
        <v>1.29</v>
      </c>
      <c r="BP8" s="1">
        <v>1.27</v>
      </c>
      <c r="BQ8" s="1">
        <v>1.22</v>
      </c>
      <c r="BR8" s="1">
        <v>1.21</v>
      </c>
      <c r="BT8" s="4">
        <v>1.6637900000000001</v>
      </c>
      <c r="BU8" s="4">
        <v>1.6373200000000001</v>
      </c>
      <c r="BV8" s="4">
        <v>1.67516</v>
      </c>
      <c r="BW8" s="4">
        <v>1.6355900000000001</v>
      </c>
      <c r="BX8" s="4">
        <v>1.72818</v>
      </c>
      <c r="BY8" s="4">
        <v>1.6782600000000001</v>
      </c>
      <c r="BZ8" s="4">
        <v>1.4987999999999999</v>
      </c>
      <c r="CA8" s="4">
        <v>1.50597</v>
      </c>
      <c r="CC8" s="1">
        <v>1.43</v>
      </c>
      <c r="CD8" s="1">
        <v>1.43</v>
      </c>
      <c r="CE8" s="1">
        <v>1.41</v>
      </c>
      <c r="CF8" s="1">
        <v>1.39</v>
      </c>
      <c r="CG8" s="1">
        <v>1.23</v>
      </c>
      <c r="CH8" s="1">
        <v>1.32</v>
      </c>
      <c r="CI8" s="1">
        <v>1.23</v>
      </c>
      <c r="CJ8" s="1">
        <v>1.26</v>
      </c>
      <c r="CK8" s="1">
        <v>1.22</v>
      </c>
      <c r="CL8" s="1">
        <v>1.3</v>
      </c>
      <c r="CM8" s="1">
        <v>1.52</v>
      </c>
      <c r="CN8" s="1">
        <v>1.32</v>
      </c>
      <c r="CO8" s="1">
        <v>1.31</v>
      </c>
      <c r="CP8" s="1">
        <v>1.32</v>
      </c>
      <c r="CQ8" s="1">
        <v>1.1599999999999999</v>
      </c>
      <c r="CR8" s="1">
        <v>1.41</v>
      </c>
      <c r="CS8" s="1">
        <v>1.36</v>
      </c>
      <c r="CT8" s="1">
        <v>1.37</v>
      </c>
      <c r="CU8" s="1">
        <v>1.42</v>
      </c>
      <c r="CV8" s="1">
        <v>1.36</v>
      </c>
      <c r="CW8" s="1">
        <v>1.38</v>
      </c>
      <c r="CX8" s="1">
        <v>1.52</v>
      </c>
      <c r="CY8" s="1">
        <v>1.59</v>
      </c>
      <c r="CZ8" s="1">
        <v>1.52</v>
      </c>
      <c r="DA8" s="1"/>
      <c r="DB8" s="1">
        <v>1.54</v>
      </c>
      <c r="DC8" s="1">
        <v>1.47</v>
      </c>
      <c r="DD8" s="1">
        <v>1.61</v>
      </c>
      <c r="DE8" s="1">
        <v>1.63</v>
      </c>
      <c r="DF8" s="1">
        <v>1.53</v>
      </c>
      <c r="DG8" s="4"/>
      <c r="DH8" s="1">
        <v>1.53</v>
      </c>
      <c r="DI8" s="1">
        <v>0.73</v>
      </c>
      <c r="DJ8" s="1">
        <v>1.19</v>
      </c>
      <c r="DK8" s="4"/>
      <c r="DL8" s="1">
        <v>1.46</v>
      </c>
      <c r="DM8" s="1">
        <v>1.48</v>
      </c>
    </row>
    <row r="9" spans="1:117" ht="16.5" x14ac:dyDescent="0.45">
      <c r="A9" t="s">
        <v>81</v>
      </c>
      <c r="B9" s="1">
        <v>6.25</v>
      </c>
      <c r="C9" s="1">
        <v>6.16</v>
      </c>
      <c r="D9" s="1">
        <v>6.02</v>
      </c>
      <c r="E9" s="1">
        <v>5.91</v>
      </c>
      <c r="F9" s="1">
        <v>5.92</v>
      </c>
      <c r="G9" s="1">
        <v>6.41</v>
      </c>
      <c r="H9" s="1">
        <v>6.21</v>
      </c>
      <c r="I9" s="1">
        <v>5.96</v>
      </c>
      <c r="J9" s="1">
        <v>6.61</v>
      </c>
      <c r="K9" s="1">
        <v>6.7</v>
      </c>
      <c r="L9" s="1">
        <v>6.27</v>
      </c>
      <c r="M9" s="1">
        <v>6.18</v>
      </c>
      <c r="N9" s="1">
        <v>7.09</v>
      </c>
      <c r="O9" s="1">
        <v>5.78</v>
      </c>
      <c r="P9" s="1">
        <v>3.84</v>
      </c>
      <c r="Q9" s="1">
        <v>6.61</v>
      </c>
      <c r="R9" s="1">
        <v>6.42</v>
      </c>
      <c r="S9" s="1">
        <v>6.45</v>
      </c>
      <c r="T9" s="1">
        <v>6.9</v>
      </c>
      <c r="U9" s="1">
        <v>7.26</v>
      </c>
      <c r="V9" s="1">
        <v>6.1</v>
      </c>
      <c r="W9" s="1">
        <v>6.31</v>
      </c>
      <c r="X9" s="1">
        <v>6.64</v>
      </c>
      <c r="Y9" s="1">
        <v>6.32</v>
      </c>
      <c r="Z9" s="1">
        <v>7.69</v>
      </c>
      <c r="AA9" s="1">
        <v>8.0399999999999991</v>
      </c>
      <c r="AB9" s="1">
        <v>7.86</v>
      </c>
      <c r="AC9" s="1">
        <v>7.57</v>
      </c>
      <c r="AD9" s="1">
        <v>7.63</v>
      </c>
      <c r="AE9" s="1">
        <v>7.38</v>
      </c>
      <c r="AF9" s="1">
        <v>7.29</v>
      </c>
      <c r="AG9" s="1">
        <v>7.34</v>
      </c>
      <c r="AH9" s="1">
        <v>4.17</v>
      </c>
      <c r="AI9" s="1">
        <v>6.41</v>
      </c>
      <c r="AJ9" s="1">
        <v>4.34</v>
      </c>
      <c r="AK9" s="1">
        <v>7.18</v>
      </c>
      <c r="AL9" s="1">
        <v>6.98</v>
      </c>
      <c r="AM9" s="1">
        <v>6.41</v>
      </c>
      <c r="AN9" s="1">
        <v>4.17</v>
      </c>
      <c r="AO9" s="1">
        <v>9.01</v>
      </c>
      <c r="AP9" s="1">
        <v>6.78</v>
      </c>
      <c r="AQ9" s="1">
        <v>6.74</v>
      </c>
      <c r="AS9" s="1">
        <v>8.9600000000000009</v>
      </c>
      <c r="AT9" s="1">
        <v>8.93</v>
      </c>
      <c r="AU9" s="1">
        <v>8.91</v>
      </c>
      <c r="AV9" s="1">
        <v>8.93</v>
      </c>
      <c r="AW9" s="1">
        <v>8.84</v>
      </c>
      <c r="AX9" s="1">
        <v>8.1</v>
      </c>
      <c r="AY9" s="1">
        <v>7.98</v>
      </c>
      <c r="AZ9" s="1">
        <v>7.7</v>
      </c>
      <c r="BA9" s="1">
        <v>7.66</v>
      </c>
      <c r="BB9" s="1"/>
      <c r="BC9" s="1">
        <v>6.02</v>
      </c>
      <c r="BD9" s="1">
        <v>6.04</v>
      </c>
      <c r="BE9" s="1">
        <v>6.39</v>
      </c>
      <c r="BF9" s="1">
        <v>6.4</v>
      </c>
      <c r="BG9" s="1">
        <v>6.43</v>
      </c>
      <c r="BH9" s="1">
        <v>7.2</v>
      </c>
      <c r="BI9" s="1">
        <v>5.57</v>
      </c>
      <c r="BJ9" s="1">
        <v>5.74</v>
      </c>
      <c r="BK9" s="1">
        <v>5.87</v>
      </c>
      <c r="BL9" s="1">
        <v>5.55</v>
      </c>
      <c r="BM9" s="1">
        <v>5.53</v>
      </c>
      <c r="BN9" s="1">
        <v>5.48</v>
      </c>
      <c r="BO9" s="1">
        <v>5.8</v>
      </c>
      <c r="BP9" s="1">
        <v>5.9</v>
      </c>
      <c r="BQ9" s="1">
        <v>5.72</v>
      </c>
      <c r="BR9" s="1">
        <v>6.8</v>
      </c>
      <c r="BT9" s="4">
        <v>7.6495899999999999</v>
      </c>
      <c r="BU9" s="4">
        <v>7.7381000000000002</v>
      </c>
      <c r="BV9" s="4">
        <v>7.9871800000000004</v>
      </c>
      <c r="BW9" s="4">
        <v>7.8422700000000001</v>
      </c>
      <c r="BX9" s="4">
        <v>7.7799199999999997</v>
      </c>
      <c r="BY9" s="4">
        <v>7.6665799999999997</v>
      </c>
      <c r="BZ9" s="4">
        <v>6.9283400000000004</v>
      </c>
      <c r="CA9" s="4">
        <v>6.9960300000000002</v>
      </c>
      <c r="CC9" s="1">
        <v>6.76</v>
      </c>
      <c r="CD9" s="1">
        <v>6.77</v>
      </c>
      <c r="CE9" s="1">
        <v>6.73</v>
      </c>
      <c r="CF9" s="1">
        <v>6.71</v>
      </c>
      <c r="CG9" s="1">
        <v>6.33</v>
      </c>
      <c r="CH9" s="1">
        <v>6.19</v>
      </c>
      <c r="CI9" s="1">
        <v>6.27</v>
      </c>
      <c r="CJ9" s="1">
        <v>6.67</v>
      </c>
      <c r="CK9" s="1">
        <v>6.31</v>
      </c>
      <c r="CL9" s="1">
        <v>6.91</v>
      </c>
      <c r="CM9" s="1">
        <v>7.33</v>
      </c>
      <c r="CN9" s="1">
        <v>6.67</v>
      </c>
      <c r="CO9" s="1">
        <v>6.69</v>
      </c>
      <c r="CP9" s="1">
        <v>6.68</v>
      </c>
      <c r="CQ9" s="1">
        <v>6.64</v>
      </c>
      <c r="CR9" s="1">
        <v>7.05</v>
      </c>
      <c r="CS9" s="1">
        <v>7.17</v>
      </c>
      <c r="CT9" s="1">
        <v>6.84</v>
      </c>
      <c r="CU9" s="1">
        <v>7.22</v>
      </c>
      <c r="CV9" s="1">
        <v>7</v>
      </c>
      <c r="CW9" s="1">
        <v>7.14</v>
      </c>
      <c r="CX9" s="1">
        <v>7.46</v>
      </c>
      <c r="CY9" s="1">
        <v>7.9</v>
      </c>
      <c r="CZ9" s="1">
        <v>7.96</v>
      </c>
      <c r="DA9" s="1"/>
      <c r="DB9" s="1">
        <v>8.69</v>
      </c>
      <c r="DC9" s="1">
        <v>8.6300000000000008</v>
      </c>
      <c r="DD9" s="1">
        <v>8.75</v>
      </c>
      <c r="DE9" s="1">
        <v>8.86</v>
      </c>
      <c r="DF9" s="1">
        <v>8.64</v>
      </c>
      <c r="DG9" s="4"/>
      <c r="DH9" s="1">
        <v>8.27</v>
      </c>
      <c r="DI9" s="1">
        <v>5.71</v>
      </c>
      <c r="DJ9" s="1">
        <v>6.38</v>
      </c>
      <c r="DK9" s="4"/>
      <c r="DL9" s="1">
        <v>8.2100000000000009</v>
      </c>
      <c r="DM9" s="1">
        <v>7.75</v>
      </c>
    </row>
    <row r="10" spans="1:117" ht="16.5" x14ac:dyDescent="0.45">
      <c r="A10" t="s">
        <v>83</v>
      </c>
      <c r="B10" s="1">
        <v>0.41</v>
      </c>
      <c r="C10" s="1">
        <v>0.47</v>
      </c>
      <c r="D10" s="1">
        <v>0.36</v>
      </c>
      <c r="E10" s="1">
        <v>0.44</v>
      </c>
      <c r="F10" s="1">
        <v>0.38</v>
      </c>
      <c r="G10" s="1">
        <v>0.77</v>
      </c>
      <c r="H10" s="1">
        <v>0.41</v>
      </c>
      <c r="I10" s="1">
        <v>0.33</v>
      </c>
      <c r="J10" s="1">
        <v>0.27</v>
      </c>
      <c r="K10" s="1">
        <v>0.16</v>
      </c>
      <c r="L10" s="1">
        <v>0.28999999999999998</v>
      </c>
      <c r="M10" s="1">
        <v>0.19</v>
      </c>
      <c r="N10" s="1">
        <v>0.31</v>
      </c>
      <c r="O10" s="1">
        <v>0.26</v>
      </c>
      <c r="P10" s="1">
        <v>0.15</v>
      </c>
      <c r="Q10" s="1">
        <v>0.31</v>
      </c>
      <c r="R10" s="1">
        <v>0.28999999999999998</v>
      </c>
      <c r="S10" s="1">
        <v>0.5</v>
      </c>
      <c r="T10" s="1">
        <v>0.16</v>
      </c>
      <c r="U10" s="1">
        <v>0.18</v>
      </c>
      <c r="V10" s="1">
        <v>0.18</v>
      </c>
      <c r="W10" s="1">
        <v>0.16</v>
      </c>
      <c r="X10" s="1">
        <v>0.14000000000000001</v>
      </c>
      <c r="Y10" s="1">
        <v>0.13</v>
      </c>
      <c r="Z10" s="1">
        <v>0.18</v>
      </c>
      <c r="AA10" s="1">
        <v>0.08</v>
      </c>
      <c r="AB10" s="1">
        <v>0.06</v>
      </c>
      <c r="AC10" s="1">
        <v>0.06</v>
      </c>
      <c r="AD10" s="1">
        <v>0.05</v>
      </c>
      <c r="AE10" s="1">
        <v>0.06</v>
      </c>
      <c r="AF10" s="1">
        <v>0.04</v>
      </c>
      <c r="AG10" s="1">
        <v>0.08</v>
      </c>
      <c r="AH10" s="1">
        <v>0.04</v>
      </c>
      <c r="AI10" s="1">
        <v>0.06</v>
      </c>
      <c r="AJ10" s="1">
        <v>0.02</v>
      </c>
      <c r="AK10" s="1">
        <v>0.03</v>
      </c>
      <c r="AL10" s="1">
        <v>0.05</v>
      </c>
      <c r="AM10" s="1">
        <v>0.06</v>
      </c>
      <c r="AN10" s="1">
        <v>0.04</v>
      </c>
      <c r="AO10" s="1">
        <v>0.2</v>
      </c>
      <c r="AP10" s="1">
        <v>0.12</v>
      </c>
      <c r="AQ10" s="1">
        <v>0.09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/>
      <c r="BC10" s="1">
        <v>0.18</v>
      </c>
      <c r="BD10" s="1">
        <v>0.11</v>
      </c>
      <c r="BE10" s="1">
        <v>0.23</v>
      </c>
      <c r="BF10" s="1">
        <v>0.32</v>
      </c>
      <c r="BG10" s="1">
        <v>0.32</v>
      </c>
      <c r="BH10" s="1">
        <v>0.25</v>
      </c>
      <c r="BI10" s="1">
        <v>0.95</v>
      </c>
      <c r="BJ10" s="1">
        <v>0.55000000000000004</v>
      </c>
      <c r="BK10" s="1">
        <v>0.38</v>
      </c>
      <c r="BL10" s="1">
        <v>0.4</v>
      </c>
      <c r="BM10" s="1">
        <v>0.36</v>
      </c>
      <c r="BN10" s="1">
        <v>0.36</v>
      </c>
      <c r="BO10" s="1">
        <v>0.4</v>
      </c>
      <c r="BP10" s="1">
        <v>0.39</v>
      </c>
      <c r="BQ10" s="1">
        <v>0.32</v>
      </c>
      <c r="BR10" s="1">
        <v>0.2</v>
      </c>
      <c r="BT10" s="4">
        <v>9.3220000000000004E-3</v>
      </c>
      <c r="BU10" s="4">
        <v>1.4115000000000001E-2</v>
      </c>
      <c r="BV10" s="4">
        <v>1.2534999999999999E-2</v>
      </c>
      <c r="BW10" s="4">
        <v>1.1689E-2</v>
      </c>
      <c r="BX10" s="4">
        <v>1.1213000000000001E-2</v>
      </c>
      <c r="BY10" s="4">
        <v>1.1042E-2</v>
      </c>
      <c r="BZ10" s="4">
        <v>1.3406E-2</v>
      </c>
      <c r="CA10" s="4">
        <v>1.5169999999999999E-2</v>
      </c>
      <c r="CC10" s="1">
        <v>0.04</v>
      </c>
      <c r="CD10" s="1">
        <v>0</v>
      </c>
      <c r="CE10" s="1">
        <v>0</v>
      </c>
      <c r="CF10" s="1">
        <v>0.04</v>
      </c>
      <c r="CG10" s="1">
        <v>0</v>
      </c>
      <c r="CH10" s="1">
        <v>0.04</v>
      </c>
      <c r="CI10" s="1">
        <v>0.02</v>
      </c>
      <c r="CJ10" s="1">
        <v>0.02</v>
      </c>
      <c r="CK10" s="1">
        <v>0.02</v>
      </c>
      <c r="CL10" s="1">
        <v>0.04</v>
      </c>
      <c r="CM10" s="1">
        <v>0.02</v>
      </c>
      <c r="CN10" s="1">
        <v>0.02</v>
      </c>
      <c r="CO10" s="1">
        <v>0.04</v>
      </c>
      <c r="CP10" s="1">
        <v>0.05</v>
      </c>
      <c r="CQ10" s="1">
        <v>0.02</v>
      </c>
      <c r="CR10" s="1">
        <v>0</v>
      </c>
      <c r="CS10" s="1">
        <v>0.02</v>
      </c>
      <c r="CT10" s="1">
        <v>0.04</v>
      </c>
      <c r="CU10" s="1">
        <v>0.06</v>
      </c>
      <c r="CV10" s="1">
        <v>0</v>
      </c>
      <c r="CW10" s="1">
        <v>0.04</v>
      </c>
      <c r="CX10" s="1">
        <v>0.04</v>
      </c>
      <c r="CY10" s="1">
        <v>0.03</v>
      </c>
      <c r="CZ10" s="1">
        <v>0.02</v>
      </c>
      <c r="DA10" s="1"/>
      <c r="DB10" s="1">
        <v>0.2</v>
      </c>
      <c r="DC10" s="1">
        <v>0.3</v>
      </c>
      <c r="DD10" s="1">
        <v>0.13</v>
      </c>
      <c r="DE10" s="1">
        <v>0.1</v>
      </c>
      <c r="DF10" s="1">
        <v>0.13</v>
      </c>
      <c r="DG10" s="4"/>
      <c r="DH10" s="1">
        <v>0.2</v>
      </c>
      <c r="DI10" s="1">
        <v>0.12</v>
      </c>
      <c r="DJ10" s="1">
        <v>0.16</v>
      </c>
      <c r="DK10" s="4"/>
      <c r="DL10" s="1">
        <v>0.03</v>
      </c>
      <c r="DM10" s="1">
        <v>0.02</v>
      </c>
    </row>
    <row r="11" spans="1:117" x14ac:dyDescent="0.35">
      <c r="A11" t="s">
        <v>0</v>
      </c>
      <c r="B11" s="1">
        <v>6.45</v>
      </c>
      <c r="C11" s="1">
        <v>5.95</v>
      </c>
      <c r="D11" s="1">
        <v>6.05</v>
      </c>
      <c r="E11" s="1">
        <v>6.07</v>
      </c>
      <c r="F11" s="1">
        <v>5.83</v>
      </c>
      <c r="G11" s="1">
        <v>6.1</v>
      </c>
      <c r="H11" s="1">
        <v>5.93</v>
      </c>
      <c r="I11" s="1">
        <v>5.75</v>
      </c>
      <c r="J11" s="1">
        <v>5.73</v>
      </c>
      <c r="K11" s="1">
        <v>5.57</v>
      </c>
      <c r="L11" s="1">
        <v>5.67</v>
      </c>
      <c r="M11" s="1">
        <v>5.79</v>
      </c>
      <c r="N11" s="1">
        <v>6.18</v>
      </c>
      <c r="O11" s="1">
        <v>5.88</v>
      </c>
      <c r="P11" s="1">
        <v>14.01</v>
      </c>
      <c r="Q11" s="1">
        <v>6.07</v>
      </c>
      <c r="R11" s="1">
        <v>6.07</v>
      </c>
      <c r="S11" s="1">
        <v>5.9</v>
      </c>
      <c r="T11" s="1">
        <v>6</v>
      </c>
      <c r="U11" s="1">
        <v>6.1</v>
      </c>
      <c r="V11" s="1">
        <v>5.95</v>
      </c>
      <c r="W11" s="1">
        <v>5.89</v>
      </c>
      <c r="X11" s="1">
        <v>5.88</v>
      </c>
      <c r="Y11" s="1">
        <v>5.89</v>
      </c>
      <c r="Z11" s="1">
        <v>6.11</v>
      </c>
      <c r="AA11" s="1">
        <v>5.85</v>
      </c>
      <c r="AB11" s="1">
        <v>5.59</v>
      </c>
      <c r="AC11" s="1">
        <v>6.09</v>
      </c>
      <c r="AD11" s="1">
        <v>5.77</v>
      </c>
      <c r="AE11" s="1">
        <v>5.88</v>
      </c>
      <c r="AF11" s="1">
        <v>5.88</v>
      </c>
      <c r="AG11" s="1">
        <v>5.79</v>
      </c>
      <c r="AH11" s="1">
        <v>13.38</v>
      </c>
      <c r="AI11" s="1">
        <v>5.92</v>
      </c>
      <c r="AJ11" s="1">
        <v>13.39</v>
      </c>
      <c r="AK11" s="1">
        <v>6.07</v>
      </c>
      <c r="AL11" s="1">
        <v>5.91</v>
      </c>
      <c r="AM11" s="1">
        <v>6</v>
      </c>
      <c r="AN11" s="1">
        <v>13.33</v>
      </c>
      <c r="AO11" s="1">
        <v>6.57</v>
      </c>
      <c r="AP11" s="1">
        <v>5.82</v>
      </c>
      <c r="AQ11" s="1">
        <v>5.94</v>
      </c>
      <c r="AS11" s="1">
        <v>7.99</v>
      </c>
      <c r="AT11" s="1">
        <v>7.86</v>
      </c>
      <c r="AU11" s="1">
        <v>7.82</v>
      </c>
      <c r="AV11" s="1">
        <v>7.89</v>
      </c>
      <c r="AW11" s="1">
        <v>7.69</v>
      </c>
      <c r="AX11" s="1">
        <v>7.25</v>
      </c>
      <c r="AY11" s="1">
        <v>6.55</v>
      </c>
      <c r="AZ11" s="1">
        <v>6.32</v>
      </c>
      <c r="BA11" s="1">
        <v>6.9</v>
      </c>
      <c r="BB11" s="1"/>
      <c r="BC11" s="1">
        <v>5.57</v>
      </c>
      <c r="BD11" s="1">
        <v>5.48</v>
      </c>
      <c r="BE11" s="1">
        <v>5.66</v>
      </c>
      <c r="BF11" s="1">
        <v>5.63</v>
      </c>
      <c r="BG11" s="1">
        <v>5.47</v>
      </c>
      <c r="BH11" s="1">
        <v>5.66</v>
      </c>
      <c r="BI11" s="1">
        <v>6.34</v>
      </c>
      <c r="BJ11" s="1">
        <v>5.58</v>
      </c>
      <c r="BK11" s="1">
        <v>5.7</v>
      </c>
      <c r="BL11" s="1">
        <v>5.64</v>
      </c>
      <c r="BM11" s="1">
        <v>5.83</v>
      </c>
      <c r="BN11" s="1">
        <v>6.43</v>
      </c>
      <c r="BO11" s="1">
        <v>5.64</v>
      </c>
      <c r="BP11" s="1">
        <v>5.53</v>
      </c>
      <c r="BQ11" s="1">
        <v>5.69</v>
      </c>
      <c r="BR11" s="1">
        <v>5.5</v>
      </c>
      <c r="BT11" s="4">
        <v>7.2289700000000003</v>
      </c>
      <c r="BU11" s="4">
        <v>7.3275800000000002</v>
      </c>
      <c r="BV11" s="4">
        <v>6.9445399999999999</v>
      </c>
      <c r="BW11" s="4">
        <v>7.0503099999999996</v>
      </c>
      <c r="BX11" s="4">
        <v>6.9190100000000001</v>
      </c>
      <c r="BY11" s="4">
        <v>6.9830100000000002</v>
      </c>
      <c r="BZ11" s="4">
        <v>7.3194699999999999</v>
      </c>
      <c r="CA11" s="4">
        <v>6.9949899999999996</v>
      </c>
      <c r="CC11" s="1">
        <v>5.64</v>
      </c>
      <c r="CD11" s="1">
        <v>5.87</v>
      </c>
      <c r="CE11" s="1">
        <v>5.55</v>
      </c>
      <c r="CF11" s="1">
        <v>5.95</v>
      </c>
      <c r="CG11" s="1">
        <v>5.93</v>
      </c>
      <c r="CH11" s="1">
        <v>5.61</v>
      </c>
      <c r="CI11" s="1">
        <v>5.8</v>
      </c>
      <c r="CJ11" s="1">
        <v>5.93</v>
      </c>
      <c r="CK11" s="1">
        <v>5.67</v>
      </c>
      <c r="CL11" s="1">
        <v>5.82</v>
      </c>
      <c r="CM11" s="1">
        <v>5.7</v>
      </c>
      <c r="CN11" s="1">
        <v>5.79</v>
      </c>
      <c r="CO11" s="1">
        <v>5.87</v>
      </c>
      <c r="CP11" s="1">
        <v>5.93</v>
      </c>
      <c r="CQ11" s="1">
        <v>5.91</v>
      </c>
      <c r="CR11" s="1">
        <v>5.98</v>
      </c>
      <c r="CS11" s="1">
        <v>5.78</v>
      </c>
      <c r="CT11" s="1">
        <v>5.37</v>
      </c>
      <c r="CU11" s="1">
        <v>5.89</v>
      </c>
      <c r="CV11" s="1">
        <v>6.2</v>
      </c>
      <c r="CW11" s="1">
        <v>5.48</v>
      </c>
      <c r="CX11" s="1">
        <v>5.77</v>
      </c>
      <c r="CY11" s="1">
        <v>5.62</v>
      </c>
      <c r="CZ11" s="1">
        <v>5.69</v>
      </c>
      <c r="DA11" s="1"/>
      <c r="DB11" s="1">
        <v>6.84</v>
      </c>
      <c r="DC11" s="1">
        <v>6.83</v>
      </c>
      <c r="DD11" s="1">
        <v>6.84</v>
      </c>
      <c r="DE11" s="1">
        <v>6.76</v>
      </c>
      <c r="DF11" s="1">
        <v>6.84</v>
      </c>
      <c r="DG11" s="4"/>
      <c r="DH11" s="1">
        <v>5.4</v>
      </c>
      <c r="DI11" s="1">
        <v>4.88</v>
      </c>
      <c r="DJ11" s="1">
        <v>4.95</v>
      </c>
      <c r="DK11" s="4"/>
      <c r="DL11" s="1">
        <v>7.22</v>
      </c>
      <c r="DM11" s="1">
        <v>6.86</v>
      </c>
    </row>
    <row r="12" spans="1:117" x14ac:dyDescent="0.35">
      <c r="A12" t="s">
        <v>4</v>
      </c>
      <c r="B12" s="1">
        <v>0.16</v>
      </c>
      <c r="C12" s="1">
        <v>0.14000000000000001</v>
      </c>
      <c r="D12" s="1">
        <v>0.16</v>
      </c>
      <c r="E12" s="1">
        <v>0.16</v>
      </c>
      <c r="F12" s="1">
        <v>0.17</v>
      </c>
      <c r="G12" s="1">
        <v>0.15</v>
      </c>
      <c r="H12" s="1">
        <v>0.18</v>
      </c>
      <c r="I12" s="1">
        <v>0.18</v>
      </c>
      <c r="J12" s="1">
        <v>0.16</v>
      </c>
      <c r="K12" s="1">
        <v>0.16</v>
      </c>
      <c r="L12" s="1">
        <v>0.17</v>
      </c>
      <c r="M12" s="1">
        <v>0.16</v>
      </c>
      <c r="N12" s="1">
        <v>0.17</v>
      </c>
      <c r="O12" s="1">
        <v>0.14000000000000001</v>
      </c>
      <c r="P12" s="1">
        <v>0.27</v>
      </c>
      <c r="Q12" s="1">
        <v>0.13</v>
      </c>
      <c r="R12" s="1">
        <v>0.17</v>
      </c>
      <c r="S12" s="1">
        <v>0.17</v>
      </c>
      <c r="T12" s="1">
        <v>0.19</v>
      </c>
      <c r="U12" s="1">
        <v>0.2</v>
      </c>
      <c r="V12" s="1">
        <v>0.15</v>
      </c>
      <c r="W12" s="1">
        <v>0.17</v>
      </c>
      <c r="X12" s="1">
        <v>0.17</v>
      </c>
      <c r="Y12" s="1">
        <v>0.18</v>
      </c>
      <c r="Z12" s="1">
        <v>0.14000000000000001</v>
      </c>
      <c r="AA12" s="1">
        <v>0.14000000000000001</v>
      </c>
      <c r="AB12" s="1">
        <v>0.16</v>
      </c>
      <c r="AC12" s="1">
        <v>0.17</v>
      </c>
      <c r="AD12" s="1">
        <v>0.16</v>
      </c>
      <c r="AE12" s="1">
        <v>0.19</v>
      </c>
      <c r="AF12" s="1">
        <v>0.19</v>
      </c>
      <c r="AG12" s="1">
        <v>0.13</v>
      </c>
      <c r="AH12" s="1">
        <v>0.28000000000000003</v>
      </c>
      <c r="AI12" s="1">
        <v>0.14000000000000001</v>
      </c>
      <c r="AJ12" s="1">
        <v>0.27</v>
      </c>
      <c r="AK12" s="1">
        <v>0.16</v>
      </c>
      <c r="AL12" s="1">
        <v>0.13</v>
      </c>
      <c r="AM12" s="1">
        <v>0.17</v>
      </c>
      <c r="AN12" s="1">
        <v>0.23</v>
      </c>
      <c r="AO12" s="1">
        <v>0.14000000000000001</v>
      </c>
      <c r="AP12" s="1">
        <v>0.17</v>
      </c>
      <c r="AQ12" s="1">
        <v>0.13</v>
      </c>
      <c r="AS12" s="1">
        <v>0.17</v>
      </c>
      <c r="AT12" s="1">
        <v>0.17</v>
      </c>
      <c r="AU12" s="1">
        <v>0.15</v>
      </c>
      <c r="AV12" s="1">
        <v>0.11</v>
      </c>
      <c r="AW12" s="1">
        <v>0.16</v>
      </c>
      <c r="AX12" s="1">
        <v>0.16</v>
      </c>
      <c r="AY12" s="1">
        <v>0.13</v>
      </c>
      <c r="AZ12" s="1">
        <v>0.12</v>
      </c>
      <c r="BA12" s="1">
        <v>0.11</v>
      </c>
      <c r="BB12" s="1"/>
      <c r="BC12" s="1">
        <v>0.18</v>
      </c>
      <c r="BD12" s="1">
        <v>0.19</v>
      </c>
      <c r="BE12" s="1">
        <v>0.16</v>
      </c>
      <c r="BF12" s="1">
        <v>0.17</v>
      </c>
      <c r="BG12" s="1">
        <v>0.16</v>
      </c>
      <c r="BH12" s="1">
        <v>0.19</v>
      </c>
      <c r="BI12" s="1">
        <v>0.15</v>
      </c>
      <c r="BJ12" s="1">
        <v>0.12</v>
      </c>
      <c r="BK12" s="1">
        <v>0.14000000000000001</v>
      </c>
      <c r="BL12" s="1">
        <v>0.2</v>
      </c>
      <c r="BM12" s="1">
        <v>0.17</v>
      </c>
      <c r="BN12" s="1">
        <v>0.17</v>
      </c>
      <c r="BO12" s="1">
        <v>0.17</v>
      </c>
      <c r="BP12" s="1">
        <v>0.16</v>
      </c>
      <c r="BQ12" s="1">
        <v>0.16</v>
      </c>
      <c r="BR12" s="1">
        <v>0.16</v>
      </c>
      <c r="BT12" s="4">
        <v>0.16147600000000001</v>
      </c>
      <c r="BU12" s="4">
        <v>0.178314</v>
      </c>
      <c r="BV12" s="4">
        <v>0.154337</v>
      </c>
      <c r="BW12" s="4">
        <v>0.151835</v>
      </c>
      <c r="BX12" s="4">
        <v>0.158664</v>
      </c>
      <c r="BY12" s="4">
        <v>0.15384700000000001</v>
      </c>
      <c r="BZ12" s="4">
        <v>0.17627399999999999</v>
      </c>
      <c r="CA12" s="4">
        <v>0.150752</v>
      </c>
      <c r="CC12" s="1">
        <v>0.16</v>
      </c>
      <c r="CD12" s="1">
        <v>0.16</v>
      </c>
      <c r="CE12" s="1">
        <v>0.16</v>
      </c>
      <c r="CF12" s="1">
        <v>0.2</v>
      </c>
      <c r="CG12" s="1">
        <v>0.17</v>
      </c>
      <c r="CH12" s="1">
        <v>0.15</v>
      </c>
      <c r="CI12" s="1">
        <v>0.14000000000000001</v>
      </c>
      <c r="CJ12" s="1">
        <v>0.16</v>
      </c>
      <c r="CK12" s="1">
        <v>0.14000000000000001</v>
      </c>
      <c r="CL12" s="1">
        <v>0.19</v>
      </c>
      <c r="CM12" s="1">
        <v>0.14000000000000001</v>
      </c>
      <c r="CN12" s="1">
        <v>0.2</v>
      </c>
      <c r="CO12" s="1">
        <v>0.17</v>
      </c>
      <c r="CP12" s="1">
        <v>0.16</v>
      </c>
      <c r="CQ12" s="1">
        <v>0.15</v>
      </c>
      <c r="CR12" s="1">
        <v>0.16</v>
      </c>
      <c r="CS12" s="1">
        <v>0.16</v>
      </c>
      <c r="CT12" s="1">
        <v>0.14000000000000001</v>
      </c>
      <c r="CU12" s="1">
        <v>0.16</v>
      </c>
      <c r="CV12" s="1">
        <v>0.18</v>
      </c>
      <c r="CW12" s="1">
        <v>0.18</v>
      </c>
      <c r="CX12" s="1">
        <v>0.25</v>
      </c>
      <c r="CY12" s="1">
        <v>0.2</v>
      </c>
      <c r="CZ12" s="1">
        <v>0.18</v>
      </c>
      <c r="DA12" s="1"/>
      <c r="DB12" s="1">
        <v>0.18</v>
      </c>
      <c r="DC12" s="1">
        <v>0.17</v>
      </c>
      <c r="DD12" s="1">
        <v>0.18</v>
      </c>
      <c r="DE12" s="1">
        <v>0.18</v>
      </c>
      <c r="DF12" s="1">
        <v>0.22</v>
      </c>
      <c r="DG12" s="4"/>
      <c r="DH12" s="1">
        <v>0.13</v>
      </c>
      <c r="DI12" s="1">
        <v>0.19</v>
      </c>
      <c r="DJ12" s="1">
        <v>0.16</v>
      </c>
      <c r="DK12" s="4"/>
      <c r="DL12" s="1">
        <v>0.17</v>
      </c>
      <c r="DM12" s="1">
        <v>0.19</v>
      </c>
    </row>
    <row r="13" spans="1:117" x14ac:dyDescent="0.35">
      <c r="A13" t="s">
        <v>3</v>
      </c>
      <c r="B13" s="1">
        <v>14.92</v>
      </c>
      <c r="C13" s="1">
        <v>14.11</v>
      </c>
      <c r="D13" s="1">
        <v>14.38</v>
      </c>
      <c r="E13" s="1">
        <v>14.36</v>
      </c>
      <c r="F13" s="1">
        <v>14.32</v>
      </c>
      <c r="G13" s="1">
        <v>14.43</v>
      </c>
      <c r="H13" s="1">
        <v>14.16</v>
      </c>
      <c r="I13" s="1">
        <v>14.33</v>
      </c>
      <c r="J13" s="1">
        <v>14.1</v>
      </c>
      <c r="K13" s="1">
        <v>14</v>
      </c>
      <c r="L13" s="1">
        <v>14.35</v>
      </c>
      <c r="M13" s="1">
        <v>14.34</v>
      </c>
      <c r="N13" s="1">
        <v>13.88</v>
      </c>
      <c r="O13" s="1">
        <v>14.31</v>
      </c>
      <c r="P13" s="1">
        <v>28.54</v>
      </c>
      <c r="Q13" s="1">
        <v>13.89</v>
      </c>
      <c r="R13" s="1">
        <v>14.04</v>
      </c>
      <c r="S13" s="1">
        <v>13.93</v>
      </c>
      <c r="T13" s="1">
        <v>13.68</v>
      </c>
      <c r="U13" s="1">
        <v>13.57</v>
      </c>
      <c r="V13" s="1">
        <v>14.15</v>
      </c>
      <c r="W13" s="1">
        <v>14.04</v>
      </c>
      <c r="X13" s="1">
        <v>14.04</v>
      </c>
      <c r="Y13" s="1">
        <v>14.28</v>
      </c>
      <c r="Z13" s="1">
        <v>13.45</v>
      </c>
      <c r="AA13" s="1">
        <v>13.13</v>
      </c>
      <c r="AB13" s="1">
        <v>13.43</v>
      </c>
      <c r="AC13" s="1">
        <v>13.46</v>
      </c>
      <c r="AD13" s="1">
        <v>13.55</v>
      </c>
      <c r="AE13" s="1">
        <v>13.71</v>
      </c>
      <c r="AF13" s="1">
        <v>13.68</v>
      </c>
      <c r="AG13" s="1">
        <v>13.6</v>
      </c>
      <c r="AH13" s="1">
        <v>27.76</v>
      </c>
      <c r="AI13" s="1">
        <v>13.93</v>
      </c>
      <c r="AJ13" s="1">
        <v>28.08</v>
      </c>
      <c r="AK13" s="1">
        <v>13.68</v>
      </c>
      <c r="AL13" s="1">
        <v>13.82</v>
      </c>
      <c r="AM13" s="1">
        <v>14.1</v>
      </c>
      <c r="AN13" s="1">
        <v>28</v>
      </c>
      <c r="AO13" s="1">
        <v>14.23</v>
      </c>
      <c r="AP13" s="1">
        <v>13.88</v>
      </c>
      <c r="AQ13" s="1">
        <v>13.9</v>
      </c>
      <c r="AS13" s="1">
        <v>12.96</v>
      </c>
      <c r="AT13" s="1">
        <v>12.84</v>
      </c>
      <c r="AU13" s="1">
        <v>12.86</v>
      </c>
      <c r="AV13" s="1">
        <v>13</v>
      </c>
      <c r="AW13" s="1">
        <v>12.96</v>
      </c>
      <c r="AX13" s="1">
        <v>13.68</v>
      </c>
      <c r="AY13" s="1">
        <v>13.61</v>
      </c>
      <c r="AZ13" s="1">
        <v>14.28</v>
      </c>
      <c r="BA13" s="1">
        <v>13.91</v>
      </c>
      <c r="BB13" s="1"/>
      <c r="BC13" s="1">
        <v>14.54</v>
      </c>
      <c r="BD13" s="1">
        <v>14.34</v>
      </c>
      <c r="BE13" s="1">
        <v>14.48</v>
      </c>
      <c r="BF13" s="1">
        <v>14.45</v>
      </c>
      <c r="BG13" s="1">
        <v>14.31</v>
      </c>
      <c r="BH13" s="1">
        <v>14.02</v>
      </c>
      <c r="BI13" s="1">
        <v>14.66</v>
      </c>
      <c r="BJ13" s="1">
        <v>14.48</v>
      </c>
      <c r="BK13" s="1">
        <v>14.54</v>
      </c>
      <c r="BL13" s="1">
        <v>14.74</v>
      </c>
      <c r="BM13" s="1">
        <v>14.69</v>
      </c>
      <c r="BN13" s="1">
        <v>16.21</v>
      </c>
      <c r="BO13" s="1">
        <v>14.51</v>
      </c>
      <c r="BP13" s="1">
        <v>14.49</v>
      </c>
      <c r="BQ13" s="1">
        <v>14.53</v>
      </c>
      <c r="BR13" s="1">
        <v>14.2</v>
      </c>
      <c r="BT13" s="4">
        <v>13.565300000000001</v>
      </c>
      <c r="BU13" s="4">
        <v>13.3797</v>
      </c>
      <c r="BV13" s="4">
        <v>12.8588</v>
      </c>
      <c r="BW13" s="4">
        <v>13.0433</v>
      </c>
      <c r="BX13" s="4">
        <v>12.674200000000001</v>
      </c>
      <c r="BY13" s="4">
        <v>12.7532</v>
      </c>
      <c r="BZ13" s="4">
        <v>13.7288</v>
      </c>
      <c r="CA13" s="4">
        <v>13.348000000000001</v>
      </c>
      <c r="CC13" s="1">
        <v>14.13</v>
      </c>
      <c r="CD13" s="1">
        <v>14.19</v>
      </c>
      <c r="CE13" s="1">
        <v>14.13</v>
      </c>
      <c r="CF13" s="1">
        <v>14.23</v>
      </c>
      <c r="CG13" s="1">
        <v>14.46</v>
      </c>
      <c r="CH13" s="1">
        <v>14.62</v>
      </c>
      <c r="CI13" s="1">
        <v>14.61</v>
      </c>
      <c r="CJ13" s="1">
        <v>14.33</v>
      </c>
      <c r="CK13" s="1">
        <v>14.45</v>
      </c>
      <c r="CL13" s="1">
        <v>14.16</v>
      </c>
      <c r="CM13" s="1">
        <v>14.14</v>
      </c>
      <c r="CN13" s="1">
        <v>14.33</v>
      </c>
      <c r="CO13" s="1">
        <v>14.32</v>
      </c>
      <c r="CP13" s="1">
        <v>14.37</v>
      </c>
      <c r="CQ13" s="1">
        <v>14.35</v>
      </c>
      <c r="CR13" s="1">
        <v>14.13</v>
      </c>
      <c r="CS13" s="1">
        <v>14.1</v>
      </c>
      <c r="CT13" s="1">
        <v>14.21</v>
      </c>
      <c r="CU13" s="1">
        <v>14.11</v>
      </c>
      <c r="CV13" s="1">
        <v>13.96</v>
      </c>
      <c r="CW13" s="1">
        <v>14.03</v>
      </c>
      <c r="CX13" s="1">
        <v>13.74</v>
      </c>
      <c r="CY13" s="1">
        <v>13.83</v>
      </c>
      <c r="CZ13" s="1">
        <v>13.8</v>
      </c>
      <c r="DA13" s="1"/>
      <c r="DB13" s="1">
        <v>14.03</v>
      </c>
      <c r="DC13" s="1">
        <v>14.03</v>
      </c>
      <c r="DD13" s="1">
        <v>13.84</v>
      </c>
      <c r="DE13" s="1">
        <v>13.75</v>
      </c>
      <c r="DF13" s="1">
        <v>14.04</v>
      </c>
      <c r="DG13" s="4"/>
      <c r="DH13" s="1">
        <v>14.36</v>
      </c>
      <c r="DI13" s="1">
        <v>15.16</v>
      </c>
      <c r="DJ13" s="1">
        <v>14.57</v>
      </c>
      <c r="DK13" s="4"/>
      <c r="DL13" s="1">
        <v>13.75</v>
      </c>
      <c r="DM13" s="1">
        <v>13.41</v>
      </c>
    </row>
    <row r="14" spans="1:117" x14ac:dyDescent="0.35">
      <c r="A14" t="s">
        <v>1</v>
      </c>
      <c r="B14" s="1">
        <v>20.84</v>
      </c>
      <c r="C14" s="1">
        <v>21.96</v>
      </c>
      <c r="D14" s="1">
        <v>22.07</v>
      </c>
      <c r="E14" s="1">
        <v>21.97</v>
      </c>
      <c r="F14" s="1">
        <v>21.85</v>
      </c>
      <c r="G14" s="1">
        <v>21.79</v>
      </c>
      <c r="H14" s="1">
        <v>22.41</v>
      </c>
      <c r="I14" s="1">
        <v>22.28</v>
      </c>
      <c r="J14" s="1">
        <v>22.2</v>
      </c>
      <c r="K14" s="1">
        <v>22.62</v>
      </c>
      <c r="L14" s="1">
        <v>22.62</v>
      </c>
      <c r="M14" s="1">
        <v>22.4</v>
      </c>
      <c r="N14" s="1">
        <v>22.21</v>
      </c>
      <c r="O14" s="1">
        <v>22.39</v>
      </c>
      <c r="P14" s="1">
        <v>0.73</v>
      </c>
      <c r="Q14" s="1">
        <v>22.01</v>
      </c>
      <c r="R14" s="1">
        <v>22.01</v>
      </c>
      <c r="S14" s="1">
        <v>21.86</v>
      </c>
      <c r="T14" s="1">
        <v>22.34</v>
      </c>
      <c r="U14" s="1">
        <v>22.4</v>
      </c>
      <c r="V14" s="1">
        <v>21.94</v>
      </c>
      <c r="W14" s="1">
        <v>22.08</v>
      </c>
      <c r="X14" s="1">
        <v>22.16</v>
      </c>
      <c r="Y14" s="1">
        <v>22.08</v>
      </c>
      <c r="Z14" s="1">
        <v>21.93</v>
      </c>
      <c r="AA14" s="1">
        <v>21.99</v>
      </c>
      <c r="AB14" s="1">
        <v>22.1</v>
      </c>
      <c r="AC14" s="1">
        <v>21.79</v>
      </c>
      <c r="AD14" s="1">
        <v>22.02</v>
      </c>
      <c r="AE14" s="1">
        <v>22.05</v>
      </c>
      <c r="AF14" s="1">
        <v>21.85</v>
      </c>
      <c r="AG14" s="1">
        <v>22.03</v>
      </c>
      <c r="AH14" s="1">
        <v>0.66</v>
      </c>
      <c r="AI14" s="1">
        <v>22.17</v>
      </c>
      <c r="AJ14" s="1">
        <v>0.67</v>
      </c>
      <c r="AK14" s="1">
        <v>22.33</v>
      </c>
      <c r="AL14" s="1">
        <v>22.25</v>
      </c>
      <c r="AM14" s="1">
        <v>22.2</v>
      </c>
      <c r="AN14" s="1">
        <v>0.75</v>
      </c>
      <c r="AO14" s="1">
        <v>20.77</v>
      </c>
      <c r="AP14" s="1">
        <v>22.09</v>
      </c>
      <c r="AQ14" s="1">
        <v>22.21</v>
      </c>
      <c r="AS14" s="1">
        <v>19.28</v>
      </c>
      <c r="AT14" s="1">
        <v>19.260000000000002</v>
      </c>
      <c r="AU14" s="1">
        <v>19.170000000000002</v>
      </c>
      <c r="AV14" s="1">
        <v>19.38</v>
      </c>
      <c r="AW14" s="1">
        <v>19.25</v>
      </c>
      <c r="AX14" s="1">
        <v>20.149999999999999</v>
      </c>
      <c r="AY14" s="1">
        <v>20.11</v>
      </c>
      <c r="AZ14" s="1">
        <v>20.85</v>
      </c>
      <c r="BA14" s="1">
        <v>20.87</v>
      </c>
      <c r="BB14" s="1"/>
      <c r="BC14" s="1">
        <v>22.65</v>
      </c>
      <c r="BD14" s="1">
        <v>22.49</v>
      </c>
      <c r="BE14" s="1">
        <v>22.49</v>
      </c>
      <c r="BF14" s="1">
        <v>22.38</v>
      </c>
      <c r="BG14" s="1">
        <v>22.47</v>
      </c>
      <c r="BH14" s="1">
        <v>22.83</v>
      </c>
      <c r="BI14" s="1">
        <v>21.88</v>
      </c>
      <c r="BJ14" s="1">
        <v>22.48</v>
      </c>
      <c r="BK14" s="1">
        <v>22.63</v>
      </c>
      <c r="BL14" s="1">
        <v>22.46</v>
      </c>
      <c r="BM14" s="1">
        <v>22.24</v>
      </c>
      <c r="BN14" s="1">
        <v>19.850000000000001</v>
      </c>
      <c r="BO14" s="1">
        <v>22.5</v>
      </c>
      <c r="BP14" s="1">
        <v>22.25</v>
      </c>
      <c r="BQ14" s="1">
        <v>22.63</v>
      </c>
      <c r="BR14" s="1">
        <v>22</v>
      </c>
      <c r="BT14" s="4">
        <v>20.133900000000001</v>
      </c>
      <c r="BU14" s="4">
        <v>19.694800000000001</v>
      </c>
      <c r="BV14" s="4">
        <v>20.6098</v>
      </c>
      <c r="BW14" s="4">
        <v>20.769100000000002</v>
      </c>
      <c r="BX14" s="4">
        <v>20.834399999999999</v>
      </c>
      <c r="BY14" s="4">
        <v>20.9589</v>
      </c>
      <c r="BZ14" s="4">
        <v>19.7898</v>
      </c>
      <c r="CA14" s="4">
        <v>20.455400000000001</v>
      </c>
      <c r="CC14" s="1">
        <v>21.69</v>
      </c>
      <c r="CD14" s="1">
        <v>21.89</v>
      </c>
      <c r="CE14" s="1">
        <v>22.14</v>
      </c>
      <c r="CF14" s="1">
        <v>21.96</v>
      </c>
      <c r="CG14" s="1">
        <v>22.05</v>
      </c>
      <c r="CH14" s="1">
        <v>22.09</v>
      </c>
      <c r="CI14" s="1">
        <v>22.21</v>
      </c>
      <c r="CJ14" s="1">
        <v>22.01</v>
      </c>
      <c r="CK14" s="1">
        <v>22.39</v>
      </c>
      <c r="CL14" s="1">
        <v>22.44</v>
      </c>
      <c r="CM14" s="1">
        <v>22.16</v>
      </c>
      <c r="CN14" s="1">
        <v>22.27</v>
      </c>
      <c r="CO14" s="1">
        <v>22.13</v>
      </c>
      <c r="CP14" s="1">
        <v>22.23</v>
      </c>
      <c r="CQ14" s="1">
        <v>22.09</v>
      </c>
      <c r="CR14" s="1">
        <v>22.23</v>
      </c>
      <c r="CS14" s="1">
        <v>22.18</v>
      </c>
      <c r="CT14" s="1">
        <v>22.48</v>
      </c>
      <c r="CU14" s="1">
        <v>21.7</v>
      </c>
      <c r="CV14" s="1">
        <v>22.11</v>
      </c>
      <c r="CW14" s="1">
        <v>21.84</v>
      </c>
      <c r="CX14" s="1">
        <v>21.93</v>
      </c>
      <c r="CY14" s="1">
        <v>21.49</v>
      </c>
      <c r="CZ14" s="1">
        <v>21.58</v>
      </c>
      <c r="DA14" s="1"/>
      <c r="DB14" s="1">
        <v>18.66</v>
      </c>
      <c r="DC14" s="1">
        <v>18.7</v>
      </c>
      <c r="DD14" s="1">
        <v>18.75</v>
      </c>
      <c r="DE14" s="1">
        <v>18.84</v>
      </c>
      <c r="DF14" s="1">
        <v>18.71</v>
      </c>
      <c r="DG14" s="4"/>
      <c r="DH14" s="1">
        <v>21.88</v>
      </c>
      <c r="DI14" s="1">
        <v>22.66</v>
      </c>
      <c r="DJ14" s="1">
        <v>22.31</v>
      </c>
      <c r="DK14" s="4"/>
      <c r="DL14" s="1">
        <v>19.66</v>
      </c>
      <c r="DM14" s="1">
        <v>20.79</v>
      </c>
    </row>
    <row r="15" spans="1:117" ht="16.5" x14ac:dyDescent="0.45">
      <c r="A15" t="s">
        <v>82</v>
      </c>
      <c r="B15" s="1">
        <v>0.56000000000000005</v>
      </c>
      <c r="C15" s="1">
        <v>0.62</v>
      </c>
      <c r="D15" s="1">
        <v>0.62</v>
      </c>
      <c r="E15" s="1">
        <v>0.56000000000000005</v>
      </c>
      <c r="F15" s="1">
        <v>0.61</v>
      </c>
      <c r="G15" s="1">
        <v>0.61</v>
      </c>
      <c r="H15" s="1">
        <v>0.62</v>
      </c>
      <c r="I15" s="1">
        <v>0.6</v>
      </c>
      <c r="J15" s="1">
        <v>0.6</v>
      </c>
      <c r="K15" s="1">
        <v>0.51</v>
      </c>
      <c r="L15" s="1">
        <v>0.52</v>
      </c>
      <c r="M15" s="1">
        <v>0.57999999999999996</v>
      </c>
      <c r="N15" s="1">
        <v>0.61</v>
      </c>
      <c r="O15" s="1">
        <v>0.54</v>
      </c>
      <c r="P15" s="1">
        <v>0.03</v>
      </c>
      <c r="Q15" s="1">
        <v>0.59</v>
      </c>
      <c r="R15" s="1">
        <v>0.56999999999999995</v>
      </c>
      <c r="S15" s="1">
        <v>0.63</v>
      </c>
      <c r="T15" s="1">
        <v>0.61</v>
      </c>
      <c r="U15" s="1">
        <v>0.63</v>
      </c>
      <c r="V15" s="1">
        <v>0.57999999999999996</v>
      </c>
      <c r="W15" s="1">
        <v>0.57999999999999996</v>
      </c>
      <c r="X15" s="1">
        <v>0.61</v>
      </c>
      <c r="Y15" s="1">
        <v>0.56999999999999995</v>
      </c>
      <c r="Z15" s="1">
        <v>0.71</v>
      </c>
      <c r="AA15" s="1">
        <v>0.65</v>
      </c>
      <c r="AB15" s="1">
        <v>0.62</v>
      </c>
      <c r="AC15" s="1">
        <v>0.61</v>
      </c>
      <c r="AD15" s="1">
        <v>0.62</v>
      </c>
      <c r="AE15" s="1">
        <v>0.63</v>
      </c>
      <c r="AF15" s="1">
        <v>0.62</v>
      </c>
      <c r="AG15" s="1">
        <v>0.62</v>
      </c>
      <c r="AH15" s="1">
        <v>0.02</v>
      </c>
      <c r="AI15" s="1">
        <v>0.56999999999999995</v>
      </c>
      <c r="AJ15" s="1">
        <v>0.02</v>
      </c>
      <c r="AK15" s="1">
        <v>0.57999999999999996</v>
      </c>
      <c r="AL15" s="1">
        <v>0.56000000000000005</v>
      </c>
      <c r="AM15" s="1">
        <v>0.55000000000000004</v>
      </c>
      <c r="AN15" s="1">
        <v>0.02</v>
      </c>
      <c r="AO15" s="1">
        <v>0.54</v>
      </c>
      <c r="AP15" s="1">
        <v>0.57999999999999996</v>
      </c>
      <c r="AQ15" s="1">
        <v>0.54</v>
      </c>
      <c r="AS15" s="1">
        <v>1.34</v>
      </c>
      <c r="AT15" s="1">
        <v>1.33</v>
      </c>
      <c r="AU15" s="1">
        <v>1.32</v>
      </c>
      <c r="AV15" s="1">
        <v>1.34</v>
      </c>
      <c r="AW15" s="1">
        <v>1.36</v>
      </c>
      <c r="AX15" s="1">
        <v>0.91</v>
      </c>
      <c r="AY15" s="1">
        <v>0.7</v>
      </c>
      <c r="AZ15" s="1">
        <v>0.64</v>
      </c>
      <c r="BA15" s="1">
        <v>0.62</v>
      </c>
      <c r="BB15" s="1"/>
      <c r="BC15" s="1">
        <v>0.47</v>
      </c>
      <c r="BD15" s="1">
        <v>0.48</v>
      </c>
      <c r="BE15" s="1">
        <v>0.5</v>
      </c>
      <c r="BF15" s="1">
        <v>0.48</v>
      </c>
      <c r="BG15" s="1">
        <v>0.49</v>
      </c>
      <c r="BH15" s="1">
        <v>0.47</v>
      </c>
      <c r="BI15" s="1">
        <v>0.43</v>
      </c>
      <c r="BJ15" s="1">
        <v>0.48</v>
      </c>
      <c r="BK15" s="1">
        <v>0.48</v>
      </c>
      <c r="BL15" s="1">
        <v>0.5</v>
      </c>
      <c r="BM15" s="1">
        <v>0.5</v>
      </c>
      <c r="BN15" s="1">
        <v>0.46</v>
      </c>
      <c r="BO15" s="1">
        <v>0.53</v>
      </c>
      <c r="BP15" s="1">
        <v>0.5</v>
      </c>
      <c r="BQ15" s="1">
        <v>0.52</v>
      </c>
      <c r="BR15" s="1">
        <v>0.45</v>
      </c>
      <c r="BT15" s="4">
        <v>0.62749500000000002</v>
      </c>
      <c r="BU15" s="4">
        <v>0.64588500000000004</v>
      </c>
      <c r="BV15" s="4">
        <v>0.69457400000000002</v>
      </c>
      <c r="BW15" s="4">
        <v>0.65462799999999999</v>
      </c>
      <c r="BX15" s="4">
        <v>0.75741000000000003</v>
      </c>
      <c r="BY15" s="4">
        <v>0.74951900000000005</v>
      </c>
      <c r="BZ15" s="4">
        <v>0.66055699999999995</v>
      </c>
      <c r="CA15" s="4">
        <v>0.66069100000000003</v>
      </c>
      <c r="CC15" s="1">
        <v>0.59</v>
      </c>
      <c r="CD15" s="1">
        <v>0.56000000000000005</v>
      </c>
      <c r="CE15" s="1">
        <v>0.54</v>
      </c>
      <c r="CF15" s="1">
        <v>0.59</v>
      </c>
      <c r="CG15" s="1">
        <v>0.54</v>
      </c>
      <c r="CH15" s="1">
        <v>0.56000000000000005</v>
      </c>
      <c r="CI15" s="1">
        <v>0.59</v>
      </c>
      <c r="CJ15" s="1">
        <v>0.56000000000000005</v>
      </c>
      <c r="CK15" s="1">
        <v>0.59</v>
      </c>
      <c r="CL15" s="1">
        <v>0.57999999999999996</v>
      </c>
      <c r="CM15" s="1">
        <v>0.57999999999999996</v>
      </c>
      <c r="CN15" s="1">
        <v>0.59</v>
      </c>
      <c r="CO15" s="1">
        <v>0.57999999999999996</v>
      </c>
      <c r="CP15" s="1">
        <v>0.53</v>
      </c>
      <c r="CQ15" s="1">
        <v>0.59</v>
      </c>
      <c r="CR15" s="1">
        <v>0.62</v>
      </c>
      <c r="CS15" s="1">
        <v>0.57999999999999996</v>
      </c>
      <c r="CT15" s="1">
        <v>0.59</v>
      </c>
      <c r="CU15" s="1">
        <v>0.57999999999999996</v>
      </c>
      <c r="CV15" s="1">
        <v>0.56999999999999995</v>
      </c>
      <c r="CW15" s="1">
        <v>0.61</v>
      </c>
      <c r="CX15" s="1">
        <v>0.62</v>
      </c>
      <c r="CY15" s="1">
        <v>0.61</v>
      </c>
      <c r="CZ15" s="1">
        <v>0.7</v>
      </c>
      <c r="DA15" s="1"/>
      <c r="DB15" s="1">
        <v>1.39</v>
      </c>
      <c r="DC15" s="1">
        <v>1.41</v>
      </c>
      <c r="DD15" s="1">
        <v>1.35</v>
      </c>
      <c r="DE15" s="1">
        <v>1.34</v>
      </c>
      <c r="DF15" s="1">
        <v>1.37</v>
      </c>
      <c r="DG15" s="4"/>
      <c r="DH15" s="1">
        <v>0.5</v>
      </c>
      <c r="DI15" s="1">
        <v>0.5</v>
      </c>
      <c r="DJ15" s="1">
        <v>0.56999999999999995</v>
      </c>
      <c r="DK15" s="4"/>
      <c r="DL15" s="1">
        <v>0.75</v>
      </c>
      <c r="DM15" s="1">
        <v>0.77</v>
      </c>
    </row>
    <row r="16" spans="1:117" ht="16.5" x14ac:dyDescent="0.45">
      <c r="A16" t="s">
        <v>184</v>
      </c>
      <c r="B16" s="48" t="s">
        <v>213</v>
      </c>
      <c r="C16" s="48" t="s">
        <v>213</v>
      </c>
      <c r="D16" s="48" t="s">
        <v>213</v>
      </c>
      <c r="E16" s="48" t="s">
        <v>213</v>
      </c>
      <c r="F16" s="48" t="s">
        <v>213</v>
      </c>
      <c r="G16" s="48" t="s">
        <v>213</v>
      </c>
      <c r="H16" s="48" t="s">
        <v>213</v>
      </c>
      <c r="I16" s="48" t="s">
        <v>213</v>
      </c>
      <c r="J16" s="48" t="s">
        <v>213</v>
      </c>
      <c r="K16" s="48" t="s">
        <v>213</v>
      </c>
      <c r="L16" s="48" t="s">
        <v>213</v>
      </c>
      <c r="M16" s="48" t="s">
        <v>213</v>
      </c>
      <c r="N16" s="48" t="s">
        <v>213</v>
      </c>
      <c r="O16" s="48" t="s">
        <v>213</v>
      </c>
      <c r="P16" s="48" t="s">
        <v>213</v>
      </c>
      <c r="Q16" s="48" t="s">
        <v>213</v>
      </c>
      <c r="R16" s="48" t="s">
        <v>213</v>
      </c>
      <c r="S16" s="48" t="s">
        <v>213</v>
      </c>
      <c r="T16" s="48" t="s">
        <v>213</v>
      </c>
      <c r="U16" s="48" t="s">
        <v>213</v>
      </c>
      <c r="V16" s="48" t="s">
        <v>213</v>
      </c>
      <c r="W16" s="48" t="s">
        <v>213</v>
      </c>
      <c r="X16" s="48" t="s">
        <v>213</v>
      </c>
      <c r="Y16" s="48" t="s">
        <v>213</v>
      </c>
      <c r="Z16" s="48" t="s">
        <v>213</v>
      </c>
      <c r="AA16" s="48" t="s">
        <v>213</v>
      </c>
      <c r="AB16" s="48" t="s">
        <v>213</v>
      </c>
      <c r="AC16" s="48" t="s">
        <v>213</v>
      </c>
      <c r="AD16" s="48" t="s">
        <v>213</v>
      </c>
      <c r="AE16" s="48" t="s">
        <v>213</v>
      </c>
      <c r="AF16" s="48" t="s">
        <v>213</v>
      </c>
      <c r="AG16" s="48" t="s">
        <v>213</v>
      </c>
      <c r="AH16" s="48" t="s">
        <v>213</v>
      </c>
      <c r="AI16" s="48" t="s">
        <v>213</v>
      </c>
      <c r="AJ16" s="48" t="s">
        <v>213</v>
      </c>
      <c r="AK16" s="48" t="s">
        <v>213</v>
      </c>
      <c r="AL16" s="48" t="s">
        <v>213</v>
      </c>
      <c r="AM16" s="48" t="s">
        <v>213</v>
      </c>
      <c r="AN16" s="48" t="s">
        <v>213</v>
      </c>
      <c r="AO16" s="48" t="s">
        <v>213</v>
      </c>
      <c r="AP16" s="48" t="s">
        <v>213</v>
      </c>
      <c r="AQ16" s="48" t="s">
        <v>213</v>
      </c>
      <c r="AR16" s="48"/>
      <c r="AS16" s="48" t="s">
        <v>213</v>
      </c>
      <c r="AT16" s="48" t="s">
        <v>213</v>
      </c>
      <c r="AU16" s="48" t="s">
        <v>213</v>
      </c>
      <c r="AV16" s="48" t="s">
        <v>213</v>
      </c>
      <c r="AW16" s="48" t="s">
        <v>213</v>
      </c>
      <c r="AX16" s="48" t="s">
        <v>213</v>
      </c>
      <c r="AY16" s="48" t="s">
        <v>213</v>
      </c>
      <c r="AZ16" s="48" t="s">
        <v>213</v>
      </c>
      <c r="BA16" s="48" t="s">
        <v>213</v>
      </c>
      <c r="BB16" s="48"/>
      <c r="BC16" s="48" t="s">
        <v>213</v>
      </c>
      <c r="BD16" s="48" t="s">
        <v>213</v>
      </c>
      <c r="BE16" s="48" t="s">
        <v>213</v>
      </c>
      <c r="BF16" s="48" t="s">
        <v>213</v>
      </c>
      <c r="BG16" s="48" t="s">
        <v>213</v>
      </c>
      <c r="BH16" s="48" t="s">
        <v>213</v>
      </c>
      <c r="BI16" s="48" t="s">
        <v>213</v>
      </c>
      <c r="BJ16" s="48" t="s">
        <v>213</v>
      </c>
      <c r="BK16" s="48" t="s">
        <v>213</v>
      </c>
      <c r="BL16" s="48" t="s">
        <v>213</v>
      </c>
      <c r="BM16" s="48" t="s">
        <v>213</v>
      </c>
      <c r="BN16" s="48" t="s">
        <v>213</v>
      </c>
      <c r="BO16" s="48" t="s">
        <v>213</v>
      </c>
      <c r="BP16" s="48" t="s">
        <v>213</v>
      </c>
      <c r="BQ16" s="48" t="s">
        <v>213</v>
      </c>
      <c r="BR16" s="48" t="s">
        <v>213</v>
      </c>
      <c r="BT16" s="48" t="s">
        <v>213</v>
      </c>
      <c r="BU16" s="48" t="s">
        <v>213</v>
      </c>
      <c r="BV16" s="48" t="s">
        <v>213</v>
      </c>
      <c r="BW16" s="48" t="s">
        <v>213</v>
      </c>
      <c r="BX16" s="48" t="s">
        <v>213</v>
      </c>
      <c r="BY16" s="48" t="s">
        <v>213</v>
      </c>
      <c r="BZ16" s="48" t="s">
        <v>213</v>
      </c>
      <c r="CA16" s="48" t="s">
        <v>213</v>
      </c>
      <c r="CC16" s="48" t="s">
        <v>213</v>
      </c>
      <c r="CD16" s="48" t="s">
        <v>213</v>
      </c>
      <c r="CE16" s="48" t="s">
        <v>213</v>
      </c>
      <c r="CF16" s="48" t="s">
        <v>213</v>
      </c>
      <c r="CG16" s="48" t="s">
        <v>213</v>
      </c>
      <c r="CH16" s="48" t="s">
        <v>213</v>
      </c>
      <c r="CI16" s="48" t="s">
        <v>213</v>
      </c>
      <c r="CJ16" s="48" t="s">
        <v>213</v>
      </c>
      <c r="CK16" s="48" t="s">
        <v>213</v>
      </c>
      <c r="CL16" s="48" t="s">
        <v>213</v>
      </c>
      <c r="CM16" s="48" t="s">
        <v>213</v>
      </c>
      <c r="CN16" s="48" t="s">
        <v>213</v>
      </c>
      <c r="CO16" s="48" t="s">
        <v>213</v>
      </c>
      <c r="CP16" s="48" t="s">
        <v>213</v>
      </c>
      <c r="CQ16" s="48" t="s">
        <v>213</v>
      </c>
      <c r="CR16" s="48" t="s">
        <v>213</v>
      </c>
      <c r="CS16" s="48" t="s">
        <v>213</v>
      </c>
      <c r="CT16" s="48" t="s">
        <v>213</v>
      </c>
      <c r="CU16" s="48" t="s">
        <v>213</v>
      </c>
      <c r="CV16" s="48" t="s">
        <v>213</v>
      </c>
      <c r="CW16" s="1">
        <v>0.02</v>
      </c>
      <c r="CX16" s="1">
        <v>0.02</v>
      </c>
      <c r="CY16" s="1">
        <v>0.01</v>
      </c>
      <c r="CZ16" s="1">
        <v>0.02</v>
      </c>
      <c r="DB16" s="48" t="s">
        <v>213</v>
      </c>
      <c r="DC16" s="48" t="s">
        <v>213</v>
      </c>
      <c r="DD16" s="48" t="s">
        <v>213</v>
      </c>
      <c r="DE16" s="48" t="s">
        <v>213</v>
      </c>
      <c r="DF16" s="48" t="s">
        <v>213</v>
      </c>
      <c r="DH16" s="48" t="s">
        <v>213</v>
      </c>
      <c r="DI16" s="48" t="s">
        <v>213</v>
      </c>
      <c r="DJ16" s="48" t="s">
        <v>213</v>
      </c>
      <c r="DL16" s="48" t="s">
        <v>213</v>
      </c>
      <c r="DM16" s="48" t="s">
        <v>213</v>
      </c>
    </row>
    <row r="17" spans="1:117" x14ac:dyDescent="0.35">
      <c r="A17" t="s">
        <v>359</v>
      </c>
      <c r="B17" s="48" t="s">
        <v>213</v>
      </c>
      <c r="C17" s="48" t="s">
        <v>213</v>
      </c>
      <c r="D17" s="48" t="s">
        <v>213</v>
      </c>
      <c r="E17" s="48" t="s">
        <v>213</v>
      </c>
      <c r="F17" s="48" t="s">
        <v>213</v>
      </c>
      <c r="G17" s="48" t="s">
        <v>213</v>
      </c>
      <c r="H17" s="48" t="s">
        <v>213</v>
      </c>
      <c r="I17" s="48" t="s">
        <v>213</v>
      </c>
      <c r="J17" s="48" t="s">
        <v>213</v>
      </c>
      <c r="K17" s="48" t="s">
        <v>213</v>
      </c>
      <c r="L17" s="48" t="s">
        <v>213</v>
      </c>
      <c r="M17" s="48" t="s">
        <v>213</v>
      </c>
      <c r="N17" s="48" t="s">
        <v>213</v>
      </c>
      <c r="O17" s="48" t="s">
        <v>213</v>
      </c>
      <c r="P17" s="48" t="s">
        <v>213</v>
      </c>
      <c r="Q17" s="48" t="s">
        <v>213</v>
      </c>
      <c r="R17" s="48" t="s">
        <v>213</v>
      </c>
      <c r="S17" s="48" t="s">
        <v>213</v>
      </c>
      <c r="T17" s="48" t="s">
        <v>213</v>
      </c>
      <c r="U17" s="48" t="s">
        <v>213</v>
      </c>
      <c r="V17" s="48" t="s">
        <v>213</v>
      </c>
      <c r="W17" s="48" t="s">
        <v>213</v>
      </c>
      <c r="X17" s="48" t="s">
        <v>213</v>
      </c>
      <c r="Y17" s="48" t="s">
        <v>213</v>
      </c>
      <c r="Z17" s="48" t="s">
        <v>213</v>
      </c>
      <c r="AA17" s="48" t="s">
        <v>213</v>
      </c>
      <c r="AB17" s="48" t="s">
        <v>213</v>
      </c>
      <c r="AC17" s="48" t="s">
        <v>213</v>
      </c>
      <c r="AD17" s="48" t="s">
        <v>213</v>
      </c>
      <c r="AE17" s="48" t="s">
        <v>213</v>
      </c>
      <c r="AF17" s="48" t="s">
        <v>213</v>
      </c>
      <c r="AG17" s="48" t="s">
        <v>213</v>
      </c>
      <c r="AH17" s="48" t="s">
        <v>213</v>
      </c>
      <c r="AI17" s="48" t="s">
        <v>213</v>
      </c>
      <c r="AJ17" s="48" t="s">
        <v>213</v>
      </c>
      <c r="AK17" s="48" t="s">
        <v>213</v>
      </c>
      <c r="AL17" s="48" t="s">
        <v>213</v>
      </c>
      <c r="AM17" s="48" t="s">
        <v>213</v>
      </c>
      <c r="AN17" s="48" t="s">
        <v>213</v>
      </c>
      <c r="AO17" s="48" t="s">
        <v>213</v>
      </c>
      <c r="AP17" s="48" t="s">
        <v>213</v>
      </c>
      <c r="AQ17" s="48" t="s">
        <v>213</v>
      </c>
      <c r="AR17" s="48"/>
      <c r="AS17" s="48" t="s">
        <v>213</v>
      </c>
      <c r="AT17" s="48" t="s">
        <v>213</v>
      </c>
      <c r="AU17" s="48" t="s">
        <v>213</v>
      </c>
      <c r="AV17" s="48" t="s">
        <v>213</v>
      </c>
      <c r="AW17" s="48" t="s">
        <v>213</v>
      </c>
      <c r="AX17" s="48" t="s">
        <v>213</v>
      </c>
      <c r="AY17" s="48" t="s">
        <v>213</v>
      </c>
      <c r="AZ17" s="48" t="s">
        <v>213</v>
      </c>
      <c r="BA17" s="48" t="s">
        <v>213</v>
      </c>
      <c r="BB17" s="48"/>
      <c r="BC17" s="48" t="s">
        <v>213</v>
      </c>
      <c r="BD17" s="48" t="s">
        <v>213</v>
      </c>
      <c r="BE17" s="48" t="s">
        <v>213</v>
      </c>
      <c r="BF17" s="48" t="s">
        <v>213</v>
      </c>
      <c r="BG17" s="48" t="s">
        <v>213</v>
      </c>
      <c r="BH17" s="48" t="s">
        <v>213</v>
      </c>
      <c r="BI17" s="48" t="s">
        <v>213</v>
      </c>
      <c r="BJ17" s="48" t="s">
        <v>213</v>
      </c>
      <c r="BK17" s="48" t="s">
        <v>213</v>
      </c>
      <c r="BL17" s="48" t="s">
        <v>213</v>
      </c>
      <c r="BM17" s="48" t="s">
        <v>213</v>
      </c>
      <c r="BN17" s="48" t="s">
        <v>213</v>
      </c>
      <c r="BO17" s="48" t="s">
        <v>213</v>
      </c>
      <c r="BP17" s="48" t="s">
        <v>213</v>
      </c>
      <c r="BQ17" s="48" t="s">
        <v>213</v>
      </c>
      <c r="BR17" s="48" t="s">
        <v>213</v>
      </c>
      <c r="BT17" s="4">
        <v>7.9869999999999993E-3</v>
      </c>
      <c r="BU17" s="4">
        <v>8.7200000000000005E-4</v>
      </c>
      <c r="BV17" s="4">
        <v>6.8910000000000004E-3</v>
      </c>
      <c r="BW17" s="4">
        <v>-3.6800000000000001E-3</v>
      </c>
      <c r="BX17" s="4">
        <v>1.3698999999999999E-2</v>
      </c>
      <c r="BY17" s="85" t="s">
        <v>360</v>
      </c>
      <c r="BZ17" s="4">
        <v>1.8704999999999999E-2</v>
      </c>
      <c r="CA17" s="4">
        <v>1.857E-2</v>
      </c>
      <c r="CC17" s="48" t="s">
        <v>213</v>
      </c>
      <c r="CD17" s="48" t="s">
        <v>213</v>
      </c>
      <c r="CE17" s="48" t="s">
        <v>213</v>
      </c>
      <c r="CF17" s="48" t="s">
        <v>213</v>
      </c>
      <c r="CG17" s="48" t="s">
        <v>213</v>
      </c>
      <c r="CH17" s="48" t="s">
        <v>213</v>
      </c>
      <c r="CI17" s="48" t="s">
        <v>213</v>
      </c>
      <c r="CJ17" s="48" t="s">
        <v>213</v>
      </c>
      <c r="CK17" s="48" t="s">
        <v>213</v>
      </c>
      <c r="CL17" s="48" t="s">
        <v>213</v>
      </c>
      <c r="CM17" s="48" t="s">
        <v>213</v>
      </c>
      <c r="CN17" s="48" t="s">
        <v>213</v>
      </c>
      <c r="CO17" s="48" t="s">
        <v>213</v>
      </c>
      <c r="CP17" s="48" t="s">
        <v>213</v>
      </c>
      <c r="CQ17" s="48" t="s">
        <v>213</v>
      </c>
      <c r="CR17" s="48" t="s">
        <v>213</v>
      </c>
      <c r="CS17" s="48" t="s">
        <v>213</v>
      </c>
      <c r="CT17" s="48" t="s">
        <v>213</v>
      </c>
      <c r="CU17" s="48" t="s">
        <v>213</v>
      </c>
      <c r="CV17" s="48" t="s">
        <v>213</v>
      </c>
      <c r="CW17" s="48" t="s">
        <v>213</v>
      </c>
      <c r="CX17" s="48" t="s">
        <v>213</v>
      </c>
      <c r="CY17" s="48" t="s">
        <v>213</v>
      </c>
      <c r="CZ17" s="48" t="s">
        <v>213</v>
      </c>
      <c r="DB17" s="48" t="s">
        <v>213</v>
      </c>
      <c r="DC17" s="48" t="s">
        <v>213</v>
      </c>
      <c r="DD17" s="48" t="s">
        <v>213</v>
      </c>
      <c r="DE17" s="48" t="s">
        <v>213</v>
      </c>
      <c r="DF17" s="48" t="s">
        <v>213</v>
      </c>
      <c r="DH17" s="48" t="s">
        <v>213</v>
      </c>
      <c r="DI17" s="48" t="s">
        <v>213</v>
      </c>
      <c r="DJ17" s="48" t="s">
        <v>213</v>
      </c>
      <c r="DL17" s="48" t="s">
        <v>213</v>
      </c>
      <c r="DM17" s="48" t="s">
        <v>213</v>
      </c>
    </row>
    <row r="18" spans="1:117" x14ac:dyDescent="0.35">
      <c r="A18" t="s">
        <v>6</v>
      </c>
      <c r="B18" s="48" t="s">
        <v>213</v>
      </c>
      <c r="C18" s="48" t="s">
        <v>213</v>
      </c>
      <c r="D18" s="48" t="s">
        <v>213</v>
      </c>
      <c r="E18" s="48" t="s">
        <v>213</v>
      </c>
      <c r="F18" s="48" t="s">
        <v>213</v>
      </c>
      <c r="G18" s="48" t="s">
        <v>213</v>
      </c>
      <c r="H18" s="48" t="s">
        <v>213</v>
      </c>
      <c r="I18" s="48" t="s">
        <v>213</v>
      </c>
      <c r="J18" s="48" t="s">
        <v>213</v>
      </c>
      <c r="K18" s="48" t="s">
        <v>213</v>
      </c>
      <c r="L18" s="48" t="s">
        <v>213</v>
      </c>
      <c r="M18" s="48" t="s">
        <v>213</v>
      </c>
      <c r="N18" s="48" t="s">
        <v>213</v>
      </c>
      <c r="O18" s="48" t="s">
        <v>213</v>
      </c>
      <c r="P18" s="48" t="s">
        <v>213</v>
      </c>
      <c r="Q18" s="48" t="s">
        <v>213</v>
      </c>
      <c r="R18" s="48" t="s">
        <v>213</v>
      </c>
      <c r="S18" s="48" t="s">
        <v>213</v>
      </c>
      <c r="T18" s="48" t="s">
        <v>213</v>
      </c>
      <c r="U18" s="48" t="s">
        <v>213</v>
      </c>
      <c r="V18" s="48" t="s">
        <v>213</v>
      </c>
      <c r="W18" s="48" t="s">
        <v>213</v>
      </c>
      <c r="X18" s="48" t="s">
        <v>213</v>
      </c>
      <c r="Y18" s="48" t="s">
        <v>213</v>
      </c>
      <c r="Z18" s="48" t="s">
        <v>213</v>
      </c>
      <c r="AA18" s="48" t="s">
        <v>213</v>
      </c>
      <c r="AB18" s="48" t="s">
        <v>213</v>
      </c>
      <c r="AC18" s="48" t="s">
        <v>213</v>
      </c>
      <c r="AD18" s="48" t="s">
        <v>213</v>
      </c>
      <c r="AE18" s="48" t="s">
        <v>213</v>
      </c>
      <c r="AF18" s="48" t="s">
        <v>213</v>
      </c>
      <c r="AG18" s="48" t="s">
        <v>213</v>
      </c>
      <c r="AH18" s="48" t="s">
        <v>213</v>
      </c>
      <c r="AI18" s="48" t="s">
        <v>213</v>
      </c>
      <c r="AJ18" s="48" t="s">
        <v>213</v>
      </c>
      <c r="AK18" s="48" t="s">
        <v>213</v>
      </c>
      <c r="AL18" s="48" t="s">
        <v>213</v>
      </c>
      <c r="AM18" s="48" t="s">
        <v>213</v>
      </c>
      <c r="AN18" s="48" t="s">
        <v>213</v>
      </c>
      <c r="AO18" s="48" t="s">
        <v>213</v>
      </c>
      <c r="AP18" s="48" t="s">
        <v>213</v>
      </c>
      <c r="AQ18" s="48" t="s">
        <v>213</v>
      </c>
      <c r="AR18" s="48"/>
      <c r="AS18" s="48" t="s">
        <v>213</v>
      </c>
      <c r="AT18" s="48" t="s">
        <v>213</v>
      </c>
      <c r="AU18" s="48" t="s">
        <v>213</v>
      </c>
      <c r="AV18" s="48" t="s">
        <v>213</v>
      </c>
      <c r="AW18" s="48" t="s">
        <v>213</v>
      </c>
      <c r="AX18" s="48" t="s">
        <v>213</v>
      </c>
      <c r="AY18" s="48" t="s">
        <v>213</v>
      </c>
      <c r="AZ18" s="48" t="s">
        <v>213</v>
      </c>
      <c r="BA18" s="48" t="s">
        <v>213</v>
      </c>
      <c r="BB18" s="48"/>
      <c r="BC18" s="48" t="s">
        <v>213</v>
      </c>
      <c r="BD18" s="48" t="s">
        <v>213</v>
      </c>
      <c r="BE18" s="48" t="s">
        <v>213</v>
      </c>
      <c r="BF18" s="48" t="s">
        <v>213</v>
      </c>
      <c r="BG18" s="48" t="s">
        <v>213</v>
      </c>
      <c r="BH18" s="48" t="s">
        <v>213</v>
      </c>
      <c r="BI18" s="48" t="s">
        <v>213</v>
      </c>
      <c r="BJ18" s="48" t="s">
        <v>213</v>
      </c>
      <c r="BK18" s="48" t="s">
        <v>213</v>
      </c>
      <c r="BL18" s="48" t="s">
        <v>213</v>
      </c>
      <c r="BM18" s="48" t="s">
        <v>213</v>
      </c>
      <c r="BN18" s="48" t="s">
        <v>213</v>
      </c>
      <c r="BO18" s="48" t="s">
        <v>213</v>
      </c>
      <c r="BP18" s="48" t="s">
        <v>213</v>
      </c>
      <c r="BQ18" s="48" t="s">
        <v>213</v>
      </c>
      <c r="BR18" s="48" t="s">
        <v>213</v>
      </c>
      <c r="BT18" s="85" t="s">
        <v>360</v>
      </c>
      <c r="BU18" s="85" t="s">
        <v>360</v>
      </c>
      <c r="BV18" s="85" t="s">
        <v>360</v>
      </c>
      <c r="BW18" s="4">
        <v>1.1133000000000001E-2</v>
      </c>
      <c r="BX18" s="85" t="s">
        <v>360</v>
      </c>
      <c r="BY18" s="4">
        <v>1.781E-3</v>
      </c>
      <c r="BZ18" s="85" t="s">
        <v>360</v>
      </c>
      <c r="CA18" s="4">
        <v>4.8999999999999998E-3</v>
      </c>
      <c r="CC18" s="48" t="s">
        <v>213</v>
      </c>
      <c r="CD18" s="48" t="s">
        <v>213</v>
      </c>
      <c r="CE18" s="48" t="s">
        <v>213</v>
      </c>
      <c r="CF18" s="48" t="s">
        <v>213</v>
      </c>
      <c r="CG18" s="48" t="s">
        <v>213</v>
      </c>
      <c r="CH18" s="48" t="s">
        <v>213</v>
      </c>
      <c r="CI18" s="48" t="s">
        <v>213</v>
      </c>
      <c r="CJ18" s="48" t="s">
        <v>213</v>
      </c>
      <c r="CK18" s="48" t="s">
        <v>213</v>
      </c>
      <c r="CL18" s="48" t="s">
        <v>213</v>
      </c>
      <c r="CM18" s="48" t="s">
        <v>213</v>
      </c>
      <c r="CN18" s="48" t="s">
        <v>213</v>
      </c>
      <c r="CO18" s="48" t="s">
        <v>213</v>
      </c>
      <c r="CP18" s="48" t="s">
        <v>213</v>
      </c>
      <c r="CQ18" s="48" t="s">
        <v>213</v>
      </c>
      <c r="CR18" s="48" t="s">
        <v>213</v>
      </c>
      <c r="CS18" s="48" t="s">
        <v>213</v>
      </c>
      <c r="CT18" s="48" t="s">
        <v>213</v>
      </c>
      <c r="CU18" s="48" t="s">
        <v>213</v>
      </c>
      <c r="CV18" s="48" t="s">
        <v>213</v>
      </c>
      <c r="CW18" s="48" t="s">
        <v>213</v>
      </c>
      <c r="CX18" s="48" t="s">
        <v>213</v>
      </c>
      <c r="CY18" s="48" t="s">
        <v>213</v>
      </c>
      <c r="CZ18" s="48" t="s">
        <v>213</v>
      </c>
      <c r="DB18" s="48" t="s">
        <v>213</v>
      </c>
      <c r="DC18" s="48" t="s">
        <v>213</v>
      </c>
      <c r="DD18" s="48" t="s">
        <v>213</v>
      </c>
      <c r="DE18" s="48" t="s">
        <v>213</v>
      </c>
      <c r="DF18" s="48" t="s">
        <v>213</v>
      </c>
      <c r="DH18" s="48" t="s">
        <v>213</v>
      </c>
      <c r="DI18" s="48" t="s">
        <v>213</v>
      </c>
      <c r="DJ18" s="48" t="s">
        <v>213</v>
      </c>
      <c r="DL18" s="48" t="s">
        <v>213</v>
      </c>
      <c r="DM18" s="48" t="s">
        <v>213</v>
      </c>
    </row>
    <row r="19" spans="1:117" x14ac:dyDescent="0.35">
      <c r="A19" s="2" t="s">
        <v>2</v>
      </c>
      <c r="B19" s="1">
        <f t="shared" ref="B19:AQ19" si="0">SUM(B7:B15)</f>
        <v>100.35000000000001</v>
      </c>
      <c r="C19" s="1">
        <f t="shared" si="0"/>
        <v>100.08000000000001</v>
      </c>
      <c r="D19" s="1">
        <f t="shared" si="0"/>
        <v>100.28999999999999</v>
      </c>
      <c r="E19" s="1">
        <f t="shared" si="0"/>
        <v>100.41</v>
      </c>
      <c r="F19" s="1">
        <f t="shared" si="0"/>
        <v>99.839999999999989</v>
      </c>
      <c r="G19" s="1">
        <f t="shared" si="0"/>
        <v>100.2</v>
      </c>
      <c r="H19" s="1">
        <f t="shared" si="0"/>
        <v>100.2</v>
      </c>
      <c r="I19" s="1">
        <f t="shared" si="0"/>
        <v>100.21</v>
      </c>
      <c r="J19" s="1">
        <f t="shared" si="0"/>
        <v>100.11999999999999</v>
      </c>
      <c r="K19" s="1">
        <f t="shared" si="0"/>
        <v>99.99</v>
      </c>
      <c r="L19" s="1">
        <f t="shared" si="0"/>
        <v>100.52000000000001</v>
      </c>
      <c r="M19" s="1">
        <f t="shared" si="0"/>
        <v>100.37999999999998</v>
      </c>
      <c r="N19" s="1">
        <f t="shared" si="0"/>
        <v>100.74</v>
      </c>
      <c r="O19" s="1">
        <f t="shared" si="0"/>
        <v>100.14</v>
      </c>
      <c r="P19" s="1">
        <f t="shared" si="0"/>
        <v>101.08</v>
      </c>
      <c r="Q19" s="1">
        <f t="shared" si="0"/>
        <v>100.00000000000001</v>
      </c>
      <c r="R19" s="1">
        <f t="shared" si="0"/>
        <v>100.27</v>
      </c>
      <c r="S19" s="1">
        <f t="shared" si="0"/>
        <v>99.94</v>
      </c>
      <c r="T19" s="1">
        <f t="shared" si="0"/>
        <v>99.779999999999987</v>
      </c>
      <c r="U19" s="1">
        <f t="shared" si="0"/>
        <v>100.32</v>
      </c>
      <c r="V19" s="1">
        <f t="shared" si="0"/>
        <v>99.34</v>
      </c>
      <c r="W19" s="1">
        <f t="shared" si="0"/>
        <v>99.21</v>
      </c>
      <c r="X19" s="1">
        <f t="shared" si="0"/>
        <v>100.16000000000001</v>
      </c>
      <c r="Y19" s="1">
        <f t="shared" si="0"/>
        <v>100.08</v>
      </c>
      <c r="Z19" s="1">
        <f t="shared" si="0"/>
        <v>99.479999999999976</v>
      </c>
      <c r="AA19" s="1">
        <f t="shared" si="0"/>
        <v>99.55</v>
      </c>
      <c r="AB19" s="1">
        <f t="shared" si="0"/>
        <v>99.419999999999987</v>
      </c>
      <c r="AC19" s="1">
        <f t="shared" si="0"/>
        <v>99.42</v>
      </c>
      <c r="AD19" s="1">
        <f t="shared" si="0"/>
        <v>99.679999999999993</v>
      </c>
      <c r="AE19" s="1">
        <f t="shared" si="0"/>
        <v>99.820000000000007</v>
      </c>
      <c r="AF19" s="1">
        <f t="shared" si="0"/>
        <v>99.609999999999985</v>
      </c>
      <c r="AG19" s="1">
        <f t="shared" si="0"/>
        <v>99.53</v>
      </c>
      <c r="AH19" s="1">
        <f t="shared" si="0"/>
        <v>99.48</v>
      </c>
      <c r="AI19" s="1">
        <f t="shared" si="0"/>
        <v>99.55</v>
      </c>
      <c r="AJ19" s="1">
        <f t="shared" si="0"/>
        <v>99.300000000000011</v>
      </c>
      <c r="AK19" s="1">
        <f t="shared" si="0"/>
        <v>100.14999999999999</v>
      </c>
      <c r="AL19" s="1">
        <f t="shared" si="0"/>
        <v>99.93</v>
      </c>
      <c r="AM19" s="1">
        <f t="shared" si="0"/>
        <v>100</v>
      </c>
      <c r="AN19" s="1">
        <f t="shared" si="0"/>
        <v>99.79</v>
      </c>
      <c r="AO19" s="1">
        <f t="shared" si="0"/>
        <v>100.20000000000002</v>
      </c>
      <c r="AP19" s="1">
        <f t="shared" si="0"/>
        <v>99.32</v>
      </c>
      <c r="AQ19" s="1">
        <f t="shared" si="0"/>
        <v>99.600000000000009</v>
      </c>
      <c r="AS19" s="1">
        <f t="shared" ref="AS19:BA19" si="1">SUM(AS7:AS15)</f>
        <v>100.39000000000001</v>
      </c>
      <c r="AT19" s="1">
        <f t="shared" si="1"/>
        <v>100.17</v>
      </c>
      <c r="AU19" s="1">
        <f t="shared" si="1"/>
        <v>99.82</v>
      </c>
      <c r="AV19" s="1">
        <f t="shared" si="1"/>
        <v>100.48</v>
      </c>
      <c r="AW19" s="1">
        <f t="shared" si="1"/>
        <v>100.05999999999999</v>
      </c>
      <c r="AX19" s="1">
        <f t="shared" si="1"/>
        <v>100.06</v>
      </c>
      <c r="AY19" s="1">
        <f t="shared" si="1"/>
        <v>98.199999999999989</v>
      </c>
      <c r="AZ19" s="1">
        <f t="shared" si="1"/>
        <v>99.810000000000016</v>
      </c>
      <c r="BA19" s="1">
        <f t="shared" si="1"/>
        <v>99.820000000000007</v>
      </c>
      <c r="BB19" s="1"/>
      <c r="BC19" s="1">
        <f t="shared" ref="BC19:BR19" si="2">SUM(BC7:BC15)</f>
        <v>100.57999999999998</v>
      </c>
      <c r="BD19" s="1">
        <f t="shared" si="2"/>
        <v>100.12</v>
      </c>
      <c r="BE19" s="1">
        <f t="shared" si="2"/>
        <v>100.69</v>
      </c>
      <c r="BF19" s="1">
        <f t="shared" si="2"/>
        <v>100.42</v>
      </c>
      <c r="BG19" s="1">
        <f t="shared" si="2"/>
        <v>100.24</v>
      </c>
      <c r="BH19" s="1">
        <f t="shared" si="2"/>
        <v>100.72999999999999</v>
      </c>
      <c r="BI19" s="1">
        <f t="shared" si="2"/>
        <v>100.26</v>
      </c>
      <c r="BJ19" s="1">
        <f t="shared" si="2"/>
        <v>100.88000000000001</v>
      </c>
      <c r="BK19" s="1">
        <f t="shared" si="2"/>
        <v>100.98</v>
      </c>
      <c r="BL19" s="1">
        <f t="shared" si="2"/>
        <v>101.08000000000001</v>
      </c>
      <c r="BM19" s="1">
        <f t="shared" si="2"/>
        <v>100.71</v>
      </c>
      <c r="BN19" s="1">
        <f t="shared" si="2"/>
        <v>100.04</v>
      </c>
      <c r="BO19" s="1">
        <f t="shared" si="2"/>
        <v>100.69</v>
      </c>
      <c r="BP19" s="1">
        <f t="shared" si="2"/>
        <v>100.32</v>
      </c>
      <c r="BQ19" s="1">
        <f t="shared" si="2"/>
        <v>100.43999999999998</v>
      </c>
      <c r="BR19" s="1">
        <f t="shared" si="2"/>
        <v>100.23</v>
      </c>
      <c r="BT19" s="4">
        <v>100.19499999999999</v>
      </c>
      <c r="BU19" s="4">
        <v>99.117800000000003</v>
      </c>
      <c r="BV19" s="4">
        <v>99.668099999999995</v>
      </c>
      <c r="BW19" s="4">
        <v>100.155</v>
      </c>
      <c r="BX19" s="4">
        <v>99.231300000000005</v>
      </c>
      <c r="BY19" s="4">
        <v>99.433000000000007</v>
      </c>
      <c r="BZ19" s="4">
        <v>99.268299999999996</v>
      </c>
      <c r="CA19" s="4">
        <v>98.927999999999997</v>
      </c>
      <c r="CC19" s="1">
        <f t="shared" ref="CC19:CV19" si="3">SUM(CC7:CC15)</f>
        <v>99.97</v>
      </c>
      <c r="CD19" s="1">
        <f t="shared" si="3"/>
        <v>99.89</v>
      </c>
      <c r="CE19" s="1">
        <f t="shared" si="3"/>
        <v>100.02</v>
      </c>
      <c r="CF19" s="1">
        <f t="shared" si="3"/>
        <v>100.38000000000002</v>
      </c>
      <c r="CG19" s="1">
        <f t="shared" si="3"/>
        <v>100.50999999999999</v>
      </c>
      <c r="CH19" s="1">
        <f t="shared" si="3"/>
        <v>99.960000000000008</v>
      </c>
      <c r="CI19" s="1">
        <f t="shared" si="3"/>
        <v>100.30000000000001</v>
      </c>
      <c r="CJ19" s="1">
        <f t="shared" si="3"/>
        <v>99.890000000000015</v>
      </c>
      <c r="CK19" s="1">
        <f t="shared" si="3"/>
        <v>100.52000000000001</v>
      </c>
      <c r="CL19" s="1">
        <f t="shared" si="3"/>
        <v>100.82</v>
      </c>
      <c r="CM19" s="1">
        <f t="shared" si="3"/>
        <v>100.86</v>
      </c>
      <c r="CN19" s="1">
        <f t="shared" si="3"/>
        <v>100.86000000000001</v>
      </c>
      <c r="CO19" s="1">
        <f t="shared" si="3"/>
        <v>100.65999999999998</v>
      </c>
      <c r="CP19" s="1">
        <f t="shared" si="3"/>
        <v>100.96</v>
      </c>
      <c r="CQ19" s="1">
        <f t="shared" si="3"/>
        <v>100.48</v>
      </c>
      <c r="CR19" s="1">
        <f t="shared" si="3"/>
        <v>101.02</v>
      </c>
      <c r="CS19" s="1">
        <f t="shared" si="3"/>
        <v>100.42999999999999</v>
      </c>
      <c r="CT19" s="1">
        <f t="shared" si="3"/>
        <v>100.27</v>
      </c>
      <c r="CU19" s="1">
        <f t="shared" si="3"/>
        <v>100.05</v>
      </c>
      <c r="CV19" s="1">
        <f t="shared" si="3"/>
        <v>100.46</v>
      </c>
      <c r="CW19" s="1">
        <f>SUM(CW7:CW16)</f>
        <v>100.1</v>
      </c>
      <c r="CX19" s="1">
        <f>SUM(CX7:CX16)</f>
        <v>100.48</v>
      </c>
      <c r="CY19" s="1">
        <f>SUM(CY7:CY16)</f>
        <v>99.96</v>
      </c>
      <c r="CZ19" s="1">
        <f>SUM(CZ7:CZ16)</f>
        <v>100.06</v>
      </c>
      <c r="DA19" s="1"/>
      <c r="DB19" s="1">
        <f>SUM(DB7:DB15)</f>
        <v>100.18</v>
      </c>
      <c r="DC19" s="1">
        <f>SUM(DC7:DC15)</f>
        <v>100.35000000000001</v>
      </c>
      <c r="DD19" s="1">
        <f>SUM(DD7:DD15)</f>
        <v>99.9</v>
      </c>
      <c r="DE19" s="1">
        <f>SUM(DE7:DE15)</f>
        <v>100.16000000000003</v>
      </c>
      <c r="DF19" s="1">
        <f>SUM(DF7:DF15)</f>
        <v>100.31</v>
      </c>
      <c r="DH19" s="1">
        <f>SUM(DH7:DH15)</f>
        <v>100.42</v>
      </c>
      <c r="DI19" s="1">
        <f>SUM(DI7:DI15)</f>
        <v>100.64999999999999</v>
      </c>
      <c r="DJ19" s="1">
        <f>SUM(DJ7:DJ15)</f>
        <v>100.16</v>
      </c>
      <c r="DL19" s="1">
        <f>SUM(DL7:DL15)</f>
        <v>98.92</v>
      </c>
      <c r="DM19" s="1">
        <f>SUM(DM7:DM15)</f>
        <v>99.529999999999987</v>
      </c>
    </row>
    <row r="20" spans="1:117" x14ac:dyDescent="0.35">
      <c r="A20" t="s">
        <v>375</v>
      </c>
      <c r="B20" s="86">
        <f>100*(B13/40.31)/((B13/40.31)+(B11/71.85))</f>
        <v>80.480539999391894</v>
      </c>
      <c r="C20" s="86">
        <f t="shared" ref="C20:BN20" si="4">100*(C13/40.31)/((C13/40.31)+(C11/71.85))</f>
        <v>80.868274029073547</v>
      </c>
      <c r="D20" s="86">
        <f t="shared" si="4"/>
        <v>80.903640614104773</v>
      </c>
      <c r="E20" s="86">
        <f t="shared" si="4"/>
        <v>80.831043841435871</v>
      </c>
      <c r="F20" s="86">
        <f t="shared" si="4"/>
        <v>81.406168988304685</v>
      </c>
      <c r="G20" s="86">
        <f t="shared" si="4"/>
        <v>80.830000159820813</v>
      </c>
      <c r="H20" s="86">
        <f t="shared" si="4"/>
        <v>80.974866731989096</v>
      </c>
      <c r="I20" s="86">
        <f t="shared" si="4"/>
        <v>81.624878210042382</v>
      </c>
      <c r="J20" s="86">
        <f t="shared" si="4"/>
        <v>81.433688195268189</v>
      </c>
      <c r="K20" s="86">
        <f t="shared" si="4"/>
        <v>81.752127127930493</v>
      </c>
      <c r="L20" s="86">
        <f t="shared" si="4"/>
        <v>81.854814508546013</v>
      </c>
      <c r="M20" s="86">
        <f t="shared" si="4"/>
        <v>81.531179397651655</v>
      </c>
      <c r="N20" s="86">
        <f t="shared" si="4"/>
        <v>80.013074519465675</v>
      </c>
      <c r="O20" s="86">
        <f t="shared" si="4"/>
        <v>81.265926876327413</v>
      </c>
      <c r="P20" s="86">
        <f t="shared" si="4"/>
        <v>78.406530449687637</v>
      </c>
      <c r="Q20" s="86">
        <f t="shared" si="4"/>
        <v>80.310131778283392</v>
      </c>
      <c r="R20" s="86">
        <f t="shared" si="4"/>
        <v>80.479429787586412</v>
      </c>
      <c r="S20" s="86">
        <f t="shared" si="4"/>
        <v>80.800105271698257</v>
      </c>
      <c r="T20" s="86">
        <f t="shared" si="4"/>
        <v>80.252586612321679</v>
      </c>
      <c r="U20" s="86">
        <f t="shared" si="4"/>
        <v>79.859783249262534</v>
      </c>
      <c r="V20" s="86">
        <f t="shared" si="4"/>
        <v>80.912033374664347</v>
      </c>
      <c r="W20" s="86">
        <f t="shared" si="4"/>
        <v>80.948008421441855</v>
      </c>
      <c r="X20" s="86">
        <f t="shared" si="4"/>
        <v>80.974200607996409</v>
      </c>
      <c r="Y20" s="86">
        <f t="shared" si="4"/>
        <v>81.208037808406061</v>
      </c>
      <c r="Z20" s="86">
        <f t="shared" si="4"/>
        <v>79.690042670898393</v>
      </c>
      <c r="AA20" s="86">
        <f t="shared" si="4"/>
        <v>80.002315121047758</v>
      </c>
      <c r="AB20" s="86">
        <f t="shared" si="4"/>
        <v>81.068891109844543</v>
      </c>
      <c r="AC20" s="86">
        <f t="shared" si="4"/>
        <v>79.755059608413035</v>
      </c>
      <c r="AD20" s="86">
        <f t="shared" si="4"/>
        <v>80.716535719005549</v>
      </c>
      <c r="AE20" s="86">
        <f t="shared" si="4"/>
        <v>80.605068561851979</v>
      </c>
      <c r="AF20" s="86">
        <f t="shared" si="4"/>
        <v>80.570799589616072</v>
      </c>
      <c r="AG20" s="86">
        <f t="shared" si="4"/>
        <v>80.720006998443424</v>
      </c>
      <c r="AH20" s="86">
        <f t="shared" si="4"/>
        <v>78.714748365742992</v>
      </c>
      <c r="AI20" s="86">
        <f t="shared" si="4"/>
        <v>80.74755122142642</v>
      </c>
      <c r="AJ20" s="86">
        <f t="shared" si="4"/>
        <v>78.893710860314371</v>
      </c>
      <c r="AK20" s="86">
        <f t="shared" si="4"/>
        <v>80.06812048032009</v>
      </c>
      <c r="AL20" s="86">
        <f t="shared" si="4"/>
        <v>80.650400085575114</v>
      </c>
      <c r="AM20" s="86">
        <f t="shared" si="4"/>
        <v>80.72744223850448</v>
      </c>
      <c r="AN20" s="86">
        <f t="shared" si="4"/>
        <v>78.920972442269871</v>
      </c>
      <c r="AO20" s="86">
        <f t="shared" si="4"/>
        <v>79.42635929183659</v>
      </c>
      <c r="AP20" s="86">
        <f t="shared" si="4"/>
        <v>80.955630335433028</v>
      </c>
      <c r="AQ20" s="86">
        <f t="shared" si="4"/>
        <v>80.661457631685295</v>
      </c>
      <c r="AR20" s="86"/>
      <c r="AS20" s="86">
        <f t="shared" si="4"/>
        <v>74.300725735404228</v>
      </c>
      <c r="AT20" s="86">
        <f t="shared" si="4"/>
        <v>74.436097869388377</v>
      </c>
      <c r="AU20" s="86">
        <f t="shared" si="4"/>
        <v>74.562594132157201</v>
      </c>
      <c r="AV20" s="86">
        <f t="shared" si="4"/>
        <v>74.598918501370377</v>
      </c>
      <c r="AW20" s="86">
        <f t="shared" si="4"/>
        <v>75.024660400323924</v>
      </c>
      <c r="AX20" s="86">
        <f t="shared" si="4"/>
        <v>77.081422618653178</v>
      </c>
      <c r="AY20" s="86">
        <f t="shared" si="4"/>
        <v>78.739947934993637</v>
      </c>
      <c r="AZ20" s="86">
        <f t="shared" si="4"/>
        <v>80.109015057419811</v>
      </c>
      <c r="BA20" s="86">
        <f t="shared" si="4"/>
        <v>78.229102457981824</v>
      </c>
      <c r="BB20" s="86"/>
      <c r="BC20" s="86">
        <f t="shared" si="4"/>
        <v>82.309946922757703</v>
      </c>
      <c r="BD20" s="86">
        <f t="shared" si="4"/>
        <v>82.345437017943496</v>
      </c>
      <c r="BE20" s="86">
        <f t="shared" si="4"/>
        <v>82.014431363992031</v>
      </c>
      <c r="BF20" s="86">
        <f t="shared" si="4"/>
        <v>82.062181299735101</v>
      </c>
      <c r="BG20" s="86">
        <f t="shared" si="4"/>
        <v>82.341544101512241</v>
      </c>
      <c r="BH20" s="86">
        <f t="shared" si="4"/>
        <v>81.533294115475968</v>
      </c>
      <c r="BI20" s="86">
        <f t="shared" si="4"/>
        <v>80.474592753045641</v>
      </c>
      <c r="BJ20" s="86">
        <f t="shared" si="4"/>
        <v>82.223454060315916</v>
      </c>
      <c r="BK20" s="86">
        <f t="shared" si="4"/>
        <v>81.971508066908015</v>
      </c>
      <c r="BL20" s="86">
        <f t="shared" si="4"/>
        <v>82.327011435013233</v>
      </c>
      <c r="BM20" s="86">
        <f t="shared" si="4"/>
        <v>81.789209597206877</v>
      </c>
      <c r="BN20" s="86">
        <f t="shared" si="4"/>
        <v>81.796712339465259</v>
      </c>
      <c r="BO20" s="86">
        <f t="shared" ref="BO20:DM20" si="5">100*(BO13/40.31)/((BO13/40.31)+(BO11/71.85))</f>
        <v>82.097027313899716</v>
      </c>
      <c r="BP20" s="86">
        <f t="shared" si="5"/>
        <v>82.364665201711873</v>
      </c>
      <c r="BQ20" s="86">
        <f t="shared" si="5"/>
        <v>81.987284822550748</v>
      </c>
      <c r="BR20" s="86">
        <f t="shared" si="5"/>
        <v>82.148996557901725</v>
      </c>
      <c r="BS20" s="86"/>
      <c r="BT20" s="86">
        <f t="shared" si="5"/>
        <v>76.983850297345384</v>
      </c>
      <c r="BU20" s="86">
        <f t="shared" si="5"/>
        <v>76.496117308707326</v>
      </c>
      <c r="BV20" s="86">
        <f t="shared" si="5"/>
        <v>76.746528080333519</v>
      </c>
      <c r="BW20" s="86">
        <f t="shared" si="5"/>
        <v>76.731004350478003</v>
      </c>
      <c r="BX20" s="86">
        <f t="shared" si="5"/>
        <v>76.553646426991207</v>
      </c>
      <c r="BY20" s="86">
        <f t="shared" si="5"/>
        <v>76.499872005490701</v>
      </c>
      <c r="BZ20" s="86">
        <f t="shared" si="5"/>
        <v>76.975687998483679</v>
      </c>
      <c r="CA20" s="86">
        <f t="shared" si="5"/>
        <v>77.279364774734645</v>
      </c>
      <c r="CB20" s="86"/>
      <c r="CC20" s="86">
        <f t="shared" si="5"/>
        <v>81.703651143189845</v>
      </c>
      <c r="CD20" s="86">
        <f t="shared" si="5"/>
        <v>81.163419444738096</v>
      </c>
      <c r="CE20" s="86">
        <f t="shared" si="5"/>
        <v>81.94289408625454</v>
      </c>
      <c r="CF20" s="86">
        <f t="shared" si="5"/>
        <v>80.998954264935392</v>
      </c>
      <c r="CG20" s="86">
        <f t="shared" si="5"/>
        <v>81.295751067712388</v>
      </c>
      <c r="CH20" s="86">
        <f t="shared" si="5"/>
        <v>82.285636667985017</v>
      </c>
      <c r="CI20" s="86">
        <f t="shared" si="5"/>
        <v>81.78471578109216</v>
      </c>
      <c r="CJ20" s="86">
        <f t="shared" si="5"/>
        <v>81.158039955581089</v>
      </c>
      <c r="CK20" s="86">
        <f t="shared" si="5"/>
        <v>81.957730648689889</v>
      </c>
      <c r="CL20" s="86">
        <f t="shared" si="5"/>
        <v>81.261648360759054</v>
      </c>
      <c r="CM20" s="86">
        <f t="shared" si="5"/>
        <v>81.555574821429445</v>
      </c>
      <c r="CN20" s="86">
        <f t="shared" si="5"/>
        <v>81.520672833227778</v>
      </c>
      <c r="CO20" s="86">
        <f t="shared" si="5"/>
        <v>81.302448645871863</v>
      </c>
      <c r="CP20" s="86">
        <f t="shared" si="5"/>
        <v>81.200628097270453</v>
      </c>
      <c r="CQ20" s="86">
        <f t="shared" si="5"/>
        <v>81.230920279503422</v>
      </c>
      <c r="CR20" s="86">
        <f t="shared" si="5"/>
        <v>80.812314439379378</v>
      </c>
      <c r="CS20" s="86">
        <f t="shared" si="5"/>
        <v>81.301971114461011</v>
      </c>
      <c r="CT20" s="86">
        <f t="shared" si="5"/>
        <v>82.507241485981055</v>
      </c>
      <c r="CU20" s="86">
        <f t="shared" si="5"/>
        <v>81.024590694560075</v>
      </c>
      <c r="CV20" s="86">
        <f t="shared" si="5"/>
        <v>80.053282338931865</v>
      </c>
      <c r="CW20" s="86">
        <f t="shared" si="5"/>
        <v>82.025466691479082</v>
      </c>
      <c r="CX20" s="86">
        <f t="shared" si="5"/>
        <v>80.932346959278902</v>
      </c>
      <c r="CY20" s="86">
        <f t="shared" si="5"/>
        <v>81.43443227850014</v>
      </c>
      <c r="CZ20" s="86">
        <f t="shared" si="5"/>
        <v>81.213445328869284</v>
      </c>
      <c r="DA20" s="86"/>
      <c r="DB20" s="86">
        <f t="shared" si="5"/>
        <v>78.522700106770969</v>
      </c>
      <c r="DC20" s="86">
        <f t="shared" si="5"/>
        <v>78.547363634323546</v>
      </c>
      <c r="DD20" s="86">
        <f t="shared" si="5"/>
        <v>78.291858655734814</v>
      </c>
      <c r="DE20" s="86">
        <f t="shared" si="5"/>
        <v>78.380796251701099</v>
      </c>
      <c r="DF20" s="86">
        <f t="shared" si="5"/>
        <v>78.534713736393073</v>
      </c>
      <c r="DG20" s="86"/>
      <c r="DH20" s="86">
        <f t="shared" si="5"/>
        <v>82.578275067230109</v>
      </c>
      <c r="DI20" s="86">
        <f t="shared" si="5"/>
        <v>84.703024700324775</v>
      </c>
      <c r="DJ20" s="86">
        <f t="shared" si="5"/>
        <v>83.990993181101558</v>
      </c>
      <c r="DK20" s="86"/>
      <c r="DL20" s="86">
        <f t="shared" si="5"/>
        <v>77.24443083633254</v>
      </c>
      <c r="DM20" s="86">
        <f t="shared" si="5"/>
        <v>77.70009897300487</v>
      </c>
    </row>
    <row r="21" spans="1:117" hidden="1" x14ac:dyDescent="0.35">
      <c r="A21" t="s">
        <v>362</v>
      </c>
      <c r="B21" s="86">
        <f>(B13/40.31)/(B11/71.85)</f>
        <v>4.1230925444087392</v>
      </c>
      <c r="C21" s="86">
        <f t="shared" ref="C21:AQ21" si="6">(C13/40.31)/(C11/71.85)</f>
        <v>4.2269199418790073</v>
      </c>
      <c r="D21" s="86">
        <f t="shared" si="6"/>
        <v>4.2366002324956797</v>
      </c>
      <c r="E21" s="86">
        <f t="shared" si="6"/>
        <v>4.2167681522565834</v>
      </c>
      <c r="F21" s="86">
        <f t="shared" si="6"/>
        <v>4.3781278283695855</v>
      </c>
      <c r="G21" s="86">
        <f t="shared" si="6"/>
        <v>4.2164841332134966</v>
      </c>
      <c r="H21" s="86">
        <f t="shared" si="6"/>
        <v>4.2562049679904845</v>
      </c>
      <c r="I21" s="86">
        <f t="shared" si="6"/>
        <v>4.4421408001035454</v>
      </c>
      <c r="J21" s="86">
        <f t="shared" si="6"/>
        <v>4.3860993530505068</v>
      </c>
      <c r="K21" s="86">
        <f t="shared" si="6"/>
        <v>4.4800907865300648</v>
      </c>
      <c r="L21" s="86">
        <f t="shared" si="6"/>
        <v>4.5111037606696245</v>
      </c>
      <c r="M21" s="86">
        <f t="shared" si="6"/>
        <v>4.4145309087730702</v>
      </c>
      <c r="N21" s="86">
        <f t="shared" si="6"/>
        <v>4.0032707680524471</v>
      </c>
      <c r="O21" s="86">
        <f t="shared" si="6"/>
        <v>4.337867496291496</v>
      </c>
      <c r="P21" s="86">
        <f t="shared" si="6"/>
        <v>3.6310297549452124</v>
      </c>
      <c r="Q21" s="86">
        <f t="shared" si="6"/>
        <v>4.0787541528442866</v>
      </c>
      <c r="R21" s="86">
        <f t="shared" si="6"/>
        <v>4.1228011739333166</v>
      </c>
      <c r="S21" s="86">
        <f t="shared" si="6"/>
        <v>4.2083618902656941</v>
      </c>
      <c r="T21" s="86">
        <f t="shared" si="6"/>
        <v>4.0639543537583718</v>
      </c>
      <c r="U21" s="86">
        <f t="shared" si="6"/>
        <v>3.9651898605479663</v>
      </c>
      <c r="V21" s="86">
        <f t="shared" si="6"/>
        <v>4.2389027057114079</v>
      </c>
      <c r="W21" s="86">
        <f t="shared" si="6"/>
        <v>4.2487950977547086</v>
      </c>
      <c r="X21" s="86">
        <f t="shared" si="6"/>
        <v>4.2560209397576934</v>
      </c>
      <c r="Y21" s="86">
        <f t="shared" si="6"/>
        <v>4.3214240737847049</v>
      </c>
      <c r="Z21" s="86">
        <f t="shared" si="6"/>
        <v>3.9236932594000415</v>
      </c>
      <c r="AA21" s="86">
        <f t="shared" si="6"/>
        <v>4.0005788472670138</v>
      </c>
      <c r="AB21" s="86">
        <f t="shared" si="6"/>
        <v>4.2823107500058804</v>
      </c>
      <c r="AC21" s="86">
        <f t="shared" si="6"/>
        <v>3.9395057760484327</v>
      </c>
      <c r="AD21" s="86">
        <f t="shared" si="6"/>
        <v>4.1857901953104335</v>
      </c>
      <c r="AE21" s="86">
        <f t="shared" si="6"/>
        <v>4.1559862595497146</v>
      </c>
      <c r="AF21" s="86">
        <f t="shared" si="6"/>
        <v>4.1468921977126252</v>
      </c>
      <c r="AG21" s="86">
        <f t="shared" si="6"/>
        <v>4.1867238744291324</v>
      </c>
      <c r="AH21" s="86">
        <f t="shared" si="6"/>
        <v>3.6980886915641435</v>
      </c>
      <c r="AI21" s="86">
        <f t="shared" si="6"/>
        <v>4.1941444514472295</v>
      </c>
      <c r="AJ21" s="86">
        <f t="shared" si="6"/>
        <v>3.7379242906311032</v>
      </c>
      <c r="AK21" s="86">
        <f t="shared" si="6"/>
        <v>4.0170883233196424</v>
      </c>
      <c r="AL21" s="86">
        <f t="shared" si="6"/>
        <v>4.1680655125820572</v>
      </c>
      <c r="AM21" s="86">
        <f t="shared" si="6"/>
        <v>4.1887248821632337</v>
      </c>
      <c r="AN21" s="86">
        <f t="shared" si="6"/>
        <v>3.744051865112147</v>
      </c>
      <c r="AO21" s="86">
        <f t="shared" si="6"/>
        <v>3.8605884305309646</v>
      </c>
      <c r="AP21" s="86">
        <f t="shared" si="6"/>
        <v>4.2508957640144542</v>
      </c>
      <c r="AQ21" s="86">
        <f t="shared" si="6"/>
        <v>4.1710205503308941</v>
      </c>
      <c r="AR21" s="86"/>
      <c r="AS21" s="86">
        <f t="shared" ref="AS21:BA21" si="7">(AS13/40.31)/(AS11/71.85)</f>
        <v>2.8911604650938947</v>
      </c>
      <c r="AT21" s="86">
        <f t="shared" si="7"/>
        <v>2.9117658755333182</v>
      </c>
      <c r="AU21" s="86">
        <f t="shared" si="7"/>
        <v>2.9312184787843059</v>
      </c>
      <c r="AV21" s="86">
        <f t="shared" si="7"/>
        <v>2.9368402485301646</v>
      </c>
      <c r="AW21" s="86">
        <f t="shared" si="7"/>
        <v>3.0039495599610166</v>
      </c>
      <c r="AX21" s="86">
        <f t="shared" si="7"/>
        <v>3.3632725686276181</v>
      </c>
      <c r="AY21" s="86">
        <f t="shared" si="7"/>
        <v>3.7036573426176136</v>
      </c>
      <c r="AZ21" s="86">
        <f t="shared" si="7"/>
        <v>4.0274031320556816</v>
      </c>
      <c r="BA21" s="86">
        <f t="shared" si="7"/>
        <v>3.5932878884298853</v>
      </c>
      <c r="BB21" s="86"/>
      <c r="BC21" s="86">
        <f t="shared" ref="BC21:BR21" si="8">(BC13/40.31)/(BC11/71.85)</f>
        <v>4.6528942882962241</v>
      </c>
      <c r="BD21" s="86">
        <f t="shared" si="8"/>
        <v>4.6642580222255612</v>
      </c>
      <c r="BE21" s="86">
        <f t="shared" si="8"/>
        <v>4.5600132541706362</v>
      </c>
      <c r="BF21" s="86">
        <f t="shared" si="8"/>
        <v>4.5748138428070551</v>
      </c>
      <c r="BG21" s="86">
        <f t="shared" si="8"/>
        <v>4.6630093013151734</v>
      </c>
      <c r="BH21" s="86">
        <f t="shared" si="8"/>
        <v>4.4151509546596905</v>
      </c>
      <c r="BI21" s="86">
        <f t="shared" si="8"/>
        <v>4.1215321009808052</v>
      </c>
      <c r="BJ21" s="86">
        <f t="shared" si="8"/>
        <v>4.6253897882806099</v>
      </c>
      <c r="BK21" s="86">
        <f t="shared" si="8"/>
        <v>4.5467756466333276</v>
      </c>
      <c r="BL21" s="86">
        <f t="shared" si="8"/>
        <v>4.6583525549333089</v>
      </c>
      <c r="BM21" s="86">
        <f t="shared" si="8"/>
        <v>4.4912498462813693</v>
      </c>
      <c r="BN21" s="86">
        <f t="shared" si="8"/>
        <v>4.4935131425079273</v>
      </c>
      <c r="BO21" s="86">
        <f t="shared" si="8"/>
        <v>4.585664557129058</v>
      </c>
      <c r="BP21" s="86">
        <f t="shared" si="8"/>
        <v>4.6704338842326392</v>
      </c>
      <c r="BQ21" s="86">
        <f t="shared" si="8"/>
        <v>4.5516338883320335</v>
      </c>
      <c r="BR21" s="86">
        <f t="shared" si="8"/>
        <v>4.6019259827247909</v>
      </c>
      <c r="BS21" s="86"/>
      <c r="BT21" s="86">
        <f t="shared" ref="BT21:CA21" si="9">(BT13/40.31)/(BT11/71.85)</f>
        <v>3.3447753552135731</v>
      </c>
      <c r="BU21" s="86">
        <f t="shared" si="9"/>
        <v>3.2546161973930503</v>
      </c>
      <c r="BV21" s="86">
        <f t="shared" si="9"/>
        <v>3.3004330856686246</v>
      </c>
      <c r="BW21" s="86">
        <f t="shared" si="9"/>
        <v>3.2975640851114356</v>
      </c>
      <c r="BX21" s="86">
        <f t="shared" si="9"/>
        <v>3.2650555314971896</v>
      </c>
      <c r="BY21" s="86">
        <f t="shared" si="9"/>
        <v>3.2552959721480925</v>
      </c>
      <c r="BZ21" s="86">
        <f t="shared" si="9"/>
        <v>3.343235098334937</v>
      </c>
      <c r="CA21" s="86">
        <f t="shared" si="9"/>
        <v>3.401285395788582</v>
      </c>
      <c r="CB21" s="86"/>
      <c r="CC21" s="86">
        <f t="shared" ref="CC21:CZ21" si="10">(CC13/40.31)/(CC11/71.85)</f>
        <v>4.4655713433655135</v>
      </c>
      <c r="CD21" s="86">
        <f t="shared" si="10"/>
        <v>4.3088191727062455</v>
      </c>
      <c r="CE21" s="86">
        <f t="shared" si="10"/>
        <v>4.5379860137984664</v>
      </c>
      <c r="CF21" s="86">
        <f t="shared" si="10"/>
        <v>4.2628682333762073</v>
      </c>
      <c r="CG21" s="86">
        <f t="shared" si="10"/>
        <v>4.34637880205808</v>
      </c>
      <c r="CH21" s="86">
        <f t="shared" si="10"/>
        <v>4.6451365553325354</v>
      </c>
      <c r="CI21" s="86">
        <f t="shared" si="10"/>
        <v>4.4898951231404887</v>
      </c>
      <c r="CJ21" s="86">
        <f t="shared" si="10"/>
        <v>4.3073034739621221</v>
      </c>
      <c r="CK21" s="86">
        <f t="shared" si="10"/>
        <v>4.5425400238101794</v>
      </c>
      <c r="CL21" s="86">
        <f t="shared" si="10"/>
        <v>4.3366487044988959</v>
      </c>
      <c r="CM21" s="86">
        <f t="shared" si="10"/>
        <v>4.4216924101372257</v>
      </c>
      <c r="CN21" s="86">
        <f t="shared" si="10"/>
        <v>4.4114524353359901</v>
      </c>
      <c r="CO21" s="86">
        <f t="shared" si="10"/>
        <v>4.3482939079036944</v>
      </c>
      <c r="CP21" s="86">
        <f t="shared" si="10"/>
        <v>4.3193266518378008</v>
      </c>
      <c r="CQ21" s="86">
        <f t="shared" si="10"/>
        <v>4.3279117297794878</v>
      </c>
      <c r="CR21" s="86">
        <f t="shared" si="10"/>
        <v>4.2116759827059349</v>
      </c>
      <c r="CS21" s="86">
        <f t="shared" si="10"/>
        <v>4.3481573171244641</v>
      </c>
      <c r="CT21" s="86">
        <f t="shared" si="10"/>
        <v>4.7166512599975885</v>
      </c>
      <c r="CU21" s="86">
        <f t="shared" si="10"/>
        <v>4.2699785490967912</v>
      </c>
      <c r="CV21" s="86">
        <f t="shared" si="10"/>
        <v>4.013356167124142</v>
      </c>
      <c r="CW21" s="86">
        <f t="shared" si="10"/>
        <v>4.5634267818566681</v>
      </c>
      <c r="CX21" s="86">
        <f t="shared" si="10"/>
        <v>4.2444839323664478</v>
      </c>
      <c r="CY21" s="86">
        <f t="shared" si="10"/>
        <v>4.3863152207403289</v>
      </c>
      <c r="CZ21" s="86">
        <f t="shared" si="10"/>
        <v>4.3229557920841071</v>
      </c>
      <c r="DA21" s="86"/>
      <c r="DB21" s="86">
        <f t="shared" ref="DB21:DF21" si="11">(DB13/40.31)/(DB11/71.85)</f>
        <v>3.6560787667506642</v>
      </c>
      <c r="DC21" s="86">
        <f t="shared" si="11"/>
        <v>3.6614317371265801</v>
      </c>
      <c r="DD21" s="86">
        <f t="shared" si="11"/>
        <v>3.6065666523042905</v>
      </c>
      <c r="DE21" s="86">
        <f t="shared" si="11"/>
        <v>3.6255172560584459</v>
      </c>
      <c r="DF21" s="86">
        <f t="shared" si="11"/>
        <v>3.6586846675109994</v>
      </c>
      <c r="DG21" s="87"/>
      <c r="DH21" s="86">
        <f t="shared" ref="DH21:DJ21" si="12">(DH13/40.31)/(DH11/71.85)</f>
        <v>4.7399597563328637</v>
      </c>
      <c r="DI21" s="86">
        <f t="shared" si="12"/>
        <v>5.5372400779207043</v>
      </c>
      <c r="DJ21" s="86">
        <f t="shared" si="12"/>
        <v>5.2464836907903143</v>
      </c>
      <c r="DK21" s="87"/>
      <c r="DL21" s="86">
        <f t="shared" ref="DL21:DM21" si="13">(DL13/40.31)/(DL11/71.85)</f>
        <v>3.3945286220159412</v>
      </c>
      <c r="DM21" s="86">
        <f t="shared" si="13"/>
        <v>3.4843248352961336</v>
      </c>
    </row>
    <row r="22" spans="1:117" hidden="1" x14ac:dyDescent="0.35">
      <c r="A22" s="5" t="s">
        <v>363</v>
      </c>
      <c r="B22" s="86">
        <f>B21*0.275</f>
        <v>1.1338504497124033</v>
      </c>
      <c r="C22" s="86">
        <f t="shared" ref="C22:AQ22" si="14">C21*0.275</f>
        <v>1.1624029840167271</v>
      </c>
      <c r="D22" s="86">
        <f t="shared" si="14"/>
        <v>1.165065063936312</v>
      </c>
      <c r="E22" s="86">
        <f t="shared" si="14"/>
        <v>1.1596112418705606</v>
      </c>
      <c r="F22" s="86">
        <f t="shared" si="14"/>
        <v>1.2039851528016361</v>
      </c>
      <c r="G22" s="86">
        <f t="shared" si="14"/>
        <v>1.1595331366337116</v>
      </c>
      <c r="H22" s="86">
        <f t="shared" si="14"/>
        <v>1.1704563661973832</v>
      </c>
      <c r="I22" s="86">
        <f t="shared" si="14"/>
        <v>1.2215887200284752</v>
      </c>
      <c r="J22" s="86">
        <f t="shared" si="14"/>
        <v>1.2061773220888894</v>
      </c>
      <c r="K22" s="86">
        <f t="shared" si="14"/>
        <v>1.2320249662957679</v>
      </c>
      <c r="L22" s="86">
        <f t="shared" si="14"/>
        <v>1.2405535341841469</v>
      </c>
      <c r="M22" s="86">
        <f t="shared" si="14"/>
        <v>1.2139959999125944</v>
      </c>
      <c r="N22" s="86">
        <f t="shared" si="14"/>
        <v>1.1008994612144229</v>
      </c>
      <c r="O22" s="86">
        <f t="shared" si="14"/>
        <v>1.1929135614801616</v>
      </c>
      <c r="P22" s="86">
        <f t="shared" si="14"/>
        <v>0.99853318260993351</v>
      </c>
      <c r="Q22" s="86">
        <f t="shared" si="14"/>
        <v>1.1216573920321788</v>
      </c>
      <c r="R22" s="86">
        <f t="shared" si="14"/>
        <v>1.1337703228316622</v>
      </c>
      <c r="S22" s="86">
        <f t="shared" si="14"/>
        <v>1.157299519823066</v>
      </c>
      <c r="T22" s="86">
        <f t="shared" si="14"/>
        <v>1.1175874472835523</v>
      </c>
      <c r="U22" s="86">
        <f t="shared" si="14"/>
        <v>1.0904272116506908</v>
      </c>
      <c r="V22" s="86">
        <f t="shared" si="14"/>
        <v>1.1656982440706374</v>
      </c>
      <c r="W22" s="86">
        <f t="shared" si="14"/>
        <v>1.168418651882545</v>
      </c>
      <c r="X22" s="86">
        <f t="shared" si="14"/>
        <v>1.1704057584333658</v>
      </c>
      <c r="Y22" s="86">
        <f t="shared" si="14"/>
        <v>1.188391620290794</v>
      </c>
      <c r="Z22" s="86">
        <f t="shared" si="14"/>
        <v>1.0790156463350116</v>
      </c>
      <c r="AA22" s="86">
        <f t="shared" si="14"/>
        <v>1.100159182998429</v>
      </c>
      <c r="AB22" s="86">
        <f t="shared" si="14"/>
        <v>1.1776354562516171</v>
      </c>
      <c r="AC22" s="86">
        <f t="shared" si="14"/>
        <v>1.0833640884133191</v>
      </c>
      <c r="AD22" s="86">
        <f t="shared" si="14"/>
        <v>1.1510923037103693</v>
      </c>
      <c r="AE22" s="86">
        <f t="shared" si="14"/>
        <v>1.1428962213761715</v>
      </c>
      <c r="AF22" s="86">
        <f t="shared" si="14"/>
        <v>1.1403953543709719</v>
      </c>
      <c r="AG22" s="86">
        <f t="shared" si="14"/>
        <v>1.1513490654680114</v>
      </c>
      <c r="AH22" s="86">
        <f t="shared" si="14"/>
        <v>1.0169743901801396</v>
      </c>
      <c r="AI22" s="86">
        <f t="shared" si="14"/>
        <v>1.1533897241479882</v>
      </c>
      <c r="AJ22" s="86">
        <f t="shared" si="14"/>
        <v>1.0279291799235535</v>
      </c>
      <c r="AK22" s="86">
        <f t="shared" si="14"/>
        <v>1.1046992889129017</v>
      </c>
      <c r="AL22" s="86">
        <f t="shared" si="14"/>
        <v>1.1462180159600659</v>
      </c>
      <c r="AM22" s="86">
        <f t="shared" si="14"/>
        <v>1.1518993425948894</v>
      </c>
      <c r="AN22" s="86">
        <f t="shared" si="14"/>
        <v>1.0296142629058405</v>
      </c>
      <c r="AO22" s="86">
        <f t="shared" si="14"/>
        <v>1.0616618183960154</v>
      </c>
      <c r="AP22" s="86">
        <f t="shared" si="14"/>
        <v>1.1689963351039749</v>
      </c>
      <c r="AQ22" s="86">
        <f t="shared" si="14"/>
        <v>1.147030651340996</v>
      </c>
      <c r="AR22" s="86"/>
      <c r="AS22" s="86">
        <f t="shared" ref="AS22:BA22" si="15">AS21*0.275</f>
        <v>0.79506912790082107</v>
      </c>
      <c r="AT22" s="86">
        <f t="shared" si="15"/>
        <v>0.80073561577166252</v>
      </c>
      <c r="AU22" s="86">
        <f t="shared" si="15"/>
        <v>0.80608508166568416</v>
      </c>
      <c r="AV22" s="86">
        <f t="shared" si="15"/>
        <v>0.80763106834579534</v>
      </c>
      <c r="AW22" s="86">
        <f t="shared" si="15"/>
        <v>0.82608612898927969</v>
      </c>
      <c r="AX22" s="86">
        <f t="shared" si="15"/>
        <v>0.92489995637259503</v>
      </c>
      <c r="AY22" s="86">
        <f t="shared" si="15"/>
        <v>1.0185057692198438</v>
      </c>
      <c r="AZ22" s="86">
        <f t="shared" si="15"/>
        <v>1.1075358613153126</v>
      </c>
      <c r="BA22" s="86">
        <f t="shared" si="15"/>
        <v>0.98815416931821853</v>
      </c>
      <c r="BB22" s="86"/>
      <c r="BC22" s="86">
        <f t="shared" ref="BC22:BR22" si="16">BC21*0.275</f>
        <v>1.2795459292814617</v>
      </c>
      <c r="BD22" s="86">
        <f t="shared" si="16"/>
        <v>1.2826709561120295</v>
      </c>
      <c r="BE22" s="86">
        <f t="shared" si="16"/>
        <v>1.254003644896925</v>
      </c>
      <c r="BF22" s="86">
        <f t="shared" si="16"/>
        <v>1.2580738067719401</v>
      </c>
      <c r="BG22" s="86">
        <f t="shared" si="16"/>
        <v>1.2823275578616729</v>
      </c>
      <c r="BH22" s="86">
        <f t="shared" si="16"/>
        <v>1.2141665125314149</v>
      </c>
      <c r="BI22" s="86">
        <f t="shared" si="16"/>
        <v>1.1334213277697216</v>
      </c>
      <c r="BJ22" s="86">
        <f t="shared" si="16"/>
        <v>1.2719821917771679</v>
      </c>
      <c r="BK22" s="86">
        <f t="shared" si="16"/>
        <v>1.2503633028241652</v>
      </c>
      <c r="BL22" s="86">
        <f t="shared" si="16"/>
        <v>1.2810469526066601</v>
      </c>
      <c r="BM22" s="86">
        <f t="shared" si="16"/>
        <v>1.2350937077273767</v>
      </c>
      <c r="BN22" s="86">
        <f t="shared" si="16"/>
        <v>1.2357161141896802</v>
      </c>
      <c r="BO22" s="86">
        <f t="shared" si="16"/>
        <v>1.261057753210491</v>
      </c>
      <c r="BP22" s="86">
        <f t="shared" si="16"/>
        <v>1.2843693181639759</v>
      </c>
      <c r="BQ22" s="86">
        <f t="shared" si="16"/>
        <v>1.2516993192913093</v>
      </c>
      <c r="BR22" s="86">
        <f t="shared" si="16"/>
        <v>1.2655296452493177</v>
      </c>
      <c r="BS22" s="86"/>
      <c r="BT22" s="86">
        <f t="shared" ref="BT22:CA22" si="17">BT21*0.275</f>
        <v>0.91981322268373267</v>
      </c>
      <c r="BU22" s="86">
        <f t="shared" si="17"/>
        <v>0.89501945428308893</v>
      </c>
      <c r="BV22" s="86">
        <f t="shared" si="17"/>
        <v>0.9076190985588718</v>
      </c>
      <c r="BW22" s="86">
        <f t="shared" si="17"/>
        <v>0.90683012340564484</v>
      </c>
      <c r="BX22" s="86">
        <f t="shared" si="17"/>
        <v>0.89789027116172726</v>
      </c>
      <c r="BY22" s="86">
        <f t="shared" si="17"/>
        <v>0.89520639234072552</v>
      </c>
      <c r="BZ22" s="86">
        <f t="shared" si="17"/>
        <v>0.91938965204210776</v>
      </c>
      <c r="CA22" s="86">
        <f t="shared" si="17"/>
        <v>0.93535348384186012</v>
      </c>
      <c r="CB22" s="86"/>
      <c r="CC22" s="86">
        <f t="shared" ref="CC22:CZ22" si="18">CC21*0.275</f>
        <v>1.2280321194255164</v>
      </c>
      <c r="CD22" s="86">
        <f t="shared" si="18"/>
        <v>1.1849252724942176</v>
      </c>
      <c r="CE22" s="86">
        <f t="shared" si="18"/>
        <v>1.2479461537945784</v>
      </c>
      <c r="CF22" s="86">
        <f t="shared" si="18"/>
        <v>1.1722887641784572</v>
      </c>
      <c r="CG22" s="86">
        <f t="shared" si="18"/>
        <v>1.1952541705659721</v>
      </c>
      <c r="CH22" s="86">
        <f t="shared" si="18"/>
        <v>1.2774125527164473</v>
      </c>
      <c r="CI22" s="86">
        <f t="shared" si="18"/>
        <v>1.2347211588636344</v>
      </c>
      <c r="CJ22" s="86">
        <f t="shared" si="18"/>
        <v>1.1845084553395837</v>
      </c>
      <c r="CK22" s="86">
        <f t="shared" si="18"/>
        <v>1.2491985065477995</v>
      </c>
      <c r="CL22" s="86">
        <f t="shared" si="18"/>
        <v>1.1925783937371965</v>
      </c>
      <c r="CM22" s="86">
        <f t="shared" si="18"/>
        <v>1.2159654127877371</v>
      </c>
      <c r="CN22" s="86">
        <f t="shared" si="18"/>
        <v>1.2131494197173973</v>
      </c>
      <c r="CO22" s="86">
        <f t="shared" si="18"/>
        <v>1.195780824673516</v>
      </c>
      <c r="CP22" s="86">
        <f t="shared" si="18"/>
        <v>1.1878148292553954</v>
      </c>
      <c r="CQ22" s="86">
        <f t="shared" si="18"/>
        <v>1.1901757256893593</v>
      </c>
      <c r="CR22" s="86">
        <f t="shared" si="18"/>
        <v>1.1582108952441321</v>
      </c>
      <c r="CS22" s="86">
        <f t="shared" si="18"/>
        <v>1.1957432622092277</v>
      </c>
      <c r="CT22" s="86">
        <f t="shared" si="18"/>
        <v>1.2970790964993368</v>
      </c>
      <c r="CU22" s="86">
        <f t="shared" si="18"/>
        <v>1.1742441010016176</v>
      </c>
      <c r="CV22" s="86">
        <f t="shared" si="18"/>
        <v>1.1036729459591392</v>
      </c>
      <c r="CW22" s="86">
        <f t="shared" si="18"/>
        <v>1.2549423650105838</v>
      </c>
      <c r="CX22" s="86">
        <f t="shared" si="18"/>
        <v>1.1672330814007732</v>
      </c>
      <c r="CY22" s="86">
        <f t="shared" si="18"/>
        <v>1.2062366857035904</v>
      </c>
      <c r="CZ22" s="86">
        <f t="shared" si="18"/>
        <v>1.1888128428231295</v>
      </c>
      <c r="DA22" s="86"/>
      <c r="DB22" s="86">
        <f t="shared" ref="DB22:DF22" si="19">DB21*0.275</f>
        <v>1.0054216608564328</v>
      </c>
      <c r="DC22" s="86">
        <f t="shared" si="19"/>
        <v>1.0068937277098096</v>
      </c>
      <c r="DD22" s="86">
        <f t="shared" si="19"/>
        <v>0.99180582938368</v>
      </c>
      <c r="DE22" s="86">
        <f t="shared" si="19"/>
        <v>0.99701724541607273</v>
      </c>
      <c r="DF22" s="86">
        <f t="shared" si="19"/>
        <v>1.0061382835655248</v>
      </c>
      <c r="DG22" s="87"/>
      <c r="DH22" s="86">
        <f t="shared" ref="DH22:DJ22" si="20">DH21*0.275</f>
        <v>1.3034889329915376</v>
      </c>
      <c r="DI22" s="86">
        <f t="shared" si="20"/>
        <v>1.5227410214281938</v>
      </c>
      <c r="DJ22" s="86">
        <f t="shared" si="20"/>
        <v>1.4427830149673366</v>
      </c>
      <c r="DK22" s="87"/>
      <c r="DL22" s="86">
        <f t="shared" ref="DL22:DM22" si="21">DL21*0.275</f>
        <v>0.93349537105438385</v>
      </c>
      <c r="DM22" s="86">
        <f t="shared" si="21"/>
        <v>0.95818932970643678</v>
      </c>
    </row>
    <row r="23" spans="1:117" hidden="1" x14ac:dyDescent="0.35">
      <c r="A23" t="s">
        <v>365</v>
      </c>
      <c r="B23" s="86">
        <f>1/B22</f>
        <v>0.88195052553328002</v>
      </c>
      <c r="C23" s="86">
        <f t="shared" ref="C23:AQ23" si="22">1/C22</f>
        <v>0.86028684866625382</v>
      </c>
      <c r="D23" s="86">
        <f t="shared" si="22"/>
        <v>0.85832116244339185</v>
      </c>
      <c r="E23" s="86">
        <f t="shared" si="22"/>
        <v>0.86235797299352424</v>
      </c>
      <c r="F23" s="86">
        <f t="shared" si="22"/>
        <v>0.83057502633901348</v>
      </c>
      <c r="G23" s="86">
        <f t="shared" si="22"/>
        <v>0.8624160607459147</v>
      </c>
      <c r="H23" s="86">
        <f t="shared" si="22"/>
        <v>0.85436760299645564</v>
      </c>
      <c r="I23" s="86">
        <f t="shared" si="22"/>
        <v>0.81860611808587269</v>
      </c>
      <c r="J23" s="86">
        <f t="shared" si="22"/>
        <v>0.82906549616450576</v>
      </c>
      <c r="K23" s="86">
        <f t="shared" si="22"/>
        <v>0.81167186327937901</v>
      </c>
      <c r="L23" s="86">
        <f t="shared" si="22"/>
        <v>0.8060917747154317</v>
      </c>
      <c r="M23" s="86">
        <f t="shared" si="22"/>
        <v>0.82372594314313907</v>
      </c>
      <c r="N23" s="86">
        <f t="shared" si="22"/>
        <v>0.90834816005530705</v>
      </c>
      <c r="O23" s="86">
        <f t="shared" si="22"/>
        <v>0.83828370494774551</v>
      </c>
      <c r="P23" s="86">
        <f t="shared" si="22"/>
        <v>1.0014689721038941</v>
      </c>
      <c r="Q23" s="86">
        <f t="shared" si="22"/>
        <v>0.89153783241087159</v>
      </c>
      <c r="R23" s="86">
        <f t="shared" si="22"/>
        <v>0.88201285556887532</v>
      </c>
      <c r="S23" s="86">
        <f t="shared" si="22"/>
        <v>0.86408054515816723</v>
      </c>
      <c r="T23" s="86">
        <f t="shared" si="22"/>
        <v>0.89478456690850949</v>
      </c>
      <c r="U23" s="86">
        <f t="shared" si="22"/>
        <v>0.91707175803710739</v>
      </c>
      <c r="V23" s="86">
        <f t="shared" si="22"/>
        <v>0.85785494238027127</v>
      </c>
      <c r="W23" s="86">
        <f t="shared" si="22"/>
        <v>0.85585761438231878</v>
      </c>
      <c r="X23" s="86">
        <f t="shared" si="22"/>
        <v>0.85440454542750999</v>
      </c>
      <c r="Y23" s="86">
        <f t="shared" si="22"/>
        <v>0.84147345279606112</v>
      </c>
      <c r="Z23" s="86">
        <f t="shared" si="22"/>
        <v>0.92677062042297864</v>
      </c>
      <c r="AA23" s="86">
        <f t="shared" si="22"/>
        <v>0.90895937192884202</v>
      </c>
      <c r="AB23" s="86">
        <f t="shared" si="22"/>
        <v>0.84915921535088101</v>
      </c>
      <c r="AC23" s="86">
        <f t="shared" si="22"/>
        <v>0.92305071830891772</v>
      </c>
      <c r="AD23" s="86">
        <f t="shared" si="22"/>
        <v>0.86874006261413927</v>
      </c>
      <c r="AE23" s="86">
        <f t="shared" si="22"/>
        <v>0.87497008153189193</v>
      </c>
      <c r="AF23" s="86">
        <f t="shared" si="22"/>
        <v>0.87688887557033912</v>
      </c>
      <c r="AG23" s="86">
        <f t="shared" si="22"/>
        <v>0.86854632534357457</v>
      </c>
      <c r="AH23" s="86">
        <f t="shared" si="22"/>
        <v>0.98330893054530821</v>
      </c>
      <c r="AI23" s="86">
        <f t="shared" si="22"/>
        <v>0.86700963175192358</v>
      </c>
      <c r="AJ23" s="86">
        <f t="shared" si="22"/>
        <v>0.97282966524441838</v>
      </c>
      <c r="AK23" s="86">
        <f t="shared" si="22"/>
        <v>0.90522372018910879</v>
      </c>
      <c r="AL23" s="86">
        <f t="shared" si="22"/>
        <v>0.87243437642393495</v>
      </c>
      <c r="AM23" s="86">
        <f t="shared" si="22"/>
        <v>0.86813140959634116</v>
      </c>
      <c r="AN23" s="86">
        <f t="shared" si="22"/>
        <v>0.97123751683250648</v>
      </c>
      <c r="AO23" s="86">
        <f t="shared" si="22"/>
        <v>0.94191952905570664</v>
      </c>
      <c r="AP23" s="86">
        <f t="shared" si="22"/>
        <v>0.85543467500354164</v>
      </c>
      <c r="AQ23" s="86">
        <f t="shared" si="22"/>
        <v>0.87181628392484356</v>
      </c>
      <c r="AR23" s="86"/>
      <c r="AS23" s="86">
        <f t="shared" ref="AS23:BA23" si="23">1/AS22</f>
        <v>1.2577522694664891</v>
      </c>
      <c r="AT23" s="86">
        <f t="shared" si="23"/>
        <v>1.2488516562814655</v>
      </c>
      <c r="AU23" s="86">
        <f t="shared" si="23"/>
        <v>1.2405638346929986</v>
      </c>
      <c r="AV23" s="86">
        <f t="shared" si="23"/>
        <v>1.2381891177715814</v>
      </c>
      <c r="AW23" s="86">
        <f t="shared" si="23"/>
        <v>1.2105275284352066</v>
      </c>
      <c r="AX23" s="86">
        <f t="shared" si="23"/>
        <v>1.0811980183477823</v>
      </c>
      <c r="AY23" s="86">
        <f t="shared" si="23"/>
        <v>0.98183047187448047</v>
      </c>
      <c r="AZ23" s="86">
        <f t="shared" si="23"/>
        <v>0.9029053007930572</v>
      </c>
      <c r="BA23" s="86">
        <f t="shared" si="23"/>
        <v>1.011987836563959</v>
      </c>
      <c r="BB23" s="86"/>
      <c r="BC23" s="86">
        <f t="shared" ref="BC23:BR23" si="24">1/BC22</f>
        <v>0.78152724112182304</v>
      </c>
      <c r="BD23" s="86">
        <f t="shared" si="24"/>
        <v>0.77962317243944768</v>
      </c>
      <c r="BE23" s="86">
        <f t="shared" si="24"/>
        <v>0.79744584800006446</v>
      </c>
      <c r="BF23" s="86">
        <f t="shared" si="24"/>
        <v>0.79486592489026919</v>
      </c>
      <c r="BG23" s="86">
        <f t="shared" si="24"/>
        <v>0.77983195001091288</v>
      </c>
      <c r="BH23" s="86">
        <f t="shared" si="24"/>
        <v>0.82361026241376123</v>
      </c>
      <c r="BI23" s="86">
        <f t="shared" si="24"/>
        <v>0.88228443871595386</v>
      </c>
      <c r="BJ23" s="86">
        <f t="shared" si="24"/>
        <v>0.78617452859370296</v>
      </c>
      <c r="BK23" s="86">
        <f t="shared" si="24"/>
        <v>0.7997675537512372</v>
      </c>
      <c r="BL23" s="86">
        <f t="shared" si="24"/>
        <v>0.78061151307936927</v>
      </c>
      <c r="BM23" s="86">
        <f t="shared" si="24"/>
        <v>0.80965516522632208</v>
      </c>
      <c r="BN23" s="86">
        <f t="shared" si="24"/>
        <v>0.809247357477206</v>
      </c>
      <c r="BO23" s="86">
        <f t="shared" si="24"/>
        <v>0.79298509323155786</v>
      </c>
      <c r="BP23" s="86">
        <f t="shared" si="24"/>
        <v>0.77859225213314354</v>
      </c>
      <c r="BQ23" s="86">
        <f t="shared" si="24"/>
        <v>0.7989139121416019</v>
      </c>
      <c r="BR23" s="86">
        <f t="shared" si="24"/>
        <v>0.79018299077695131</v>
      </c>
      <c r="BS23" s="86"/>
      <c r="BT23" s="86">
        <f t="shared" ref="BT23:CA23" si="25">1/BT22</f>
        <v>1.0871772391815666</v>
      </c>
      <c r="BU23" s="86">
        <f t="shared" si="25"/>
        <v>1.1172941495456101</v>
      </c>
      <c r="BV23" s="86">
        <f t="shared" si="25"/>
        <v>1.101783778666416</v>
      </c>
      <c r="BW23" s="86">
        <f t="shared" si="25"/>
        <v>1.1027423705825421</v>
      </c>
      <c r="BX23" s="86">
        <f t="shared" si="25"/>
        <v>1.1137218345245672</v>
      </c>
      <c r="BY23" s="86">
        <f t="shared" si="25"/>
        <v>1.1170608348598441</v>
      </c>
      <c r="BZ23" s="86">
        <f t="shared" si="25"/>
        <v>1.0876781109933575</v>
      </c>
      <c r="CA23" s="86">
        <f t="shared" si="25"/>
        <v>1.0691145297204769</v>
      </c>
      <c r="CB23" s="86"/>
      <c r="CC23" s="86">
        <f t="shared" ref="CC23:CZ23" si="26">1/CC22</f>
        <v>0.81431094853431707</v>
      </c>
      <c r="CD23" s="86">
        <f t="shared" si="26"/>
        <v>0.84393507608715468</v>
      </c>
      <c r="CE23" s="86">
        <f t="shared" si="26"/>
        <v>0.80131662488749311</v>
      </c>
      <c r="CF23" s="86">
        <f t="shared" si="26"/>
        <v>0.85303214579626419</v>
      </c>
      <c r="CG23" s="86">
        <f t="shared" si="26"/>
        <v>0.83664213405462029</v>
      </c>
      <c r="CH23" s="86">
        <f t="shared" si="26"/>
        <v>0.78283245132786339</v>
      </c>
      <c r="CI23" s="86">
        <f t="shared" si="26"/>
        <v>0.80989946015045367</v>
      </c>
      <c r="CJ23" s="86">
        <f t="shared" si="26"/>
        <v>0.84423204873899571</v>
      </c>
      <c r="CK23" s="86">
        <f t="shared" si="26"/>
        <v>0.8005132849250135</v>
      </c>
      <c r="CL23" s="86">
        <f t="shared" si="26"/>
        <v>0.83851930007409292</v>
      </c>
      <c r="CM23" s="86">
        <f t="shared" si="26"/>
        <v>0.82239181269752393</v>
      </c>
      <c r="CN23" s="86">
        <f t="shared" si="26"/>
        <v>0.82430076934212249</v>
      </c>
      <c r="CO23" s="86">
        <f t="shared" si="26"/>
        <v>0.83627365430703404</v>
      </c>
      <c r="CP23" s="86">
        <f t="shared" si="26"/>
        <v>0.84188206391300002</v>
      </c>
      <c r="CQ23" s="86">
        <f t="shared" si="26"/>
        <v>0.84021206147587324</v>
      </c>
      <c r="CR23" s="86">
        <f t="shared" si="26"/>
        <v>0.86340061564454218</v>
      </c>
      <c r="CS23" s="86">
        <f t="shared" si="26"/>
        <v>0.83629992457780866</v>
      </c>
      <c r="CT23" s="86">
        <f t="shared" si="26"/>
        <v>0.77096300657290817</v>
      </c>
      <c r="CU23" s="86">
        <f t="shared" si="26"/>
        <v>0.85161168716709823</v>
      </c>
      <c r="CV23" s="86">
        <f t="shared" si="26"/>
        <v>0.90606551846838745</v>
      </c>
      <c r="CW23" s="86">
        <f t="shared" si="26"/>
        <v>0.79684934374780336</v>
      </c>
      <c r="CX23" s="86">
        <f t="shared" si="26"/>
        <v>0.85672691764349229</v>
      </c>
      <c r="CY23" s="86">
        <f t="shared" si="26"/>
        <v>0.82902469461597095</v>
      </c>
      <c r="CZ23" s="86">
        <f t="shared" si="26"/>
        <v>0.84117530024764298</v>
      </c>
      <c r="DA23" s="86"/>
      <c r="DB23" s="86">
        <f t="shared" ref="DB23:DF23" si="27">1/DB22</f>
        <v>0.99460757504287844</v>
      </c>
      <c r="DC23" s="86">
        <f t="shared" si="27"/>
        <v>0.9931534704010031</v>
      </c>
      <c r="DD23" s="86">
        <f t="shared" si="27"/>
        <v>1.0082618697869643</v>
      </c>
      <c r="DE23" s="86">
        <f t="shared" si="27"/>
        <v>1.0029916780252708</v>
      </c>
      <c r="DF23" s="86">
        <f t="shared" si="27"/>
        <v>0.99389916508914444</v>
      </c>
      <c r="DG23" s="87"/>
      <c r="DH23" s="86">
        <f t="shared" ref="DH23:DJ23" si="28">1/DH22</f>
        <v>0.76717183758896723</v>
      </c>
      <c r="DI23" s="86">
        <f t="shared" si="28"/>
        <v>0.65671048847301039</v>
      </c>
      <c r="DJ23" s="86">
        <f t="shared" si="28"/>
        <v>0.69310491572611088</v>
      </c>
      <c r="DK23" s="87"/>
      <c r="DL23" s="86">
        <f t="shared" ref="DL23:DM23" si="29">1/DL22</f>
        <v>1.0712425910269905</v>
      </c>
      <c r="DM23" s="86">
        <f t="shared" si="29"/>
        <v>1.0436350823342739</v>
      </c>
    </row>
    <row r="24" spans="1:117" x14ac:dyDescent="0.35">
      <c r="A24" t="s">
        <v>364</v>
      </c>
      <c r="B24" s="86">
        <f>(100*1)/(1+B23)</f>
        <v>53.136359666874583</v>
      </c>
      <c r="C24" s="86">
        <f t="shared" ref="C24:AQ24" si="30">(100*1)/(1+C23)</f>
        <v>53.755150756291016</v>
      </c>
      <c r="D24" s="86">
        <f t="shared" si="30"/>
        <v>53.812011626944063</v>
      </c>
      <c r="E24" s="86">
        <f t="shared" si="30"/>
        <v>53.695369767854892</v>
      </c>
      <c r="F24" s="86">
        <f t="shared" si="30"/>
        <v>54.627643533404402</v>
      </c>
      <c r="G24" s="86">
        <f t="shared" si="30"/>
        <v>53.693695038233876</v>
      </c>
      <c r="H24" s="86">
        <f t="shared" si="30"/>
        <v>53.926740220445453</v>
      </c>
      <c r="I24" s="86">
        <f t="shared" si="30"/>
        <v>54.987167922459456</v>
      </c>
      <c r="J24" s="86">
        <f t="shared" si="30"/>
        <v>54.672727799904884</v>
      </c>
      <c r="K24" s="86">
        <f t="shared" si="30"/>
        <v>55.197633758569296</v>
      </c>
      <c r="L24" s="86">
        <f t="shared" si="30"/>
        <v>55.368171983262606</v>
      </c>
      <c r="M24" s="86">
        <f t="shared" si="30"/>
        <v>54.83280005747622</v>
      </c>
      <c r="N24" s="86">
        <f t="shared" si="30"/>
        <v>52.401339594710976</v>
      </c>
      <c r="O24" s="86">
        <f t="shared" si="30"/>
        <v>54.398567386986961</v>
      </c>
      <c r="P24" s="86">
        <f t="shared" si="30"/>
        <v>49.963302651093557</v>
      </c>
      <c r="Q24" s="86">
        <f t="shared" si="30"/>
        <v>52.867036697090199</v>
      </c>
      <c r="R24" s="86">
        <f t="shared" si="30"/>
        <v>53.134599853608883</v>
      </c>
      <c r="S24" s="86">
        <f t="shared" si="30"/>
        <v>53.645750587196325</v>
      </c>
      <c r="T24" s="86">
        <f t="shared" si="30"/>
        <v>52.77644843981281</v>
      </c>
      <c r="U24" s="86">
        <f t="shared" si="30"/>
        <v>52.16288831169792</v>
      </c>
      <c r="V24" s="86">
        <f t="shared" si="30"/>
        <v>53.825515501162151</v>
      </c>
      <c r="W24" s="86">
        <f t="shared" si="30"/>
        <v>53.883444088076118</v>
      </c>
      <c r="X24" s="86">
        <f t="shared" si="30"/>
        <v>53.925665921481141</v>
      </c>
      <c r="Y24" s="86">
        <f t="shared" si="30"/>
        <v>54.304339738464186</v>
      </c>
      <c r="Z24" s="86">
        <f t="shared" si="30"/>
        <v>51.900313893123034</v>
      </c>
      <c r="AA24" s="86">
        <f t="shared" si="30"/>
        <v>52.38456169916202</v>
      </c>
      <c r="AB24" s="86">
        <f t="shared" si="30"/>
        <v>54.078631612597427</v>
      </c>
      <c r="AC24" s="86">
        <f t="shared" si="30"/>
        <v>52.000708586582405</v>
      </c>
      <c r="AD24" s="86">
        <f t="shared" si="30"/>
        <v>53.51199024443892</v>
      </c>
      <c r="AE24" s="86">
        <f t="shared" si="30"/>
        <v>53.334184361116733</v>
      </c>
      <c r="AF24" s="86">
        <f t="shared" si="30"/>
        <v>53.279659388258949</v>
      </c>
      <c r="AG24" s="86">
        <f t="shared" si="30"/>
        <v>53.517538550516129</v>
      </c>
      <c r="AH24" s="86">
        <f t="shared" si="30"/>
        <v>50.420788440913803</v>
      </c>
      <c r="AI24" s="86">
        <f t="shared" si="30"/>
        <v>53.561587631534707</v>
      </c>
      <c r="AJ24" s="86">
        <f t="shared" si="30"/>
        <v>50.688613295771162</v>
      </c>
      <c r="AK24" s="86">
        <f t="shared" si="30"/>
        <v>52.487274297673665</v>
      </c>
      <c r="AL24" s="86">
        <f t="shared" si="30"/>
        <v>53.406411065249081</v>
      </c>
      <c r="AM24" s="86">
        <f t="shared" si="30"/>
        <v>53.529424903576576</v>
      </c>
      <c r="AN24" s="86">
        <f t="shared" si="30"/>
        <v>50.72955397109402</v>
      </c>
      <c r="AO24" s="86">
        <f t="shared" si="30"/>
        <v>51.495439694469113</v>
      </c>
      <c r="AP24" s="86">
        <f t="shared" si="30"/>
        <v>53.895726617165387</v>
      </c>
      <c r="AQ24" s="86">
        <f t="shared" si="30"/>
        <v>53.42404639750167</v>
      </c>
      <c r="AR24" s="86"/>
      <c r="AS24" s="86">
        <f t="shared" ref="AS24:BA24" si="31">(100*1)/(1+AS23)</f>
        <v>44.291838990656927</v>
      </c>
      <c r="AT24" s="86">
        <f t="shared" si="31"/>
        <v>44.467139360073482</v>
      </c>
      <c r="AU24" s="86">
        <f t="shared" si="31"/>
        <v>44.631622831536944</v>
      </c>
      <c r="AV24" s="86">
        <f t="shared" si="31"/>
        <v>44.678976948812739</v>
      </c>
      <c r="AW24" s="86">
        <f t="shared" si="31"/>
        <v>45.238070421492665</v>
      </c>
      <c r="AX24" s="86">
        <f t="shared" si="31"/>
        <v>48.049248134200994</v>
      </c>
      <c r="AY24" s="86">
        <f t="shared" si="31"/>
        <v>50.458402683362074</v>
      </c>
      <c r="AZ24" s="86">
        <f t="shared" si="31"/>
        <v>52.551222574409707</v>
      </c>
      <c r="BA24" s="86">
        <f t="shared" si="31"/>
        <v>49.702089735680715</v>
      </c>
      <c r="BB24" s="86"/>
      <c r="BC24" s="86">
        <f t="shared" ref="BC24:BR24" si="32">(100*1)/(1+BC23)</f>
        <v>56.131614320435688</v>
      </c>
      <c r="BD24" s="86">
        <f t="shared" si="32"/>
        <v>56.19167110693629</v>
      </c>
      <c r="BE24" s="86">
        <f t="shared" si="32"/>
        <v>55.634499426653328</v>
      </c>
      <c r="BF24" s="86">
        <f t="shared" si="32"/>
        <v>55.714467923899996</v>
      </c>
      <c r="BG24" s="86">
        <f t="shared" si="32"/>
        <v>56.185079720243735</v>
      </c>
      <c r="BH24" s="86">
        <f t="shared" si="32"/>
        <v>54.836278376520163</v>
      </c>
      <c r="BI24" s="86">
        <f t="shared" si="32"/>
        <v>53.126933391755301</v>
      </c>
      <c r="BJ24" s="86">
        <f t="shared" si="32"/>
        <v>55.985570502302672</v>
      </c>
      <c r="BK24" s="86">
        <f t="shared" si="32"/>
        <v>55.562730749074241</v>
      </c>
      <c r="BL24" s="86">
        <f t="shared" si="32"/>
        <v>56.160481534268612</v>
      </c>
      <c r="BM24" s="86">
        <f t="shared" si="32"/>
        <v>55.259146560938106</v>
      </c>
      <c r="BN24" s="86">
        <f t="shared" si="32"/>
        <v>55.271602076257203</v>
      </c>
      <c r="BO24" s="86">
        <f t="shared" si="32"/>
        <v>55.772912099211382</v>
      </c>
      <c r="BP24" s="86">
        <f t="shared" si="32"/>
        <v>56.224241323476825</v>
      </c>
      <c r="BQ24" s="86">
        <f t="shared" si="32"/>
        <v>55.589097024076196</v>
      </c>
      <c r="BR24" s="86">
        <f t="shared" si="32"/>
        <v>55.860211227121162</v>
      </c>
      <c r="BS24" s="86"/>
      <c r="BT24" s="86">
        <f t="shared" ref="BT24:CA24" si="33">(100*1)/(1+BT23)</f>
        <v>47.911599514764951</v>
      </c>
      <c r="BU24" s="86">
        <f t="shared" si="33"/>
        <v>47.230093192984491</v>
      </c>
      <c r="BV24" s="86">
        <f t="shared" si="33"/>
        <v>47.578633451748352</v>
      </c>
      <c r="BW24" s="86">
        <f t="shared" si="33"/>
        <v>47.556943446331978</v>
      </c>
      <c r="BX24" s="86">
        <f t="shared" si="33"/>
        <v>47.309914846242144</v>
      </c>
      <c r="BY24" s="86">
        <f t="shared" si="33"/>
        <v>47.235298274562957</v>
      </c>
      <c r="BZ24" s="86">
        <f t="shared" si="33"/>
        <v>47.900104653785959</v>
      </c>
      <c r="CA24" s="86">
        <f t="shared" si="33"/>
        <v>48.329852486952134</v>
      </c>
      <c r="CB24" s="86"/>
      <c r="CC24" s="86">
        <f t="shared" ref="CC24:CZ24" si="34">(100*1)/(1+CC23)</f>
        <v>55.117343628877144</v>
      </c>
      <c r="CD24" s="86">
        <f t="shared" si="34"/>
        <v>54.231844329465666</v>
      </c>
      <c r="CE24" s="86">
        <f t="shared" si="34"/>
        <v>55.514948687183633</v>
      </c>
      <c r="CF24" s="86">
        <f t="shared" si="34"/>
        <v>53.965604550820743</v>
      </c>
      <c r="CG24" s="86">
        <f t="shared" si="34"/>
        <v>54.447188238700228</v>
      </c>
      <c r="CH24" s="86">
        <f t="shared" si="34"/>
        <v>56.09052041066419</v>
      </c>
      <c r="CI24" s="86">
        <f t="shared" si="34"/>
        <v>55.251687843305497</v>
      </c>
      <c r="CJ24" s="86">
        <f t="shared" si="34"/>
        <v>54.223111494226323</v>
      </c>
      <c r="CK24" s="86">
        <f t="shared" si="34"/>
        <v>55.539717944466453</v>
      </c>
      <c r="CL24" s="86">
        <f t="shared" si="34"/>
        <v>54.391596539655566</v>
      </c>
      <c r="CM24" s="86">
        <f t="shared" si="34"/>
        <v>54.872941868619854</v>
      </c>
      <c r="CN24" s="86">
        <f t="shared" si="34"/>
        <v>54.815522572005435</v>
      </c>
      <c r="CO24" s="86">
        <f t="shared" si="34"/>
        <v>54.458113999210873</v>
      </c>
      <c r="CP24" s="86">
        <f t="shared" si="34"/>
        <v>54.292292627875561</v>
      </c>
      <c r="CQ24" s="86">
        <f t="shared" si="34"/>
        <v>54.341563178212589</v>
      </c>
      <c r="CR24" s="86">
        <f t="shared" si="34"/>
        <v>53.665325191174972</v>
      </c>
      <c r="CS24" s="86">
        <f t="shared" si="34"/>
        <v>54.457334916566758</v>
      </c>
      <c r="CT24" s="86">
        <f t="shared" si="34"/>
        <v>56.466453352696355</v>
      </c>
      <c r="CU24" s="86">
        <f t="shared" si="34"/>
        <v>54.007004110563017</v>
      </c>
      <c r="CV24" s="86">
        <f t="shared" si="34"/>
        <v>52.464093721371476</v>
      </c>
      <c r="CW24" s="86">
        <f t="shared" si="34"/>
        <v>55.652968540714497</v>
      </c>
      <c r="CX24" s="86">
        <f t="shared" si="34"/>
        <v>53.858216332058831</v>
      </c>
      <c r="CY24" s="86">
        <f t="shared" si="34"/>
        <v>54.673947429122265</v>
      </c>
      <c r="CZ24" s="86">
        <f t="shared" si="34"/>
        <v>54.31313356558158</v>
      </c>
      <c r="DA24" s="86"/>
      <c r="DB24" s="86">
        <f t="shared" ref="DB24:DF24" si="35">(100*1)/(1+DB23)</f>
        <v>50.135175084678139</v>
      </c>
      <c r="DC24" s="86">
        <f t="shared" si="35"/>
        <v>50.171751189777162</v>
      </c>
      <c r="DD24" s="86">
        <f t="shared" si="35"/>
        <v>49.794302976338422</v>
      </c>
      <c r="DE24" s="86">
        <f t="shared" si="35"/>
        <v>49.925319758986213</v>
      </c>
      <c r="DF24" s="86">
        <f t="shared" si="35"/>
        <v>50.152987548660285</v>
      </c>
      <c r="DG24" s="87"/>
      <c r="DH24" s="86">
        <f t="shared" ref="DH24:DJ24" si="36">(100*1)/(1+DH23)</f>
        <v>56.587592600182298</v>
      </c>
      <c r="DI24" s="86">
        <f t="shared" si="36"/>
        <v>60.360576392662288</v>
      </c>
      <c r="DJ24" s="86">
        <f t="shared" si="36"/>
        <v>59.063085264927984</v>
      </c>
      <c r="DK24" s="87"/>
      <c r="DL24" s="86">
        <f t="shared" ref="DL24:DM24" si="37">(100*1)/(1+DL23)</f>
        <v>48.280196840881246</v>
      </c>
      <c r="DM24" s="86">
        <f t="shared" si="37"/>
        <v>48.932415020874643</v>
      </c>
    </row>
    <row r="30" spans="1:117" x14ac:dyDescent="0.35">
      <c r="A30" s="2"/>
    </row>
  </sheetData>
  <mergeCells count="21">
    <mergeCell ref="A1:E2"/>
    <mergeCell ref="BE6:BG6"/>
    <mergeCell ref="BC5:BD5"/>
    <mergeCell ref="BE5:BG5"/>
    <mergeCell ref="AV6:BA6"/>
    <mergeCell ref="AS5:BA5"/>
    <mergeCell ref="CL5:CR5"/>
    <mergeCell ref="CW5:CZ5"/>
    <mergeCell ref="DB5:DF5"/>
    <mergeCell ref="DL5:DM5"/>
    <mergeCell ref="B5:M5"/>
    <mergeCell ref="AA5:AK5"/>
    <mergeCell ref="AL5:AQ5"/>
    <mergeCell ref="N5:S5"/>
    <mergeCell ref="T5:Z5"/>
    <mergeCell ref="BH5:BI5"/>
    <mergeCell ref="BJ5:BQ5"/>
    <mergeCell ref="CS5:CV5"/>
    <mergeCell ref="DH5:DJ5"/>
    <mergeCell ref="CC5:CK5"/>
    <mergeCell ref="BT5:CA5"/>
  </mergeCells>
  <pageMargins left="0.7" right="0.7" top="0.75" bottom="0.75" header="0.3" footer="0.3"/>
  <pageSetup orientation="landscape" horizontalDpi="1200" verticalDpi="1200" r:id="rId1"/>
  <headerFooter>
    <oddHeader>&amp;C&amp;"-,Bold"&amp;16Clinopyroxene from discrete Type II pyroxenites</odd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0DD35-9578-4198-ACCD-172E4E4F6984}">
  <dimension ref="A1:DH32"/>
  <sheetViews>
    <sheetView workbookViewId="0">
      <pane xSplit="1" ySplit="6" topLeftCell="B18" activePane="bottomRight" state="frozen"/>
      <selection pane="topRight" activeCell="B1" sqref="B1"/>
      <selection pane="bottomLeft" activeCell="A5" sqref="A5"/>
      <selection pane="bottomRight" activeCell="B20" sqref="B20"/>
    </sheetView>
  </sheetViews>
  <sheetFormatPr defaultRowHeight="14.5" x14ac:dyDescent="0.35"/>
  <cols>
    <col min="1" max="1" width="13.36328125" bestFit="1" customWidth="1"/>
    <col min="2" max="2" width="10.08984375" customWidth="1"/>
    <col min="7" max="7" width="8.36328125" customWidth="1"/>
    <col min="12" max="12" width="3.6328125" customWidth="1"/>
    <col min="13" max="15" width="9.90625" customWidth="1"/>
    <col min="22" max="22" width="3.6328125" customWidth="1"/>
    <col min="55" max="55" width="3.6328125" customWidth="1"/>
    <col min="66" max="66" width="3.6328125" customWidth="1"/>
    <col min="90" max="96" width="9.26953125" customWidth="1"/>
    <col min="97" max="97" width="3.6328125" customWidth="1"/>
    <col min="98" max="101" width="8.7265625" style="10"/>
    <col min="102" max="102" width="3.6328125" customWidth="1"/>
    <col min="107" max="107" width="3.6328125" customWidth="1"/>
  </cols>
  <sheetData>
    <row r="1" spans="1:112" ht="20.5" customHeight="1" x14ac:dyDescent="0.35">
      <c r="A1" s="105" t="s">
        <v>85</v>
      </c>
      <c r="B1" s="106"/>
      <c r="C1" s="106"/>
      <c r="D1" s="106"/>
      <c r="E1" s="106"/>
      <c r="F1" s="23"/>
      <c r="G1" t="s">
        <v>358</v>
      </c>
    </row>
    <row r="2" spans="1:112" ht="20.5" customHeight="1" x14ac:dyDescent="0.35">
      <c r="A2" s="106"/>
      <c r="B2" s="106"/>
      <c r="C2" s="106"/>
      <c r="D2" s="106"/>
      <c r="E2" s="106"/>
      <c r="F2" s="68"/>
      <c r="G2" t="s">
        <v>379</v>
      </c>
    </row>
    <row r="3" spans="1:112" ht="20.5" customHeight="1" x14ac:dyDescent="0.45">
      <c r="A3" s="42"/>
      <c r="F3" s="79"/>
      <c r="G3" t="s">
        <v>380</v>
      </c>
    </row>
    <row r="4" spans="1:112" ht="33.5" customHeight="1" x14ac:dyDescent="0.35">
      <c r="B4" s="23"/>
      <c r="C4" s="123" t="s">
        <v>86</v>
      </c>
      <c r="D4" s="123"/>
      <c r="E4" s="123"/>
      <c r="F4" s="123"/>
      <c r="G4" s="47" t="s">
        <v>209</v>
      </c>
      <c r="H4" s="90" t="s">
        <v>212</v>
      </c>
      <c r="I4" s="90"/>
      <c r="J4" s="90"/>
      <c r="K4" s="90"/>
      <c r="M4" s="124" t="s">
        <v>93</v>
      </c>
      <c r="N4" s="124"/>
      <c r="O4" s="125"/>
      <c r="P4" s="126" t="s">
        <v>94</v>
      </c>
      <c r="Q4" s="126"/>
      <c r="R4" s="126"/>
      <c r="S4" s="126"/>
      <c r="T4" s="126"/>
      <c r="U4" s="126"/>
      <c r="W4" s="90" t="s">
        <v>75</v>
      </c>
      <c r="X4" s="90"/>
      <c r="Y4" s="90"/>
      <c r="Z4" s="98" t="s">
        <v>156</v>
      </c>
      <c r="AA4" s="99"/>
      <c r="AB4" s="99"/>
      <c r="AC4" s="99"/>
      <c r="AD4" s="99"/>
      <c r="AE4" s="99"/>
      <c r="AF4" s="99"/>
      <c r="AG4" s="100"/>
      <c r="AH4" s="98" t="s">
        <v>108</v>
      </c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8" t="s">
        <v>75</v>
      </c>
      <c r="BB4" s="99"/>
      <c r="BD4" s="89" t="s">
        <v>70</v>
      </c>
      <c r="BE4" s="89"/>
      <c r="BF4" s="89"/>
      <c r="BG4" s="89"/>
      <c r="BH4" s="89"/>
      <c r="BI4" s="89"/>
      <c r="BJ4" s="89"/>
      <c r="BK4" s="89"/>
      <c r="BL4" s="89"/>
      <c r="BM4" s="89"/>
      <c r="BO4" s="116" t="s">
        <v>186</v>
      </c>
      <c r="BP4" s="116"/>
      <c r="BQ4" s="116"/>
      <c r="BR4" s="116"/>
      <c r="BS4" s="116"/>
      <c r="BT4" s="117"/>
      <c r="BU4" s="115" t="s">
        <v>95</v>
      </c>
      <c r="BV4" s="116"/>
      <c r="BW4" s="116"/>
      <c r="BX4" s="116"/>
      <c r="BY4" s="116"/>
      <c r="BZ4" s="116"/>
      <c r="CA4" s="117"/>
      <c r="CB4" s="115" t="s">
        <v>97</v>
      </c>
      <c r="CC4" s="116"/>
      <c r="CD4" s="116"/>
      <c r="CE4" s="116"/>
      <c r="CF4" s="116"/>
      <c r="CG4" s="116"/>
      <c r="CH4" s="117"/>
      <c r="CI4" s="115" t="s">
        <v>63</v>
      </c>
      <c r="CJ4" s="116"/>
      <c r="CK4" s="117"/>
      <c r="CL4" s="115" t="s">
        <v>63</v>
      </c>
      <c r="CM4" s="94"/>
      <c r="CN4" s="94"/>
      <c r="CO4" s="94"/>
      <c r="CP4" s="94"/>
      <c r="CQ4" s="94"/>
      <c r="CR4" s="94"/>
      <c r="CT4" s="89" t="s">
        <v>71</v>
      </c>
      <c r="CU4" s="89"/>
      <c r="CV4" s="89"/>
      <c r="CW4" s="89"/>
      <c r="CY4" s="94" t="s">
        <v>187</v>
      </c>
      <c r="CZ4" s="94"/>
      <c r="DA4" s="94"/>
      <c r="DB4" s="94"/>
      <c r="DD4" s="94" t="s">
        <v>188</v>
      </c>
      <c r="DE4" s="103"/>
      <c r="DF4" s="103"/>
      <c r="DG4" s="103"/>
    </row>
    <row r="5" spans="1:112" ht="14.5" customHeight="1" x14ac:dyDescent="0.35">
      <c r="B5" s="31"/>
      <c r="C5" s="107" t="s">
        <v>87</v>
      </c>
      <c r="D5" s="107"/>
      <c r="E5" s="107"/>
      <c r="F5" s="107"/>
      <c r="G5" s="31"/>
      <c r="H5" t="s">
        <v>87</v>
      </c>
      <c r="M5" s="124"/>
      <c r="N5" s="124"/>
      <c r="O5" s="125"/>
      <c r="P5" s="126"/>
      <c r="Q5" s="126"/>
      <c r="R5" s="126"/>
      <c r="S5" s="126"/>
      <c r="T5" s="126"/>
      <c r="U5" s="126"/>
      <c r="V5" s="31"/>
      <c r="W5" s="119" t="s">
        <v>139</v>
      </c>
      <c r="X5" s="119"/>
      <c r="Y5" s="119"/>
      <c r="Z5" s="120" t="s">
        <v>157</v>
      </c>
      <c r="AA5" s="121"/>
      <c r="AB5" s="121"/>
      <c r="AC5" s="121"/>
      <c r="AD5" s="121"/>
      <c r="AE5" s="121"/>
      <c r="AF5" s="121"/>
      <c r="AG5" s="122"/>
      <c r="AH5" s="118" t="s">
        <v>166</v>
      </c>
      <c r="AI5" s="97"/>
      <c r="AJ5" s="97"/>
      <c r="AK5" s="97"/>
      <c r="AL5" s="97"/>
      <c r="AM5" s="97"/>
      <c r="AN5" s="97"/>
      <c r="AO5" s="97"/>
      <c r="AP5" s="114"/>
      <c r="AQ5" s="118" t="s">
        <v>167</v>
      </c>
      <c r="AR5" s="97"/>
      <c r="AS5" s="97"/>
      <c r="AT5" s="97"/>
      <c r="AU5" s="97"/>
      <c r="AV5" s="97"/>
      <c r="AW5" s="97"/>
      <c r="AX5" s="97"/>
      <c r="AY5" s="97"/>
      <c r="AZ5" s="97"/>
      <c r="BA5" s="37" t="s">
        <v>162</v>
      </c>
      <c r="BB5" s="37" t="s">
        <v>163</v>
      </c>
      <c r="BD5" s="89"/>
      <c r="BE5" s="89"/>
      <c r="BF5" s="89"/>
      <c r="BG5" s="89"/>
      <c r="BH5" s="89"/>
      <c r="BI5" s="89"/>
      <c r="BJ5" s="89"/>
      <c r="BK5" s="89"/>
      <c r="BL5" s="89"/>
      <c r="BM5" s="89"/>
      <c r="BO5" s="116"/>
      <c r="BP5" s="116"/>
      <c r="BQ5" s="116"/>
      <c r="BR5" s="116"/>
      <c r="BS5" s="116"/>
      <c r="BT5" s="117"/>
      <c r="BU5" s="115"/>
      <c r="BV5" s="116"/>
      <c r="BW5" s="116"/>
      <c r="BX5" s="116"/>
      <c r="BY5" s="116"/>
      <c r="BZ5" s="116"/>
      <c r="CA5" s="117"/>
      <c r="CB5" s="115"/>
      <c r="CC5" s="116"/>
      <c r="CD5" s="116"/>
      <c r="CE5" s="116"/>
      <c r="CF5" s="116"/>
      <c r="CG5" s="116"/>
      <c r="CH5" s="117"/>
      <c r="CI5" s="115"/>
      <c r="CJ5" s="116"/>
      <c r="CK5" s="117"/>
      <c r="CL5" s="115"/>
      <c r="CM5" s="94"/>
      <c r="CN5" s="94"/>
      <c r="CO5" s="94"/>
      <c r="CP5" s="94"/>
      <c r="CQ5" s="94"/>
      <c r="CR5" s="94"/>
      <c r="CT5" s="89"/>
      <c r="CU5" s="89"/>
      <c r="CV5" s="89"/>
      <c r="CW5" s="89"/>
      <c r="CY5" s="94"/>
      <c r="CZ5" s="94"/>
      <c r="DA5" s="94"/>
      <c r="DB5" s="94"/>
      <c r="DD5" s="103"/>
      <c r="DE5" s="103"/>
      <c r="DF5" s="103"/>
      <c r="DG5" s="103"/>
    </row>
    <row r="6" spans="1:112" s="31" customFormat="1" ht="43.5" x14ac:dyDescent="0.35">
      <c r="B6" s="33" t="s">
        <v>161</v>
      </c>
      <c r="C6" s="34" t="s">
        <v>10</v>
      </c>
      <c r="D6" s="34" t="s">
        <v>11</v>
      </c>
      <c r="E6" s="34" t="s">
        <v>21</v>
      </c>
      <c r="F6" s="34" t="s">
        <v>22</v>
      </c>
      <c r="G6" s="8"/>
      <c r="H6" s="34" t="s">
        <v>22</v>
      </c>
      <c r="I6" s="34" t="s">
        <v>25</v>
      </c>
      <c r="J6" s="34" t="s">
        <v>12</v>
      </c>
      <c r="K6" s="34" t="s">
        <v>23</v>
      </c>
      <c r="M6" s="32" t="s">
        <v>9</v>
      </c>
      <c r="N6" s="32" t="s">
        <v>8</v>
      </c>
      <c r="O6" s="38" t="s">
        <v>9</v>
      </c>
      <c r="P6" s="34" t="s">
        <v>88</v>
      </c>
      <c r="Q6" s="34" t="s">
        <v>89</v>
      </c>
      <c r="R6" s="34" t="s">
        <v>90</v>
      </c>
      <c r="S6" s="34" t="s">
        <v>91</v>
      </c>
      <c r="T6" s="34" t="s">
        <v>25</v>
      </c>
      <c r="U6" s="34" t="s">
        <v>92</v>
      </c>
      <c r="W6" s="34" t="s">
        <v>23</v>
      </c>
      <c r="X6" s="34" t="s">
        <v>24</v>
      </c>
      <c r="Y6" s="34" t="s">
        <v>13</v>
      </c>
      <c r="Z6" s="24" t="s">
        <v>151</v>
      </c>
      <c r="AA6" s="28" t="s">
        <v>152</v>
      </c>
      <c r="AB6" s="28" t="s">
        <v>153</v>
      </c>
      <c r="AC6" s="28" t="s">
        <v>154</v>
      </c>
      <c r="AD6" s="28" t="s">
        <v>155</v>
      </c>
      <c r="AE6" s="28" t="s">
        <v>160</v>
      </c>
      <c r="AF6" s="28" t="s">
        <v>158</v>
      </c>
      <c r="AG6" s="29" t="s">
        <v>159</v>
      </c>
      <c r="AH6" s="24" t="s">
        <v>164</v>
      </c>
      <c r="AI6" s="8" t="s">
        <v>165</v>
      </c>
      <c r="AJ6" s="8" t="s">
        <v>39</v>
      </c>
      <c r="AK6" s="8" t="s">
        <v>16</v>
      </c>
      <c r="AL6" s="8" t="s">
        <v>17</v>
      </c>
      <c r="AM6" s="8" t="s">
        <v>49</v>
      </c>
      <c r="AN6" s="8" t="s">
        <v>50</v>
      </c>
      <c r="AO6" s="8" t="s">
        <v>51</v>
      </c>
      <c r="AP6" s="8" t="s">
        <v>161</v>
      </c>
      <c r="AQ6" s="27" t="s">
        <v>13</v>
      </c>
      <c r="AR6" s="8" t="s">
        <v>14</v>
      </c>
      <c r="AS6" s="8" t="s">
        <v>24</v>
      </c>
      <c r="AT6" s="8" t="s">
        <v>37</v>
      </c>
      <c r="AU6" s="8" t="s">
        <v>44</v>
      </c>
      <c r="AV6" s="12" t="s">
        <v>45</v>
      </c>
      <c r="AW6" s="12" t="s">
        <v>23</v>
      </c>
      <c r="AX6" s="8" t="s">
        <v>15</v>
      </c>
      <c r="AY6" s="8" t="s">
        <v>211</v>
      </c>
      <c r="AZ6" s="8" t="s">
        <v>345</v>
      </c>
      <c r="BA6" s="24" t="s">
        <v>161</v>
      </c>
      <c r="BB6" s="24" t="s">
        <v>161</v>
      </c>
      <c r="BC6" s="67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83"/>
      <c r="BO6" s="67" t="s">
        <v>11</v>
      </c>
      <c r="BP6" s="67" t="s">
        <v>21</v>
      </c>
      <c r="BQ6" s="67" t="s">
        <v>22</v>
      </c>
      <c r="BR6" s="67" t="s">
        <v>25</v>
      </c>
      <c r="BS6" s="67" t="s">
        <v>12</v>
      </c>
      <c r="BT6" s="49" t="s">
        <v>161</v>
      </c>
      <c r="BU6" s="108" t="s">
        <v>96</v>
      </c>
      <c r="BV6" s="108"/>
      <c r="BW6" s="108"/>
      <c r="BX6" s="108"/>
      <c r="BY6" s="108"/>
      <c r="BZ6" s="108"/>
      <c r="CA6" s="108"/>
      <c r="CB6" s="35" t="s">
        <v>109</v>
      </c>
      <c r="CC6" s="26" t="s">
        <v>110</v>
      </c>
      <c r="CD6" s="26" t="s">
        <v>111</v>
      </c>
      <c r="CE6" s="109" t="s">
        <v>273</v>
      </c>
      <c r="CF6" s="110"/>
      <c r="CG6" s="110"/>
      <c r="CH6" s="111"/>
      <c r="CI6" s="112" t="s">
        <v>98</v>
      </c>
      <c r="CJ6" s="113"/>
      <c r="CK6" s="114"/>
      <c r="CL6" s="34" t="s">
        <v>22</v>
      </c>
      <c r="CM6" s="34" t="s">
        <v>22</v>
      </c>
      <c r="CN6" s="34" t="s">
        <v>22</v>
      </c>
      <c r="CO6" s="34" t="s">
        <v>22</v>
      </c>
      <c r="CP6" s="34"/>
      <c r="CQ6" s="34"/>
      <c r="CR6" s="34"/>
      <c r="CS6" s="66"/>
      <c r="CT6" s="69"/>
      <c r="CU6" s="69"/>
      <c r="CV6" s="69"/>
      <c r="CW6" s="69"/>
      <c r="CY6" s="34" t="s">
        <v>44</v>
      </c>
      <c r="CZ6" s="34" t="s">
        <v>10</v>
      </c>
      <c r="DA6" s="34" t="s">
        <v>11</v>
      </c>
      <c r="DB6" s="34" t="s">
        <v>21</v>
      </c>
      <c r="DC6"/>
      <c r="DD6" s="34"/>
      <c r="DE6" s="34" t="s">
        <v>11</v>
      </c>
      <c r="DF6" s="34" t="s">
        <v>21</v>
      </c>
      <c r="DG6" s="34" t="s">
        <v>22</v>
      </c>
    </row>
    <row r="7" spans="1:112" ht="16.5" x14ac:dyDescent="0.45">
      <c r="A7" t="s">
        <v>52</v>
      </c>
      <c r="B7" s="1">
        <v>48.58</v>
      </c>
      <c r="C7" s="1">
        <v>40.340000000000003</v>
      </c>
      <c r="D7" s="1">
        <v>48.9</v>
      </c>
      <c r="E7" s="1">
        <v>48.93</v>
      </c>
      <c r="F7" s="1">
        <v>48.67</v>
      </c>
      <c r="G7" s="1">
        <v>48.39</v>
      </c>
      <c r="H7" s="1">
        <v>48.7</v>
      </c>
      <c r="I7" s="1">
        <v>48.13</v>
      </c>
      <c r="J7" s="1">
        <v>48.24</v>
      </c>
      <c r="K7" s="1">
        <v>48.47</v>
      </c>
      <c r="M7" s="1">
        <v>43.77</v>
      </c>
      <c r="N7" s="1">
        <v>37.03</v>
      </c>
      <c r="O7" s="1">
        <v>41.75</v>
      </c>
      <c r="P7" s="1">
        <v>42.5</v>
      </c>
      <c r="Q7" s="1">
        <v>41.98</v>
      </c>
      <c r="R7" s="1">
        <v>42.5</v>
      </c>
      <c r="S7" s="1">
        <v>43.58</v>
      </c>
      <c r="T7" s="1">
        <v>39.04</v>
      </c>
      <c r="U7" s="1">
        <v>38.380000000000003</v>
      </c>
      <c r="V7" s="1"/>
      <c r="W7" s="1">
        <v>49.04</v>
      </c>
      <c r="X7" s="1">
        <v>49.01</v>
      </c>
      <c r="Y7" s="1">
        <v>48.41</v>
      </c>
      <c r="Z7" s="1">
        <v>48.09</v>
      </c>
      <c r="AA7" s="1">
        <v>47.99</v>
      </c>
      <c r="AB7" s="1">
        <v>48.04</v>
      </c>
      <c r="AC7" s="1">
        <v>48.18</v>
      </c>
      <c r="AD7" s="1">
        <v>48.14</v>
      </c>
      <c r="AE7" s="1">
        <v>48.39</v>
      </c>
      <c r="AF7" s="1">
        <v>40.380000000000003</v>
      </c>
      <c r="AG7" s="1">
        <v>40.549999999999997</v>
      </c>
      <c r="AH7" s="1">
        <v>40.29</v>
      </c>
      <c r="AI7" s="1">
        <v>40.5</v>
      </c>
      <c r="AJ7" s="1">
        <v>48.72</v>
      </c>
      <c r="AK7" s="1">
        <v>48.37</v>
      </c>
      <c r="AL7" s="1">
        <v>48.07</v>
      </c>
      <c r="AM7" s="1">
        <v>48.39</v>
      </c>
      <c r="AN7" s="1">
        <v>48.64</v>
      </c>
      <c r="AO7" s="1">
        <v>48.12</v>
      </c>
      <c r="AP7" s="1">
        <v>47.79</v>
      </c>
      <c r="AQ7" s="1">
        <v>48.47</v>
      </c>
      <c r="AR7" s="1">
        <v>48.34</v>
      </c>
      <c r="AS7" s="1">
        <v>48.29</v>
      </c>
      <c r="AT7" s="1">
        <v>48.5</v>
      </c>
      <c r="AU7" s="1">
        <v>48.36</v>
      </c>
      <c r="AV7" s="1">
        <v>47.64</v>
      </c>
      <c r="AW7" s="1">
        <v>48.85</v>
      </c>
      <c r="AX7" s="1">
        <v>48.47</v>
      </c>
      <c r="AY7" s="1">
        <v>41.08</v>
      </c>
      <c r="AZ7" s="73">
        <v>40.43</v>
      </c>
      <c r="BA7" s="1">
        <v>47.99</v>
      </c>
      <c r="BB7" s="1">
        <v>48.2</v>
      </c>
      <c r="BC7" s="66"/>
      <c r="BD7" s="4">
        <v>48.598999999999997</v>
      </c>
      <c r="BE7" s="4">
        <v>48.645699999999998</v>
      </c>
      <c r="BF7" s="4">
        <v>48.5122</v>
      </c>
      <c r="BG7" s="4">
        <v>48.778700000000001</v>
      </c>
      <c r="BH7" s="4">
        <v>48.878900000000002</v>
      </c>
      <c r="BI7" s="4">
        <v>48.911799999999999</v>
      </c>
      <c r="BJ7" s="4">
        <v>48.433799999999998</v>
      </c>
      <c r="BK7" s="4">
        <v>48.483699999999999</v>
      </c>
      <c r="BL7" s="4">
        <v>48.363799999999998</v>
      </c>
      <c r="BM7" s="4">
        <v>48.217799999999997</v>
      </c>
      <c r="BN7" s="81"/>
      <c r="BO7" s="1">
        <v>47.7</v>
      </c>
      <c r="BP7" s="1">
        <v>47.72</v>
      </c>
      <c r="BQ7" s="1">
        <v>47.52</v>
      </c>
      <c r="BR7" s="1">
        <v>47.66</v>
      </c>
      <c r="BS7" s="1">
        <v>47.76</v>
      </c>
      <c r="BT7" s="1">
        <v>47.39</v>
      </c>
      <c r="BU7" s="1">
        <v>47.06</v>
      </c>
      <c r="BV7" s="1">
        <v>47.76</v>
      </c>
      <c r="BW7" s="1">
        <v>47.71</v>
      </c>
      <c r="BX7" s="1">
        <v>47.81</v>
      </c>
      <c r="BY7" s="1">
        <v>47.27</v>
      </c>
      <c r="BZ7" s="1">
        <v>47.75</v>
      </c>
      <c r="CA7" s="1">
        <v>47.54</v>
      </c>
      <c r="CB7" s="1">
        <v>47.52</v>
      </c>
      <c r="CC7" s="1">
        <v>47.66</v>
      </c>
      <c r="CD7" s="1">
        <v>47.76</v>
      </c>
      <c r="CE7" s="1">
        <v>47.73</v>
      </c>
      <c r="CF7" s="1">
        <v>47.73</v>
      </c>
      <c r="CG7" s="1">
        <v>48.32</v>
      </c>
      <c r="CH7" s="1">
        <v>48.03</v>
      </c>
      <c r="CI7" s="1">
        <v>47.3</v>
      </c>
      <c r="CJ7" s="1">
        <v>47.64</v>
      </c>
      <c r="CK7" s="1">
        <v>47.76</v>
      </c>
      <c r="CL7" s="1">
        <v>47.06</v>
      </c>
      <c r="CM7" s="1">
        <v>47.76</v>
      </c>
      <c r="CN7" s="1">
        <v>47.71</v>
      </c>
      <c r="CO7" s="1">
        <v>47.81</v>
      </c>
      <c r="CP7" s="1">
        <v>47.27</v>
      </c>
      <c r="CQ7" s="1">
        <v>47.75</v>
      </c>
      <c r="CR7" s="1">
        <v>47.54</v>
      </c>
      <c r="CT7" s="4">
        <v>49.4756</v>
      </c>
      <c r="CU7" s="4">
        <v>49.336799999999997</v>
      </c>
      <c r="CV7" s="4">
        <v>49.336599999999997</v>
      </c>
      <c r="CW7" s="4">
        <v>49.381</v>
      </c>
      <c r="CY7" s="1">
        <v>49.7</v>
      </c>
      <c r="CZ7" s="1">
        <v>50.14</v>
      </c>
      <c r="DA7" s="1">
        <v>49.34</v>
      </c>
      <c r="DB7" s="1">
        <v>49.31</v>
      </c>
      <c r="DC7" s="34"/>
      <c r="DD7" s="1">
        <v>51.51</v>
      </c>
      <c r="DE7" s="1">
        <v>51.28</v>
      </c>
      <c r="DF7" s="1">
        <v>51.81</v>
      </c>
      <c r="DG7" s="1">
        <v>51.57</v>
      </c>
      <c r="DH7" s="1"/>
    </row>
    <row r="8" spans="1:112" ht="16.5" x14ac:dyDescent="0.45">
      <c r="A8" t="s">
        <v>80</v>
      </c>
      <c r="B8" s="1">
        <v>1.36</v>
      </c>
      <c r="C8" s="1">
        <v>5.08</v>
      </c>
      <c r="D8" s="1">
        <v>1.29</v>
      </c>
      <c r="E8" s="1">
        <v>1.44</v>
      </c>
      <c r="F8" s="1">
        <v>1.46</v>
      </c>
      <c r="G8" s="1">
        <v>1.42</v>
      </c>
      <c r="H8" s="1">
        <v>1.35</v>
      </c>
      <c r="I8" s="1">
        <v>1.48</v>
      </c>
      <c r="J8" s="1">
        <v>1.42</v>
      </c>
      <c r="K8" s="1">
        <v>1.55</v>
      </c>
      <c r="M8" s="1">
        <v>5.29</v>
      </c>
      <c r="N8" s="1">
        <v>8.32</v>
      </c>
      <c r="O8" s="1">
        <v>5.35</v>
      </c>
      <c r="P8" s="1">
        <v>5.56</v>
      </c>
      <c r="Q8" s="1">
        <v>5.36</v>
      </c>
      <c r="R8" s="1">
        <v>5.3</v>
      </c>
      <c r="S8" s="1">
        <v>4.8099999999999996</v>
      </c>
      <c r="T8" s="1">
        <v>7.39</v>
      </c>
      <c r="U8" s="1">
        <v>7.5</v>
      </c>
      <c r="V8" s="1"/>
      <c r="W8" s="1">
        <v>1.29</v>
      </c>
      <c r="X8" s="1">
        <v>1.45</v>
      </c>
      <c r="Y8" s="1">
        <v>1.41</v>
      </c>
      <c r="Z8" s="1">
        <v>1.67</v>
      </c>
      <c r="AA8" s="1">
        <v>1.62</v>
      </c>
      <c r="AB8" s="1">
        <v>1.55</v>
      </c>
      <c r="AC8" s="1">
        <v>1.52</v>
      </c>
      <c r="AD8" s="1">
        <v>1.6</v>
      </c>
      <c r="AE8" s="1">
        <v>1.54</v>
      </c>
      <c r="AF8" s="1">
        <v>5.0199999999999996</v>
      </c>
      <c r="AG8" s="1">
        <v>4.9400000000000004</v>
      </c>
      <c r="AH8" s="1">
        <v>4.46</v>
      </c>
      <c r="AI8" s="1">
        <v>4.43</v>
      </c>
      <c r="AJ8" s="1">
        <v>1.22</v>
      </c>
      <c r="AK8" s="1">
        <v>1.38</v>
      </c>
      <c r="AL8" s="1">
        <v>1.59</v>
      </c>
      <c r="AM8" s="1">
        <v>1.6</v>
      </c>
      <c r="AN8" s="1">
        <v>1.59</v>
      </c>
      <c r="AO8" s="1">
        <v>1.63</v>
      </c>
      <c r="AP8" s="1">
        <v>1.72</v>
      </c>
      <c r="AQ8" s="1">
        <v>1.54</v>
      </c>
      <c r="AR8" s="1">
        <v>1.56</v>
      </c>
      <c r="AS8" s="1">
        <v>1.42</v>
      </c>
      <c r="AT8" s="1">
        <v>1.3</v>
      </c>
      <c r="AU8" s="1">
        <v>1.38</v>
      </c>
      <c r="AV8" s="1">
        <v>1.29</v>
      </c>
      <c r="AW8" s="1">
        <v>1.27</v>
      </c>
      <c r="AX8" s="1">
        <v>1.24</v>
      </c>
      <c r="AY8" s="1">
        <v>4.3600000000000003</v>
      </c>
      <c r="AZ8" s="73">
        <v>4.6500000000000004</v>
      </c>
      <c r="BA8" s="1">
        <v>1.61</v>
      </c>
      <c r="BB8" s="1">
        <v>1.62</v>
      </c>
      <c r="BC8" s="1"/>
      <c r="BD8" s="4">
        <v>1.85721</v>
      </c>
      <c r="BE8" s="4">
        <v>1.8685400000000001</v>
      </c>
      <c r="BF8" s="4">
        <v>1.87547</v>
      </c>
      <c r="BG8" s="4">
        <v>1.8875500000000001</v>
      </c>
      <c r="BH8" s="4">
        <v>1.86243</v>
      </c>
      <c r="BI8" s="4">
        <v>1.8834599999999999</v>
      </c>
      <c r="BJ8" s="4">
        <v>1.8928</v>
      </c>
      <c r="BK8" s="4">
        <v>1.8818600000000001</v>
      </c>
      <c r="BL8" s="4">
        <v>1.9051199999999999</v>
      </c>
      <c r="BM8" s="4">
        <v>1.88927</v>
      </c>
      <c r="BN8" s="1"/>
      <c r="BO8" s="15">
        <v>2.0499999999999998</v>
      </c>
      <c r="BP8" s="1">
        <v>2.16</v>
      </c>
      <c r="BQ8" s="1">
        <v>2.2200000000000002</v>
      </c>
      <c r="BR8" s="1">
        <v>2.16</v>
      </c>
      <c r="BS8" s="1">
        <v>2.27</v>
      </c>
      <c r="BT8" s="1">
        <v>2.2000000000000002</v>
      </c>
      <c r="BU8" s="1">
        <v>2.27</v>
      </c>
      <c r="BV8" s="1">
        <v>1.8</v>
      </c>
      <c r="BW8" s="1">
        <v>1.8</v>
      </c>
      <c r="BX8" s="1">
        <v>2.34</v>
      </c>
      <c r="BY8" s="1">
        <v>2.44</v>
      </c>
      <c r="BZ8" s="1">
        <v>1.98</v>
      </c>
      <c r="CA8" s="1">
        <v>2.09</v>
      </c>
      <c r="CB8" s="1">
        <v>2.2200000000000002</v>
      </c>
      <c r="CC8" s="1">
        <v>2.16</v>
      </c>
      <c r="CD8" s="1">
        <v>2.27</v>
      </c>
      <c r="CE8" s="1">
        <v>1.96</v>
      </c>
      <c r="CF8" s="1">
        <v>1.97</v>
      </c>
      <c r="CG8" s="1">
        <v>1.81</v>
      </c>
      <c r="CH8" s="1">
        <v>2</v>
      </c>
      <c r="CI8" s="1">
        <v>1.99</v>
      </c>
      <c r="CJ8" s="1">
        <v>1.82</v>
      </c>
      <c r="CK8" s="1">
        <v>1.82</v>
      </c>
      <c r="CL8" s="1">
        <v>2.27</v>
      </c>
      <c r="CM8" s="1">
        <v>1.8</v>
      </c>
      <c r="CN8" s="1">
        <v>1.8</v>
      </c>
      <c r="CO8" s="1">
        <v>2.34</v>
      </c>
      <c r="CP8" s="1">
        <v>2.44</v>
      </c>
      <c r="CQ8" s="1">
        <v>1.98</v>
      </c>
      <c r="CR8" s="1">
        <v>2.09</v>
      </c>
      <c r="CT8" s="4">
        <v>1.3228200000000001</v>
      </c>
      <c r="CU8" s="4">
        <v>1.2958499999999999</v>
      </c>
      <c r="CV8" s="4">
        <v>1.30185</v>
      </c>
      <c r="CW8" s="4">
        <v>1.3309</v>
      </c>
      <c r="CY8" s="1">
        <v>1.1100000000000001</v>
      </c>
      <c r="CZ8" s="1">
        <v>1.07</v>
      </c>
      <c r="DA8" s="1">
        <v>1.17</v>
      </c>
      <c r="DB8" s="1">
        <v>1.33</v>
      </c>
      <c r="DC8" s="1"/>
      <c r="DD8" s="1">
        <v>0.26</v>
      </c>
      <c r="DE8" s="1">
        <v>0.35</v>
      </c>
      <c r="DF8" s="1">
        <v>0.25</v>
      </c>
      <c r="DG8" s="1">
        <v>0.3</v>
      </c>
    </row>
    <row r="9" spans="1:112" ht="16.5" x14ac:dyDescent="0.45">
      <c r="A9" t="s">
        <v>81</v>
      </c>
      <c r="B9" s="1">
        <v>8.7100000000000009</v>
      </c>
      <c r="C9" s="1">
        <v>14.8</v>
      </c>
      <c r="D9" s="1">
        <v>8.3000000000000007</v>
      </c>
      <c r="E9" s="1">
        <v>8.61</v>
      </c>
      <c r="F9" s="1">
        <v>8.57</v>
      </c>
      <c r="G9" s="1">
        <v>8.83</v>
      </c>
      <c r="H9" s="1">
        <v>8.57</v>
      </c>
      <c r="I9" s="1">
        <v>8.84</v>
      </c>
      <c r="J9" s="1">
        <v>8.98</v>
      </c>
      <c r="K9" s="1">
        <v>8.93</v>
      </c>
      <c r="M9" s="1">
        <v>9.7200000000000006</v>
      </c>
      <c r="N9" s="1">
        <v>15.56</v>
      </c>
      <c r="O9" s="1">
        <v>11.5</v>
      </c>
      <c r="P9" s="1">
        <v>10.74</v>
      </c>
      <c r="Q9" s="1">
        <v>11.06</v>
      </c>
      <c r="R9" s="1">
        <v>11.4</v>
      </c>
      <c r="S9" s="1">
        <v>10.81</v>
      </c>
      <c r="T9" s="1">
        <v>14.02</v>
      </c>
      <c r="U9" s="1">
        <v>13.61</v>
      </c>
      <c r="V9" s="1"/>
      <c r="W9" s="1">
        <v>8.61</v>
      </c>
      <c r="X9" s="1">
        <v>8.83</v>
      </c>
      <c r="Y9" s="1">
        <v>8.91</v>
      </c>
      <c r="Z9" s="1">
        <v>8.92</v>
      </c>
      <c r="AA9" s="1">
        <v>8.98</v>
      </c>
      <c r="AB9" s="1">
        <v>8.9499999999999993</v>
      </c>
      <c r="AC9" s="1">
        <v>8.81</v>
      </c>
      <c r="AD9" s="1">
        <v>8.64</v>
      </c>
      <c r="AE9" s="1">
        <v>8.64</v>
      </c>
      <c r="AF9" s="1">
        <v>14.88</v>
      </c>
      <c r="AG9" s="1">
        <v>14.87</v>
      </c>
      <c r="AH9" s="1">
        <v>15.18</v>
      </c>
      <c r="AI9" s="1">
        <v>15.16</v>
      </c>
      <c r="AJ9" s="1">
        <v>8.6300000000000008</v>
      </c>
      <c r="AK9" s="1">
        <v>8.8699999999999992</v>
      </c>
      <c r="AL9" s="1">
        <v>8.85</v>
      </c>
      <c r="AM9" s="1">
        <v>8.8699999999999992</v>
      </c>
      <c r="AN9" s="1">
        <v>8.77</v>
      </c>
      <c r="AO9" s="1">
        <v>8.75</v>
      </c>
      <c r="AP9" s="1">
        <v>9.16</v>
      </c>
      <c r="AQ9" s="1">
        <v>9.01</v>
      </c>
      <c r="AR9" s="1">
        <v>9.0399999999999991</v>
      </c>
      <c r="AS9" s="1">
        <v>8.9600000000000009</v>
      </c>
      <c r="AT9" s="1">
        <v>8.83</v>
      </c>
      <c r="AU9" s="1">
        <v>8.81</v>
      </c>
      <c r="AV9" s="1">
        <v>8.8699999999999992</v>
      </c>
      <c r="AW9" s="1">
        <v>8.74</v>
      </c>
      <c r="AX9" s="1">
        <v>8.5399999999999991</v>
      </c>
      <c r="AY9" s="1">
        <v>14.41</v>
      </c>
      <c r="AZ9" s="73">
        <v>15.02</v>
      </c>
      <c r="BA9" s="1">
        <v>8.9700000000000006</v>
      </c>
      <c r="BB9" s="1">
        <v>9.0299999999999994</v>
      </c>
      <c r="BC9" s="1"/>
      <c r="BD9" s="4">
        <v>8.6382600000000007</v>
      </c>
      <c r="BE9" s="4">
        <v>8.6349999999999998</v>
      </c>
      <c r="BF9" s="4">
        <v>8.8590199999999992</v>
      </c>
      <c r="BG9" s="4">
        <v>8.8714099999999991</v>
      </c>
      <c r="BH9" s="4">
        <v>8.8037600000000005</v>
      </c>
      <c r="BI9" s="4">
        <v>8.7984600000000004</v>
      </c>
      <c r="BJ9" s="4">
        <v>8.1283300000000001</v>
      </c>
      <c r="BK9" s="4">
        <v>8.1543899999999994</v>
      </c>
      <c r="BL9" s="4">
        <v>8.2665400000000009</v>
      </c>
      <c r="BM9" s="4">
        <v>8.2866700000000009</v>
      </c>
      <c r="BN9" s="1"/>
      <c r="BO9" s="1">
        <v>8.67</v>
      </c>
      <c r="BP9" s="1">
        <v>8.59</v>
      </c>
      <c r="BQ9" s="1">
        <v>8.81</v>
      </c>
      <c r="BR9" s="1">
        <v>8.9499999999999993</v>
      </c>
      <c r="BS9" s="1">
        <v>8.8699999999999992</v>
      </c>
      <c r="BT9" s="1">
        <v>9.35</v>
      </c>
      <c r="BU9" s="1">
        <v>9.69</v>
      </c>
      <c r="BV9" s="1">
        <v>8.8000000000000007</v>
      </c>
      <c r="BW9" s="1">
        <v>9.09</v>
      </c>
      <c r="BX9" s="1">
        <v>9.07</v>
      </c>
      <c r="BY9" s="1">
        <v>9.3800000000000008</v>
      </c>
      <c r="BZ9" s="1">
        <v>8.86</v>
      </c>
      <c r="CA9" s="1">
        <v>9.09</v>
      </c>
      <c r="CB9" s="1">
        <v>8.81</v>
      </c>
      <c r="CC9" s="1">
        <v>8.9499999999999993</v>
      </c>
      <c r="CD9" s="1">
        <v>8.8699999999999992</v>
      </c>
      <c r="CE9" s="1">
        <v>8.66</v>
      </c>
      <c r="CF9" s="1">
        <v>8.69</v>
      </c>
      <c r="CG9" s="1">
        <v>9.07</v>
      </c>
      <c r="CH9" s="1">
        <v>8.7899999999999991</v>
      </c>
      <c r="CI9" s="1">
        <v>9.16</v>
      </c>
      <c r="CJ9" s="1">
        <v>8.99</v>
      </c>
      <c r="CK9" s="1">
        <v>8.99</v>
      </c>
      <c r="CL9" s="1">
        <v>9.69</v>
      </c>
      <c r="CM9" s="1">
        <v>8.8000000000000007</v>
      </c>
      <c r="CN9" s="1">
        <v>9.09</v>
      </c>
      <c r="CO9" s="1">
        <v>9.07</v>
      </c>
      <c r="CP9" s="1">
        <v>9.3800000000000008</v>
      </c>
      <c r="CQ9" s="1">
        <v>8.86</v>
      </c>
      <c r="CR9" s="1">
        <v>9.09</v>
      </c>
      <c r="CT9" s="4">
        <v>7.8155299999999999</v>
      </c>
      <c r="CU9" s="4">
        <v>7.8207599999999999</v>
      </c>
      <c r="CV9" s="4">
        <v>7.8594200000000001</v>
      </c>
      <c r="CW9" s="4">
        <v>8.0017600000000009</v>
      </c>
      <c r="CY9" s="1">
        <v>7.49</v>
      </c>
      <c r="CZ9" s="1">
        <v>6.82</v>
      </c>
      <c r="DA9" s="1">
        <v>7.42</v>
      </c>
      <c r="DB9" s="1">
        <v>7.05</v>
      </c>
      <c r="DC9" s="1"/>
      <c r="DD9" s="1">
        <v>3.65</v>
      </c>
      <c r="DE9" s="1">
        <v>3.88</v>
      </c>
      <c r="DF9" s="1">
        <v>3.5</v>
      </c>
      <c r="DG9" s="1">
        <v>3.6</v>
      </c>
    </row>
    <row r="10" spans="1:112" ht="16.5" x14ac:dyDescent="0.45">
      <c r="A10" t="s">
        <v>83</v>
      </c>
      <c r="B10" s="1">
        <v>0.13</v>
      </c>
      <c r="C10" s="1">
        <v>0.06</v>
      </c>
      <c r="D10" s="1">
        <v>7.0000000000000007E-2</v>
      </c>
      <c r="E10" s="1">
        <v>0.01</v>
      </c>
      <c r="F10" s="1">
        <v>0.06</v>
      </c>
      <c r="G10" s="1">
        <v>0.05</v>
      </c>
      <c r="H10" s="1">
        <v>0.06</v>
      </c>
      <c r="I10" s="1">
        <v>0.02</v>
      </c>
      <c r="J10" s="1">
        <v>0.02</v>
      </c>
      <c r="K10" s="1">
        <v>0.08</v>
      </c>
      <c r="M10" s="1">
        <v>0.01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0.01</v>
      </c>
      <c r="V10" s="1"/>
      <c r="W10" s="1">
        <v>0.02</v>
      </c>
      <c r="X10" s="1">
        <v>0.01</v>
      </c>
      <c r="Y10" s="1">
        <v>0.02</v>
      </c>
      <c r="Z10" s="1">
        <v>0.04</v>
      </c>
      <c r="AA10" s="1">
        <v>0</v>
      </c>
      <c r="AB10" s="1">
        <v>0.01</v>
      </c>
      <c r="AC10" s="1">
        <v>0</v>
      </c>
      <c r="AD10" s="1">
        <v>0.04</v>
      </c>
      <c r="AE10" s="1">
        <v>0</v>
      </c>
      <c r="AF10" s="1">
        <v>0.01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0.03</v>
      </c>
      <c r="AN10" s="1">
        <v>0</v>
      </c>
      <c r="AO10" s="1">
        <v>0</v>
      </c>
      <c r="AP10" s="1">
        <v>0</v>
      </c>
      <c r="AQ10" s="1">
        <v>0.01</v>
      </c>
      <c r="AR10" s="1">
        <v>0.01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73">
        <v>0.02</v>
      </c>
      <c r="BA10" s="1">
        <v>0</v>
      </c>
      <c r="BB10" s="1">
        <v>0</v>
      </c>
      <c r="BC10" s="1"/>
      <c r="BD10" s="4">
        <v>3.3819000000000002E-2</v>
      </c>
      <c r="BE10" s="4">
        <v>2.6955E-2</v>
      </c>
      <c r="BF10" s="4">
        <v>3.2958000000000001E-2</v>
      </c>
      <c r="BG10" s="4">
        <v>3.4533000000000001E-2</v>
      </c>
      <c r="BH10" s="4">
        <v>3.3348000000000003E-2</v>
      </c>
      <c r="BI10" s="4">
        <v>2.9447999999999998E-2</v>
      </c>
      <c r="BJ10" s="4">
        <v>2.8639999999999999E-2</v>
      </c>
      <c r="BK10" s="4">
        <v>3.0299E-2</v>
      </c>
      <c r="BL10" s="4">
        <v>3.5931999999999999E-2</v>
      </c>
      <c r="BM10" s="4">
        <v>3.4727000000000001E-2</v>
      </c>
      <c r="BN10" s="1"/>
      <c r="BO10" s="1">
        <v>0.01</v>
      </c>
      <c r="BP10" s="1">
        <v>0.02</v>
      </c>
      <c r="BQ10" s="1">
        <v>0</v>
      </c>
      <c r="BR10" s="1">
        <v>0.04</v>
      </c>
      <c r="BS10" s="1">
        <v>0</v>
      </c>
      <c r="BT10" s="1">
        <v>0.02</v>
      </c>
      <c r="BU10" s="1">
        <v>0.06</v>
      </c>
      <c r="BV10" s="1">
        <v>0.08</v>
      </c>
      <c r="BW10" s="1">
        <v>7.0000000000000007E-2</v>
      </c>
      <c r="BX10" s="1">
        <v>0.02</v>
      </c>
      <c r="BY10" s="1">
        <v>7.0000000000000007E-2</v>
      </c>
      <c r="BZ10" s="1">
        <v>0.12</v>
      </c>
      <c r="CA10" s="1">
        <v>0.04</v>
      </c>
      <c r="CB10" s="1">
        <v>0</v>
      </c>
      <c r="CC10" s="1">
        <v>0.04</v>
      </c>
      <c r="CD10" s="1">
        <v>0</v>
      </c>
      <c r="CE10" s="1">
        <v>0.03</v>
      </c>
      <c r="CF10" s="1">
        <v>0.02</v>
      </c>
      <c r="CG10" s="1">
        <v>0</v>
      </c>
      <c r="CH10" s="1">
        <v>0</v>
      </c>
      <c r="CI10" s="1">
        <v>0</v>
      </c>
      <c r="CJ10" s="1">
        <v>0.04</v>
      </c>
      <c r="CK10" s="1">
        <v>0.05</v>
      </c>
      <c r="CL10" s="1">
        <v>0.06</v>
      </c>
      <c r="CM10" s="1">
        <v>0.08</v>
      </c>
      <c r="CN10" s="1">
        <v>7.0000000000000007E-2</v>
      </c>
      <c r="CO10" s="1">
        <v>0.02</v>
      </c>
      <c r="CP10" s="1">
        <v>7.0000000000000007E-2</v>
      </c>
      <c r="CQ10" s="1">
        <v>0.12</v>
      </c>
      <c r="CR10" s="1">
        <v>0.04</v>
      </c>
      <c r="CT10" s="4">
        <v>3.4169999999999999E-3</v>
      </c>
      <c r="CU10" s="4">
        <v>6.8659999999999997E-3</v>
      </c>
      <c r="CV10" s="4">
        <v>7.0070000000000002E-3</v>
      </c>
      <c r="CW10" s="4">
        <v>1.219E-3</v>
      </c>
      <c r="CY10" s="1">
        <v>0.22</v>
      </c>
      <c r="CZ10" s="1">
        <v>0.32</v>
      </c>
      <c r="DA10" s="1">
        <v>0.45</v>
      </c>
      <c r="DB10" s="1">
        <v>0.51</v>
      </c>
      <c r="DC10" s="1"/>
      <c r="DD10" s="1">
        <v>7.0000000000000007E-2</v>
      </c>
      <c r="DE10" s="1">
        <v>0.15</v>
      </c>
      <c r="DF10" s="1">
        <v>0.03</v>
      </c>
      <c r="DG10" s="1">
        <v>0.04</v>
      </c>
    </row>
    <row r="11" spans="1:112" x14ac:dyDescent="0.35">
      <c r="A11" t="s">
        <v>0</v>
      </c>
      <c r="B11" s="1">
        <v>7.34</v>
      </c>
      <c r="C11" s="1">
        <v>9.11</v>
      </c>
      <c r="D11" s="1">
        <v>7.62</v>
      </c>
      <c r="E11" s="1">
        <v>7.14</v>
      </c>
      <c r="F11" s="1">
        <v>7.38</v>
      </c>
      <c r="G11" s="1">
        <v>7.41</v>
      </c>
      <c r="H11" s="1">
        <v>7.14</v>
      </c>
      <c r="I11" s="1">
        <v>6.96</v>
      </c>
      <c r="J11" s="1">
        <v>7.08</v>
      </c>
      <c r="K11" s="1">
        <v>7.13</v>
      </c>
      <c r="M11" s="1">
        <v>5.25</v>
      </c>
      <c r="N11" s="1">
        <v>6.07</v>
      </c>
      <c r="O11" s="1">
        <v>6.77</v>
      </c>
      <c r="P11" s="1">
        <v>5.37</v>
      </c>
      <c r="Q11" s="1">
        <v>6.66</v>
      </c>
      <c r="R11" s="1">
        <v>5.53</v>
      </c>
      <c r="S11" s="1">
        <v>5.3</v>
      </c>
      <c r="T11" s="1">
        <v>5.71</v>
      </c>
      <c r="U11" s="1">
        <v>5.65</v>
      </c>
      <c r="V11" s="1"/>
      <c r="W11" s="1">
        <v>7.14</v>
      </c>
      <c r="X11" s="1">
        <v>7.04</v>
      </c>
      <c r="Y11" s="1">
        <v>7.29</v>
      </c>
      <c r="Z11" s="1">
        <v>7.11</v>
      </c>
      <c r="AA11" s="1">
        <v>7.15</v>
      </c>
      <c r="AB11" s="1">
        <v>6.85</v>
      </c>
      <c r="AC11" s="1">
        <v>6.91</v>
      </c>
      <c r="AD11" s="1">
        <v>7.07</v>
      </c>
      <c r="AE11" s="1">
        <v>6.98</v>
      </c>
      <c r="AF11" s="1">
        <v>9.02</v>
      </c>
      <c r="AG11" s="1">
        <v>9.09</v>
      </c>
      <c r="AH11" s="1">
        <v>9.0399999999999991</v>
      </c>
      <c r="AI11" s="1">
        <v>9</v>
      </c>
      <c r="AJ11" s="1">
        <v>6.96</v>
      </c>
      <c r="AK11" s="1">
        <v>7.24</v>
      </c>
      <c r="AL11" s="1">
        <v>6.96</v>
      </c>
      <c r="AM11" s="1">
        <v>7.11</v>
      </c>
      <c r="AN11" s="1">
        <v>7.18</v>
      </c>
      <c r="AO11" s="1">
        <v>7.06</v>
      </c>
      <c r="AP11" s="1">
        <v>7.11</v>
      </c>
      <c r="AQ11" s="1">
        <v>7.14</v>
      </c>
      <c r="AR11" s="1">
        <v>7.02</v>
      </c>
      <c r="AS11" s="1">
        <v>7</v>
      </c>
      <c r="AT11" s="1">
        <v>7.23</v>
      </c>
      <c r="AU11" s="1">
        <v>6.96</v>
      </c>
      <c r="AV11" s="1">
        <v>7.04</v>
      </c>
      <c r="AW11" s="1">
        <v>7.07</v>
      </c>
      <c r="AX11" s="1">
        <v>7.17</v>
      </c>
      <c r="AY11" s="1">
        <v>8.94</v>
      </c>
      <c r="AZ11" s="73">
        <v>8.93</v>
      </c>
      <c r="BA11" s="1">
        <v>6.93</v>
      </c>
      <c r="BB11" s="1">
        <v>7.06</v>
      </c>
      <c r="BC11" s="1"/>
      <c r="BD11" s="4">
        <v>7.0039300000000004</v>
      </c>
      <c r="BE11" s="4">
        <v>7.1816800000000001</v>
      </c>
      <c r="BF11" s="4">
        <v>7.4555600000000002</v>
      </c>
      <c r="BG11" s="4">
        <v>7.3966900000000004</v>
      </c>
      <c r="BH11" s="4">
        <v>7.3679500000000004</v>
      </c>
      <c r="BI11" s="4">
        <v>7.3107600000000001</v>
      </c>
      <c r="BJ11" s="4">
        <v>7.3436899999999996</v>
      </c>
      <c r="BK11" s="4">
        <v>7.1747800000000002</v>
      </c>
      <c r="BL11" s="4">
        <v>7.1823300000000003</v>
      </c>
      <c r="BM11" s="4">
        <v>7.2520199999999999</v>
      </c>
      <c r="BN11" s="1"/>
      <c r="BO11" s="1">
        <v>6.88</v>
      </c>
      <c r="BP11" s="1">
        <v>6.96</v>
      </c>
      <c r="BQ11" s="1">
        <v>7.06</v>
      </c>
      <c r="BR11" s="1">
        <v>7.06</v>
      </c>
      <c r="BS11" s="1">
        <v>7.11</v>
      </c>
      <c r="BT11" s="1">
        <v>7.15</v>
      </c>
      <c r="BU11" s="1">
        <v>7.3</v>
      </c>
      <c r="BV11" s="1">
        <v>6.83</v>
      </c>
      <c r="BW11" s="1">
        <v>7.3</v>
      </c>
      <c r="BX11" s="1">
        <v>7.3</v>
      </c>
      <c r="BY11" s="1">
        <v>7.36</v>
      </c>
      <c r="BZ11" s="1">
        <v>7.33</v>
      </c>
      <c r="CA11" s="1">
        <v>7.14</v>
      </c>
      <c r="CB11" s="1">
        <v>7.06</v>
      </c>
      <c r="CC11" s="1">
        <v>7.06</v>
      </c>
      <c r="CD11" s="1">
        <v>7.11</v>
      </c>
      <c r="CE11" s="1">
        <v>7.28</v>
      </c>
      <c r="CF11" s="1">
        <v>7.11</v>
      </c>
      <c r="CG11" s="1">
        <v>7.12</v>
      </c>
      <c r="CH11" s="1">
        <v>7.39</v>
      </c>
      <c r="CI11" s="1">
        <v>7.39</v>
      </c>
      <c r="CJ11" s="1">
        <v>7.3</v>
      </c>
      <c r="CK11" s="1">
        <v>6.96</v>
      </c>
      <c r="CL11" s="1">
        <v>7.3</v>
      </c>
      <c r="CM11" s="1">
        <v>6.83</v>
      </c>
      <c r="CN11" s="1">
        <v>7.3</v>
      </c>
      <c r="CO11" s="1">
        <v>7.3</v>
      </c>
      <c r="CP11" s="1">
        <v>7.36</v>
      </c>
      <c r="CQ11" s="1">
        <v>7.33</v>
      </c>
      <c r="CR11" s="1">
        <v>7.14</v>
      </c>
      <c r="CT11" s="4">
        <v>6.9749499999999998</v>
      </c>
      <c r="CU11" s="4">
        <v>7.0848500000000003</v>
      </c>
      <c r="CV11" s="4">
        <v>7.1016399999999997</v>
      </c>
      <c r="CW11" s="4">
        <v>7.0664499999999997</v>
      </c>
      <c r="CY11" s="1">
        <v>6.98</v>
      </c>
      <c r="CZ11" s="1">
        <v>6.92</v>
      </c>
      <c r="DA11" s="1">
        <v>6.78</v>
      </c>
      <c r="DB11" s="1">
        <v>7.05</v>
      </c>
      <c r="DC11" s="1"/>
      <c r="DD11" s="1">
        <v>10.63</v>
      </c>
      <c r="DE11" s="1">
        <v>10.84</v>
      </c>
      <c r="DF11" s="1">
        <v>10.7</v>
      </c>
      <c r="DG11" s="1">
        <v>10.73</v>
      </c>
    </row>
    <row r="12" spans="1:112" x14ac:dyDescent="0.35">
      <c r="A12" t="s">
        <v>4</v>
      </c>
      <c r="B12" s="1">
        <v>0.23</v>
      </c>
      <c r="C12" s="1">
        <v>0.14000000000000001</v>
      </c>
      <c r="D12" s="1">
        <v>0.23</v>
      </c>
      <c r="E12" s="1">
        <v>0.18</v>
      </c>
      <c r="F12" s="1">
        <v>0.2</v>
      </c>
      <c r="G12" s="1">
        <v>0.21</v>
      </c>
      <c r="H12" s="1">
        <v>0.28000000000000003</v>
      </c>
      <c r="I12" s="1">
        <v>0.22</v>
      </c>
      <c r="J12" s="1">
        <v>0.27</v>
      </c>
      <c r="K12" s="1">
        <v>0.28000000000000003</v>
      </c>
      <c r="M12" s="1">
        <v>0.06</v>
      </c>
      <c r="N12" s="1">
        <v>0.05</v>
      </c>
      <c r="O12" s="1">
        <v>7.0000000000000007E-2</v>
      </c>
      <c r="P12" s="1">
        <v>0.08</v>
      </c>
      <c r="Q12" s="1">
        <v>7.0000000000000007E-2</v>
      </c>
      <c r="R12" s="1">
        <v>7.0000000000000007E-2</v>
      </c>
      <c r="S12" s="1">
        <v>0.05</v>
      </c>
      <c r="T12" s="1">
        <v>0.06</v>
      </c>
      <c r="U12" s="1">
        <v>0.04</v>
      </c>
      <c r="V12" s="1"/>
      <c r="W12" s="1">
        <v>0.2</v>
      </c>
      <c r="X12" s="1">
        <v>0.14000000000000001</v>
      </c>
      <c r="Y12" s="1">
        <v>0.23</v>
      </c>
      <c r="Z12" s="1">
        <v>0.15</v>
      </c>
      <c r="AA12" s="1">
        <v>0.18</v>
      </c>
      <c r="AB12" s="1">
        <v>0.13</v>
      </c>
      <c r="AC12" s="1">
        <v>0.15</v>
      </c>
      <c r="AD12" s="1">
        <v>0.13</v>
      </c>
      <c r="AE12" s="1">
        <v>0.16</v>
      </c>
      <c r="AF12" s="1">
        <v>0.1</v>
      </c>
      <c r="AG12" s="1">
        <v>0.11</v>
      </c>
      <c r="AH12" s="1">
        <v>0.09</v>
      </c>
      <c r="AI12" s="1">
        <v>0.11</v>
      </c>
      <c r="AJ12" s="1">
        <v>0.17</v>
      </c>
      <c r="AK12" s="1">
        <v>0.15</v>
      </c>
      <c r="AL12" s="1">
        <v>0.18</v>
      </c>
      <c r="AM12" s="1">
        <v>0.14000000000000001</v>
      </c>
      <c r="AN12" s="1">
        <v>0.18</v>
      </c>
      <c r="AO12" s="1">
        <v>0.14000000000000001</v>
      </c>
      <c r="AP12" s="1">
        <v>0.14000000000000001</v>
      </c>
      <c r="AQ12" s="1">
        <v>0.17</v>
      </c>
      <c r="AR12" s="1">
        <v>0.15</v>
      </c>
      <c r="AS12" s="1">
        <v>0.17</v>
      </c>
      <c r="AT12" s="1">
        <v>0.2</v>
      </c>
      <c r="AU12" s="1">
        <v>0.11</v>
      </c>
      <c r="AV12" s="1">
        <v>0.14000000000000001</v>
      </c>
      <c r="AW12" s="1">
        <v>0.17</v>
      </c>
      <c r="AX12" s="1">
        <v>0.17</v>
      </c>
      <c r="AY12" s="1">
        <v>0.12</v>
      </c>
      <c r="AZ12" s="73">
        <v>0.12</v>
      </c>
      <c r="BA12" s="1">
        <v>0.14000000000000001</v>
      </c>
      <c r="BB12" s="1">
        <v>0.14000000000000001</v>
      </c>
      <c r="BC12" s="1"/>
      <c r="BD12" s="4">
        <v>0.155526</v>
      </c>
      <c r="BE12" s="4">
        <v>0.16425100000000001</v>
      </c>
      <c r="BF12" s="4">
        <v>0.169548</v>
      </c>
      <c r="BG12" s="4">
        <v>0.17307600000000001</v>
      </c>
      <c r="BH12" s="4">
        <v>0.182003</v>
      </c>
      <c r="BI12" s="4">
        <v>0.183812</v>
      </c>
      <c r="BJ12" s="4">
        <v>0.15704299999999999</v>
      </c>
      <c r="BK12" s="4">
        <v>0.17139699999999999</v>
      </c>
      <c r="BL12" s="4">
        <v>0.153442</v>
      </c>
      <c r="BM12" s="4">
        <v>0.167462</v>
      </c>
      <c r="BN12" s="1"/>
      <c r="BO12" s="1">
        <v>0.16</v>
      </c>
      <c r="BP12" s="1">
        <v>0.18</v>
      </c>
      <c r="BQ12" s="1">
        <v>0.18</v>
      </c>
      <c r="BR12" s="1">
        <v>0.16</v>
      </c>
      <c r="BS12" s="1">
        <v>0.14000000000000001</v>
      </c>
      <c r="BT12" s="1">
        <v>0.17</v>
      </c>
      <c r="BU12" s="1">
        <v>0.14000000000000001</v>
      </c>
      <c r="BV12" s="1">
        <v>0.15</v>
      </c>
      <c r="BW12" s="1">
        <v>0.13</v>
      </c>
      <c r="BX12" s="1">
        <v>0.14000000000000001</v>
      </c>
      <c r="BY12" s="1">
        <v>0.15</v>
      </c>
      <c r="BZ12" s="1">
        <v>0.16</v>
      </c>
      <c r="CA12" s="1">
        <v>0.12</v>
      </c>
      <c r="CB12" s="1">
        <v>0.18</v>
      </c>
      <c r="CC12" s="1">
        <v>0.16</v>
      </c>
      <c r="CD12" s="1">
        <v>0.14000000000000001</v>
      </c>
      <c r="CE12" s="1">
        <v>0.16</v>
      </c>
      <c r="CF12" s="1">
        <v>0.16</v>
      </c>
      <c r="CG12" s="1">
        <v>0.16</v>
      </c>
      <c r="CH12" s="1">
        <v>0.14000000000000001</v>
      </c>
      <c r="CI12" s="1">
        <v>0.16</v>
      </c>
      <c r="CJ12" s="1">
        <v>0.16</v>
      </c>
      <c r="CK12" s="1">
        <v>0.16</v>
      </c>
      <c r="CL12" s="1">
        <v>0.14000000000000001</v>
      </c>
      <c r="CM12" s="1">
        <v>0.15</v>
      </c>
      <c r="CN12" s="1">
        <v>0.13</v>
      </c>
      <c r="CO12" s="1">
        <v>0.14000000000000001</v>
      </c>
      <c r="CP12" s="1">
        <v>0.15</v>
      </c>
      <c r="CQ12" s="1">
        <v>0.16</v>
      </c>
      <c r="CR12" s="1">
        <v>0.12</v>
      </c>
      <c r="CT12" s="4">
        <v>0.15821099999999999</v>
      </c>
      <c r="CU12" s="4">
        <v>0.171352</v>
      </c>
      <c r="CV12" s="4">
        <v>0.187802</v>
      </c>
      <c r="CW12" s="4">
        <v>0.15734600000000001</v>
      </c>
      <c r="CY12" s="1">
        <v>0.16</v>
      </c>
      <c r="CZ12" s="1">
        <v>0.14000000000000001</v>
      </c>
      <c r="DA12" s="1">
        <v>0.2</v>
      </c>
      <c r="DB12" s="1">
        <v>0.16</v>
      </c>
      <c r="DC12" s="1"/>
      <c r="DD12" s="1">
        <v>0.38</v>
      </c>
      <c r="DE12" s="1">
        <v>0.34</v>
      </c>
      <c r="DF12" s="1">
        <v>0.37</v>
      </c>
      <c r="DG12" s="1">
        <v>0.38</v>
      </c>
    </row>
    <row r="13" spans="1:112" x14ac:dyDescent="0.35">
      <c r="A13" t="s">
        <v>3</v>
      </c>
      <c r="B13" s="1">
        <v>13.6</v>
      </c>
      <c r="C13" s="1">
        <v>13.84</v>
      </c>
      <c r="D13" s="1">
        <v>13.78</v>
      </c>
      <c r="E13" s="1">
        <v>13.87</v>
      </c>
      <c r="F13" s="1">
        <v>13.75</v>
      </c>
      <c r="G13" s="1">
        <v>13.45</v>
      </c>
      <c r="H13" s="1">
        <v>13.75</v>
      </c>
      <c r="I13" s="1">
        <v>13.68</v>
      </c>
      <c r="J13" s="1">
        <v>13.47</v>
      </c>
      <c r="K13" s="1">
        <v>13.49</v>
      </c>
      <c r="M13" s="1">
        <v>13</v>
      </c>
      <c r="N13" s="1">
        <v>9.7100000000000009</v>
      </c>
      <c r="O13" s="1">
        <v>11.21</v>
      </c>
      <c r="P13" s="1">
        <v>12.31</v>
      </c>
      <c r="Q13" s="1">
        <v>11.77</v>
      </c>
      <c r="R13" s="1">
        <v>12.21</v>
      </c>
      <c r="S13" s="1">
        <v>12.61</v>
      </c>
      <c r="T13" s="1">
        <v>10.48</v>
      </c>
      <c r="U13" s="1">
        <v>10.66</v>
      </c>
      <c r="V13" s="1"/>
      <c r="W13" s="1">
        <v>13.6</v>
      </c>
      <c r="X13" s="1">
        <v>13.53</v>
      </c>
      <c r="Y13" s="1">
        <v>13.55</v>
      </c>
      <c r="Z13" s="1">
        <v>13.16</v>
      </c>
      <c r="AA13" s="1">
        <v>13.21</v>
      </c>
      <c r="AB13" s="1">
        <v>13.12</v>
      </c>
      <c r="AC13" s="1">
        <v>13.14</v>
      </c>
      <c r="AD13" s="1">
        <v>13.36</v>
      </c>
      <c r="AE13" s="1">
        <v>13.29</v>
      </c>
      <c r="AF13" s="1">
        <v>13.52</v>
      </c>
      <c r="AG13" s="1">
        <v>13.51</v>
      </c>
      <c r="AH13" s="1">
        <v>13.61</v>
      </c>
      <c r="AI13" s="1">
        <v>13.49</v>
      </c>
      <c r="AJ13" s="1">
        <v>13.46</v>
      </c>
      <c r="AK13" s="1">
        <v>13.37</v>
      </c>
      <c r="AL13" s="1">
        <v>13.28</v>
      </c>
      <c r="AM13" s="1">
        <v>13.3</v>
      </c>
      <c r="AN13" s="1">
        <v>13.32</v>
      </c>
      <c r="AO13" s="1">
        <v>13.3</v>
      </c>
      <c r="AP13" s="1">
        <v>13.13</v>
      </c>
      <c r="AQ13" s="1">
        <v>13.16</v>
      </c>
      <c r="AR13" s="1">
        <v>13.14</v>
      </c>
      <c r="AS13" s="1">
        <v>13.2</v>
      </c>
      <c r="AT13" s="1">
        <v>13.39</v>
      </c>
      <c r="AU13" s="1">
        <v>13.37</v>
      </c>
      <c r="AV13" s="1">
        <v>13.08</v>
      </c>
      <c r="AW13" s="1">
        <v>13.39</v>
      </c>
      <c r="AX13" s="1">
        <v>13.42</v>
      </c>
      <c r="AY13" s="1">
        <v>13.78</v>
      </c>
      <c r="AZ13" s="73">
        <v>13.66</v>
      </c>
      <c r="BA13" s="1">
        <v>13.15</v>
      </c>
      <c r="BB13" s="1">
        <v>13.24</v>
      </c>
      <c r="BC13" s="1"/>
      <c r="BD13" s="4">
        <v>12.928699999999999</v>
      </c>
      <c r="BE13" s="4">
        <v>12.7555</v>
      </c>
      <c r="BF13" s="4">
        <v>12.8927</v>
      </c>
      <c r="BG13" s="4">
        <v>12.8339</v>
      </c>
      <c r="BH13" s="4">
        <v>12.8613</v>
      </c>
      <c r="BI13" s="4">
        <v>12.816000000000001</v>
      </c>
      <c r="BJ13" s="4">
        <v>12.8489</v>
      </c>
      <c r="BK13" s="4">
        <v>12.779500000000001</v>
      </c>
      <c r="BL13" s="4">
        <v>12.805099999999999</v>
      </c>
      <c r="BM13" s="4">
        <v>12.6965</v>
      </c>
      <c r="BN13" s="1"/>
      <c r="BO13" s="1">
        <v>13.09</v>
      </c>
      <c r="BP13" s="1">
        <v>12.97</v>
      </c>
      <c r="BQ13" s="1">
        <v>13.03</v>
      </c>
      <c r="BR13" s="1">
        <v>12.91</v>
      </c>
      <c r="BS13" s="1">
        <v>12.91</v>
      </c>
      <c r="BT13" s="1">
        <v>12.77</v>
      </c>
      <c r="BU13" s="1">
        <v>12.86</v>
      </c>
      <c r="BV13" s="1">
        <v>13.16</v>
      </c>
      <c r="BW13" s="1">
        <v>13.2</v>
      </c>
      <c r="BX13" s="1">
        <v>12.98</v>
      </c>
      <c r="BY13" s="1">
        <v>13.45</v>
      </c>
      <c r="BZ13" s="1">
        <v>13.26</v>
      </c>
      <c r="CA13" s="1">
        <v>13.08</v>
      </c>
      <c r="CB13" s="1">
        <v>13.03</v>
      </c>
      <c r="CC13" s="1">
        <v>12.91</v>
      </c>
      <c r="CD13" s="1">
        <v>12.91</v>
      </c>
      <c r="CE13" s="1">
        <v>12.84</v>
      </c>
      <c r="CF13" s="1">
        <v>12.75</v>
      </c>
      <c r="CG13" s="1">
        <v>12.51</v>
      </c>
      <c r="CH13" s="1">
        <v>12.94</v>
      </c>
      <c r="CI13" s="1">
        <v>12.96</v>
      </c>
      <c r="CJ13" s="1">
        <v>12.86</v>
      </c>
      <c r="CK13" s="1">
        <v>12.84</v>
      </c>
      <c r="CL13" s="1">
        <v>12.86</v>
      </c>
      <c r="CM13" s="1">
        <v>13.16</v>
      </c>
      <c r="CN13" s="1">
        <v>13.2</v>
      </c>
      <c r="CO13" s="1">
        <v>12.98</v>
      </c>
      <c r="CP13" s="1">
        <v>13.45</v>
      </c>
      <c r="CQ13" s="1">
        <v>13.26</v>
      </c>
      <c r="CR13" s="1">
        <v>13.08</v>
      </c>
      <c r="CT13" s="4">
        <v>13.3558</v>
      </c>
      <c r="CU13" s="4">
        <v>13.3665</v>
      </c>
      <c r="CV13" s="4">
        <v>13.335699999999999</v>
      </c>
      <c r="CW13" s="4">
        <v>13.2592</v>
      </c>
      <c r="CY13" s="1">
        <v>13.02</v>
      </c>
      <c r="CZ13" s="1">
        <v>13.25</v>
      </c>
      <c r="DA13" s="1">
        <v>13.01</v>
      </c>
      <c r="DB13" s="1">
        <v>12.93</v>
      </c>
      <c r="DC13" s="1"/>
      <c r="DD13" s="1">
        <v>13.1</v>
      </c>
      <c r="DE13" s="1">
        <v>13.09</v>
      </c>
      <c r="DF13" s="1">
        <v>13.08</v>
      </c>
      <c r="DG13" s="1">
        <v>13.06</v>
      </c>
    </row>
    <row r="14" spans="1:112" x14ac:dyDescent="0.35">
      <c r="A14" t="s">
        <v>1</v>
      </c>
      <c r="B14" s="1">
        <v>18.739999999999998</v>
      </c>
      <c r="C14" s="1">
        <v>10.61</v>
      </c>
      <c r="D14" s="1">
        <v>18.8</v>
      </c>
      <c r="E14" s="1">
        <v>19.02</v>
      </c>
      <c r="F14" s="1">
        <v>18.89</v>
      </c>
      <c r="G14" s="1">
        <v>19.29</v>
      </c>
      <c r="H14" s="1">
        <v>19.03</v>
      </c>
      <c r="I14" s="1">
        <v>18.61</v>
      </c>
      <c r="J14" s="1">
        <v>18.97</v>
      </c>
      <c r="K14" s="1">
        <v>18.920000000000002</v>
      </c>
      <c r="M14" s="1">
        <v>23.17</v>
      </c>
      <c r="N14" s="1">
        <v>22.17</v>
      </c>
      <c r="O14" s="1">
        <v>22.71</v>
      </c>
      <c r="P14" s="1">
        <v>23.04</v>
      </c>
      <c r="Q14" s="1">
        <v>21.81</v>
      </c>
      <c r="R14" s="1">
        <v>22.29</v>
      </c>
      <c r="S14" s="1">
        <v>22.05</v>
      </c>
      <c r="T14" s="1">
        <v>22.31</v>
      </c>
      <c r="U14" s="1">
        <v>23.03</v>
      </c>
      <c r="V14" s="1"/>
      <c r="W14" s="1">
        <v>19.23</v>
      </c>
      <c r="X14" s="1">
        <v>19.13</v>
      </c>
      <c r="Y14" s="1">
        <v>19.14</v>
      </c>
      <c r="Z14" s="1">
        <v>19.61</v>
      </c>
      <c r="AA14" s="1">
        <v>19.61</v>
      </c>
      <c r="AB14" s="1">
        <v>19.79</v>
      </c>
      <c r="AC14" s="1">
        <v>19.73</v>
      </c>
      <c r="AD14" s="1">
        <v>19.55</v>
      </c>
      <c r="AE14" s="1">
        <v>19.649999999999999</v>
      </c>
      <c r="AF14" s="1">
        <v>10.81</v>
      </c>
      <c r="AG14" s="1">
        <v>11.09</v>
      </c>
      <c r="AH14" s="1">
        <v>10.74</v>
      </c>
      <c r="AI14" s="1">
        <v>10.72</v>
      </c>
      <c r="AJ14" s="1">
        <v>19.559999999999999</v>
      </c>
      <c r="AK14" s="1">
        <v>19.48</v>
      </c>
      <c r="AL14" s="1">
        <v>19.170000000000002</v>
      </c>
      <c r="AM14" s="1">
        <v>19.489999999999998</v>
      </c>
      <c r="AN14" s="1">
        <v>19.25</v>
      </c>
      <c r="AO14" s="1">
        <v>19.45</v>
      </c>
      <c r="AP14" s="1">
        <v>19.510000000000002</v>
      </c>
      <c r="AQ14" s="1">
        <v>19.38</v>
      </c>
      <c r="AR14" s="1">
        <v>19.41</v>
      </c>
      <c r="AS14" s="1">
        <v>19.55</v>
      </c>
      <c r="AT14" s="1">
        <v>19.48</v>
      </c>
      <c r="AU14" s="1">
        <v>19.72</v>
      </c>
      <c r="AV14" s="1">
        <v>19.46</v>
      </c>
      <c r="AW14" s="1">
        <v>19.57</v>
      </c>
      <c r="AX14" s="1">
        <v>19.68</v>
      </c>
      <c r="AY14" s="1">
        <v>11.36</v>
      </c>
      <c r="AZ14" s="73">
        <v>10.84</v>
      </c>
      <c r="BA14" s="1">
        <v>19.79</v>
      </c>
      <c r="BB14" s="1">
        <v>19.64</v>
      </c>
      <c r="BC14" s="1"/>
      <c r="BD14" s="4">
        <v>19.183</v>
      </c>
      <c r="BE14" s="4">
        <v>19.153400000000001</v>
      </c>
      <c r="BF14" s="4">
        <v>19.140699999999999</v>
      </c>
      <c r="BG14" s="4">
        <v>19.156500000000001</v>
      </c>
      <c r="BH14" s="4">
        <v>19.2347</v>
      </c>
      <c r="BI14" s="4">
        <v>19.240100000000002</v>
      </c>
      <c r="BJ14" s="4">
        <v>19.354399999999998</v>
      </c>
      <c r="BK14" s="4">
        <v>19.3062</v>
      </c>
      <c r="BL14" s="4">
        <v>19.2866</v>
      </c>
      <c r="BM14" s="4">
        <v>19.279399999999999</v>
      </c>
      <c r="BN14" s="1"/>
      <c r="BO14" s="1">
        <v>19.63</v>
      </c>
      <c r="BP14" s="1">
        <v>19.71</v>
      </c>
      <c r="BQ14" s="1">
        <v>19.89</v>
      </c>
      <c r="BR14" s="1">
        <v>19.690000000000001</v>
      </c>
      <c r="BS14" s="1">
        <v>19.690000000000001</v>
      </c>
      <c r="BT14" s="1">
        <v>19.52</v>
      </c>
      <c r="BU14" s="1">
        <v>19.84</v>
      </c>
      <c r="BV14" s="1">
        <v>19.75</v>
      </c>
      <c r="BW14" s="1">
        <v>19.8</v>
      </c>
      <c r="BX14" s="1">
        <v>19.690000000000001</v>
      </c>
      <c r="BY14" s="1">
        <v>18.93</v>
      </c>
      <c r="BZ14" s="1">
        <v>19.91</v>
      </c>
      <c r="CA14" s="1">
        <v>20.010000000000002</v>
      </c>
      <c r="CB14" s="1">
        <v>19.89</v>
      </c>
      <c r="CC14" s="1">
        <v>19.690000000000001</v>
      </c>
      <c r="CD14" s="1">
        <v>19.690000000000001</v>
      </c>
      <c r="CE14" s="1">
        <v>19.95</v>
      </c>
      <c r="CF14" s="1">
        <v>19.739999999999998</v>
      </c>
      <c r="CG14" s="1">
        <v>19.45</v>
      </c>
      <c r="CH14" s="1">
        <v>19.86</v>
      </c>
      <c r="CI14" s="1">
        <v>19.12</v>
      </c>
      <c r="CJ14" s="1">
        <v>19.739999999999998</v>
      </c>
      <c r="CK14" s="1">
        <v>19.45</v>
      </c>
      <c r="CL14" s="1">
        <v>19.84</v>
      </c>
      <c r="CM14" s="1">
        <v>19.75</v>
      </c>
      <c r="CN14" s="1">
        <v>19.8</v>
      </c>
      <c r="CO14" s="1">
        <v>19.690000000000001</v>
      </c>
      <c r="CP14" s="1">
        <v>18.93</v>
      </c>
      <c r="CQ14" s="1">
        <v>19.91</v>
      </c>
      <c r="CR14" s="1">
        <v>20.010000000000002</v>
      </c>
      <c r="CT14" s="4">
        <v>18.480399999999999</v>
      </c>
      <c r="CU14" s="4">
        <v>18.517199999999999</v>
      </c>
      <c r="CV14" s="4">
        <v>18.517900000000001</v>
      </c>
      <c r="CW14" s="4">
        <v>18.488600000000002</v>
      </c>
      <c r="CY14" s="1">
        <v>20.58</v>
      </c>
      <c r="CZ14" s="1">
        <v>20.51</v>
      </c>
      <c r="DA14" s="1">
        <v>20.2</v>
      </c>
      <c r="DB14" s="1">
        <v>20.67</v>
      </c>
      <c r="DC14" s="1"/>
      <c r="DD14" s="1">
        <v>19.649999999999999</v>
      </c>
      <c r="DE14" s="1">
        <v>19.34</v>
      </c>
      <c r="DF14" s="1">
        <v>19.79</v>
      </c>
      <c r="DG14" s="1">
        <v>19.760000000000002</v>
      </c>
    </row>
    <row r="15" spans="1:112" ht="16.5" x14ac:dyDescent="0.45">
      <c r="A15" t="s">
        <v>82</v>
      </c>
      <c r="B15" s="1">
        <v>1.39</v>
      </c>
      <c r="C15" s="1">
        <v>2.84</v>
      </c>
      <c r="D15" s="1">
        <v>1.4</v>
      </c>
      <c r="E15" s="1">
        <v>1.37</v>
      </c>
      <c r="F15" s="1">
        <v>1.44</v>
      </c>
      <c r="G15" s="1">
        <v>1.37</v>
      </c>
      <c r="H15" s="1">
        <v>1.39</v>
      </c>
      <c r="I15" s="1">
        <v>1.42</v>
      </c>
      <c r="J15" s="1">
        <v>1.4</v>
      </c>
      <c r="K15" s="1">
        <v>1.38</v>
      </c>
      <c r="M15" s="1">
        <v>0.41</v>
      </c>
      <c r="N15" s="1">
        <v>0.73</v>
      </c>
      <c r="O15" s="1">
        <v>0.54</v>
      </c>
      <c r="P15" s="1">
        <v>0.41</v>
      </c>
      <c r="Q15" s="1">
        <v>0.66</v>
      </c>
      <c r="R15" s="1">
        <v>0.56000000000000005</v>
      </c>
      <c r="S15" s="1">
        <v>0.56000000000000005</v>
      </c>
      <c r="T15" s="1">
        <v>0.68</v>
      </c>
      <c r="U15" s="1">
        <v>0.5</v>
      </c>
      <c r="V15" s="1"/>
      <c r="W15" s="1">
        <v>1.29</v>
      </c>
      <c r="X15" s="1">
        <v>1.38</v>
      </c>
      <c r="Y15" s="1">
        <v>1.34</v>
      </c>
      <c r="Z15" s="1">
        <v>1.3</v>
      </c>
      <c r="AA15" s="1">
        <v>1.29</v>
      </c>
      <c r="AB15" s="1">
        <v>1.36</v>
      </c>
      <c r="AC15" s="1">
        <v>1.29</v>
      </c>
      <c r="AD15" s="1">
        <v>1.29</v>
      </c>
      <c r="AE15" s="1">
        <v>1.25</v>
      </c>
      <c r="AF15" s="1">
        <v>2.69</v>
      </c>
      <c r="AG15" s="1">
        <v>2.77</v>
      </c>
      <c r="AH15" s="1">
        <v>2.59</v>
      </c>
      <c r="AI15" s="1">
        <v>2.61</v>
      </c>
      <c r="AJ15" s="1">
        <v>1.4</v>
      </c>
      <c r="AK15" s="1">
        <v>1.35</v>
      </c>
      <c r="AL15" s="1">
        <v>1.34</v>
      </c>
      <c r="AM15" s="1">
        <v>1.39</v>
      </c>
      <c r="AN15" s="1">
        <v>1.35</v>
      </c>
      <c r="AO15" s="1">
        <v>1.39</v>
      </c>
      <c r="AP15" s="1">
        <v>1.33</v>
      </c>
      <c r="AQ15" s="1">
        <v>1.32</v>
      </c>
      <c r="AR15" s="1">
        <v>1.33</v>
      </c>
      <c r="AS15" s="1">
        <v>1.32</v>
      </c>
      <c r="AT15" s="1">
        <v>1.37</v>
      </c>
      <c r="AU15" s="1">
        <v>1.39</v>
      </c>
      <c r="AV15" s="1">
        <v>1.3</v>
      </c>
      <c r="AW15" s="1">
        <v>1.29</v>
      </c>
      <c r="AX15" s="1">
        <v>1.33</v>
      </c>
      <c r="AY15" s="1">
        <v>2.44</v>
      </c>
      <c r="AZ15" s="73">
        <v>2.65</v>
      </c>
      <c r="BA15" s="1">
        <v>1.26</v>
      </c>
      <c r="BB15" s="1">
        <v>1.32</v>
      </c>
      <c r="BC15" s="1"/>
      <c r="BD15" s="4">
        <v>1.62337</v>
      </c>
      <c r="BE15" s="4">
        <v>1.6168499999999999</v>
      </c>
      <c r="BF15" s="4">
        <v>1.6355299999999999</v>
      </c>
      <c r="BG15" s="4">
        <v>1.6487400000000001</v>
      </c>
      <c r="BH15" s="4">
        <v>1.6538900000000001</v>
      </c>
      <c r="BI15" s="4">
        <v>1.6239300000000001</v>
      </c>
      <c r="BJ15" s="4">
        <v>1.27258</v>
      </c>
      <c r="BK15" s="4">
        <v>1.25145</v>
      </c>
      <c r="BL15" s="4">
        <v>1.26278</v>
      </c>
      <c r="BM15" s="4">
        <v>1.2660100000000001</v>
      </c>
      <c r="BN15" s="1"/>
      <c r="BO15" s="1">
        <v>1.29</v>
      </c>
      <c r="BP15" s="1">
        <v>1.34</v>
      </c>
      <c r="BQ15" s="1">
        <v>1.26</v>
      </c>
      <c r="BR15" s="1">
        <v>1.32</v>
      </c>
      <c r="BS15" s="1">
        <v>1.29</v>
      </c>
      <c r="BT15" s="1">
        <v>1.29</v>
      </c>
      <c r="BU15" s="1">
        <v>1.34</v>
      </c>
      <c r="BV15" s="1">
        <v>1.29</v>
      </c>
      <c r="BW15" s="1">
        <v>1.24</v>
      </c>
      <c r="BX15" s="1">
        <v>1.42</v>
      </c>
      <c r="BY15" s="1">
        <v>1.48</v>
      </c>
      <c r="BZ15" s="1">
        <v>1.23</v>
      </c>
      <c r="CA15" s="1">
        <v>1.31</v>
      </c>
      <c r="CB15" s="1">
        <v>1.26</v>
      </c>
      <c r="CC15" s="1">
        <v>1.32</v>
      </c>
      <c r="CD15" s="1">
        <v>1.29</v>
      </c>
      <c r="CE15" s="1">
        <v>1.27</v>
      </c>
      <c r="CF15" s="1">
        <v>1.33</v>
      </c>
      <c r="CG15" s="1">
        <v>1.32</v>
      </c>
      <c r="CH15" s="1">
        <v>1.3</v>
      </c>
      <c r="CI15" s="1">
        <v>1.36</v>
      </c>
      <c r="CJ15" s="1">
        <v>1.3</v>
      </c>
      <c r="CK15" s="1">
        <v>1.29</v>
      </c>
      <c r="CL15" s="1">
        <v>1.34</v>
      </c>
      <c r="CM15" s="1">
        <v>1.29</v>
      </c>
      <c r="CN15" s="1">
        <v>1.24</v>
      </c>
      <c r="CO15" s="1">
        <v>1.42</v>
      </c>
      <c r="CP15" s="1">
        <v>1.48</v>
      </c>
      <c r="CQ15" s="1">
        <v>1.23</v>
      </c>
      <c r="CR15" s="1">
        <v>1.31</v>
      </c>
      <c r="CT15" s="4">
        <v>1.3454699999999999</v>
      </c>
      <c r="CU15" s="4">
        <v>1.36039</v>
      </c>
      <c r="CV15" s="4">
        <v>1.36564</v>
      </c>
      <c r="CW15" s="4">
        <v>1.37019</v>
      </c>
      <c r="CY15" s="1">
        <v>1.01</v>
      </c>
      <c r="CZ15" s="1">
        <v>0.99</v>
      </c>
      <c r="DA15" s="1">
        <v>1.04</v>
      </c>
      <c r="DB15" s="1">
        <v>1.03</v>
      </c>
      <c r="DC15" s="1"/>
      <c r="DD15" s="1">
        <v>0.97</v>
      </c>
      <c r="DE15" s="1">
        <v>1</v>
      </c>
      <c r="DF15" s="1">
        <v>0.93</v>
      </c>
      <c r="DG15" s="1">
        <v>0.97</v>
      </c>
    </row>
    <row r="16" spans="1:112" ht="16.5" x14ac:dyDescent="0.45">
      <c r="A16" t="s">
        <v>184</v>
      </c>
      <c r="B16" s="48" t="s">
        <v>213</v>
      </c>
      <c r="C16" s="48" t="s">
        <v>213</v>
      </c>
      <c r="D16" s="48" t="s">
        <v>213</v>
      </c>
      <c r="E16" s="48" t="s">
        <v>213</v>
      </c>
      <c r="F16" s="48" t="s">
        <v>213</v>
      </c>
      <c r="G16" s="48" t="s">
        <v>213</v>
      </c>
      <c r="H16" s="1">
        <v>0.01</v>
      </c>
      <c r="I16" s="1">
        <v>0.01</v>
      </c>
      <c r="J16" s="1">
        <v>0.01</v>
      </c>
      <c r="K16" s="1">
        <v>0.02</v>
      </c>
      <c r="M16" s="48" t="s">
        <v>213</v>
      </c>
      <c r="N16" s="48" t="s">
        <v>213</v>
      </c>
      <c r="O16" s="48" t="s">
        <v>213</v>
      </c>
      <c r="P16" s="48" t="s">
        <v>213</v>
      </c>
      <c r="Q16" s="48" t="s">
        <v>213</v>
      </c>
      <c r="R16" s="48" t="s">
        <v>213</v>
      </c>
      <c r="S16" s="48" t="s">
        <v>213</v>
      </c>
      <c r="T16" s="48" t="s">
        <v>213</v>
      </c>
      <c r="U16" s="48" t="s">
        <v>213</v>
      </c>
      <c r="V16" s="1"/>
      <c r="W16" s="48" t="s">
        <v>213</v>
      </c>
      <c r="X16" s="48" t="s">
        <v>213</v>
      </c>
      <c r="Y16" s="48" t="s">
        <v>213</v>
      </c>
      <c r="Z16" s="48" t="s">
        <v>213</v>
      </c>
      <c r="AA16" s="48" t="s">
        <v>213</v>
      </c>
      <c r="AB16" s="48" t="s">
        <v>213</v>
      </c>
      <c r="AC16" s="48" t="s">
        <v>213</v>
      </c>
      <c r="AD16" s="48" t="s">
        <v>213</v>
      </c>
      <c r="AE16" s="48" t="s">
        <v>213</v>
      </c>
      <c r="AF16" s="48" t="s">
        <v>213</v>
      </c>
      <c r="AG16" s="48" t="s">
        <v>213</v>
      </c>
      <c r="AH16" s="48" t="s">
        <v>213</v>
      </c>
      <c r="AI16" s="48" t="s">
        <v>213</v>
      </c>
      <c r="AJ16" s="48" t="s">
        <v>213</v>
      </c>
      <c r="AK16" s="48" t="s">
        <v>213</v>
      </c>
      <c r="AL16" s="48" t="s">
        <v>213</v>
      </c>
      <c r="AM16" s="48" t="s">
        <v>213</v>
      </c>
      <c r="AN16" s="48" t="s">
        <v>213</v>
      </c>
      <c r="AO16" s="48" t="s">
        <v>213</v>
      </c>
      <c r="AP16" s="48" t="s">
        <v>213</v>
      </c>
      <c r="AQ16" s="48" t="s">
        <v>213</v>
      </c>
      <c r="AR16" s="48" t="s">
        <v>213</v>
      </c>
      <c r="AS16" s="48" t="s">
        <v>213</v>
      </c>
      <c r="AT16" s="48" t="s">
        <v>213</v>
      </c>
      <c r="AU16" s="48" t="s">
        <v>213</v>
      </c>
      <c r="AV16" s="48" t="s">
        <v>213</v>
      </c>
      <c r="AW16" s="48" t="s">
        <v>213</v>
      </c>
      <c r="AX16" s="48" t="s">
        <v>213</v>
      </c>
      <c r="AY16" s="48" t="s">
        <v>213</v>
      </c>
      <c r="AZ16" s="74" t="s">
        <v>213</v>
      </c>
      <c r="BA16" s="48" t="s">
        <v>213</v>
      </c>
      <c r="BB16" s="48" t="s">
        <v>213</v>
      </c>
      <c r="BC16" s="1"/>
      <c r="BD16" s="48" t="s">
        <v>213</v>
      </c>
      <c r="BE16" s="48" t="s">
        <v>213</v>
      </c>
      <c r="BF16" s="48" t="s">
        <v>213</v>
      </c>
      <c r="BG16" s="48" t="s">
        <v>213</v>
      </c>
      <c r="BH16" s="48" t="s">
        <v>213</v>
      </c>
      <c r="BI16" s="48" t="s">
        <v>213</v>
      </c>
      <c r="BJ16" s="48" t="s">
        <v>213</v>
      </c>
      <c r="BK16" s="48" t="s">
        <v>213</v>
      </c>
      <c r="BL16" s="48" t="s">
        <v>213</v>
      </c>
      <c r="BM16" s="48" t="s">
        <v>213</v>
      </c>
      <c r="BN16" s="1"/>
      <c r="BO16" s="1">
        <v>0.01</v>
      </c>
      <c r="BP16" s="1">
        <v>0</v>
      </c>
      <c r="BQ16" s="1">
        <v>0.03</v>
      </c>
      <c r="BR16" s="1">
        <v>0</v>
      </c>
      <c r="BS16" s="1">
        <v>0.01</v>
      </c>
      <c r="BT16" s="1">
        <v>0.01</v>
      </c>
      <c r="BU16" s="48" t="s">
        <v>213</v>
      </c>
      <c r="BV16" s="48" t="s">
        <v>213</v>
      </c>
      <c r="BW16" s="48" t="s">
        <v>213</v>
      </c>
      <c r="BX16" s="48" t="s">
        <v>213</v>
      </c>
      <c r="BY16" s="48" t="s">
        <v>213</v>
      </c>
      <c r="BZ16" s="48" t="s">
        <v>213</v>
      </c>
      <c r="CA16" s="48" t="s">
        <v>213</v>
      </c>
      <c r="CB16" s="48" t="s">
        <v>213</v>
      </c>
      <c r="CC16" s="48" t="s">
        <v>213</v>
      </c>
      <c r="CD16" s="48" t="s">
        <v>213</v>
      </c>
      <c r="CE16" s="48" t="s">
        <v>213</v>
      </c>
      <c r="CF16" s="48" t="s">
        <v>213</v>
      </c>
      <c r="CG16" s="48" t="s">
        <v>213</v>
      </c>
      <c r="CH16" s="48" t="s">
        <v>213</v>
      </c>
      <c r="CI16" s="48" t="s">
        <v>213</v>
      </c>
      <c r="CJ16" s="48" t="s">
        <v>213</v>
      </c>
      <c r="CK16" s="48" t="s">
        <v>213</v>
      </c>
      <c r="CL16" s="48" t="s">
        <v>213</v>
      </c>
      <c r="CM16" s="48" t="s">
        <v>213</v>
      </c>
      <c r="CN16" s="48" t="s">
        <v>213</v>
      </c>
      <c r="CO16" s="48" t="s">
        <v>213</v>
      </c>
      <c r="CP16" s="48" t="s">
        <v>213</v>
      </c>
      <c r="CQ16" s="48" t="s">
        <v>213</v>
      </c>
      <c r="CR16" s="48" t="s">
        <v>213</v>
      </c>
      <c r="CT16" s="85" t="s">
        <v>213</v>
      </c>
      <c r="CU16" s="85" t="s">
        <v>213</v>
      </c>
      <c r="CV16" s="85" t="s">
        <v>213</v>
      </c>
      <c r="CW16" s="85" t="s">
        <v>213</v>
      </c>
      <c r="CY16" s="48" t="s">
        <v>213</v>
      </c>
      <c r="CZ16" s="48" t="s">
        <v>213</v>
      </c>
      <c r="DA16" s="48" t="s">
        <v>213</v>
      </c>
      <c r="DB16" s="48" t="s">
        <v>213</v>
      </c>
      <c r="DC16" s="1"/>
      <c r="DD16" s="48" t="s">
        <v>213</v>
      </c>
      <c r="DE16" s="48" t="s">
        <v>213</v>
      </c>
      <c r="DF16" s="48" t="s">
        <v>213</v>
      </c>
      <c r="DG16" s="48" t="s">
        <v>213</v>
      </c>
    </row>
    <row r="17" spans="1:111" x14ac:dyDescent="0.35">
      <c r="A17" t="s">
        <v>359</v>
      </c>
      <c r="B17" s="48" t="s">
        <v>213</v>
      </c>
      <c r="C17" s="48" t="s">
        <v>213</v>
      </c>
      <c r="D17" s="48" t="s">
        <v>213</v>
      </c>
      <c r="E17" s="48" t="s">
        <v>213</v>
      </c>
      <c r="F17" s="48" t="s">
        <v>213</v>
      </c>
      <c r="G17" s="48" t="s">
        <v>213</v>
      </c>
      <c r="H17" s="48" t="s">
        <v>213</v>
      </c>
      <c r="I17" s="48" t="s">
        <v>213</v>
      </c>
      <c r="J17" s="48" t="s">
        <v>213</v>
      </c>
      <c r="K17" s="48" t="s">
        <v>213</v>
      </c>
      <c r="M17" s="48" t="s">
        <v>213</v>
      </c>
      <c r="N17" s="48" t="s">
        <v>213</v>
      </c>
      <c r="O17" s="48" t="s">
        <v>213</v>
      </c>
      <c r="P17" s="48" t="s">
        <v>213</v>
      </c>
      <c r="Q17" s="48" t="s">
        <v>213</v>
      </c>
      <c r="R17" s="48" t="s">
        <v>213</v>
      </c>
      <c r="S17" s="48" t="s">
        <v>213</v>
      </c>
      <c r="T17" s="48" t="s">
        <v>213</v>
      </c>
      <c r="U17" s="48" t="s">
        <v>213</v>
      </c>
      <c r="V17" s="1"/>
      <c r="W17" s="48" t="s">
        <v>213</v>
      </c>
      <c r="X17" s="48" t="s">
        <v>213</v>
      </c>
      <c r="Y17" s="48" t="s">
        <v>213</v>
      </c>
      <c r="Z17" s="48" t="s">
        <v>213</v>
      </c>
      <c r="AA17" s="48" t="s">
        <v>213</v>
      </c>
      <c r="AB17" s="48" t="s">
        <v>213</v>
      </c>
      <c r="AC17" s="48" t="s">
        <v>213</v>
      </c>
      <c r="AD17" s="48" t="s">
        <v>213</v>
      </c>
      <c r="AE17" s="48" t="s">
        <v>213</v>
      </c>
      <c r="AF17" s="48" t="s">
        <v>213</v>
      </c>
      <c r="AG17" s="48" t="s">
        <v>213</v>
      </c>
      <c r="AH17" s="48" t="s">
        <v>213</v>
      </c>
      <c r="AI17" s="48" t="s">
        <v>213</v>
      </c>
      <c r="AJ17" s="48" t="s">
        <v>213</v>
      </c>
      <c r="AK17" s="48" t="s">
        <v>213</v>
      </c>
      <c r="AL17" s="48" t="s">
        <v>213</v>
      </c>
      <c r="AM17" s="48" t="s">
        <v>213</v>
      </c>
      <c r="AN17" s="48" t="s">
        <v>213</v>
      </c>
      <c r="AO17" s="48" t="s">
        <v>213</v>
      </c>
      <c r="AP17" s="48" t="s">
        <v>213</v>
      </c>
      <c r="AQ17" s="48" t="s">
        <v>213</v>
      </c>
      <c r="AR17" s="48" t="s">
        <v>213</v>
      </c>
      <c r="AS17" s="48" t="s">
        <v>213</v>
      </c>
      <c r="AT17" s="48" t="s">
        <v>213</v>
      </c>
      <c r="AU17" s="48" t="s">
        <v>213</v>
      </c>
      <c r="AV17" s="48" t="s">
        <v>213</v>
      </c>
      <c r="AW17" s="48" t="s">
        <v>213</v>
      </c>
      <c r="AX17" s="48" t="s">
        <v>213</v>
      </c>
      <c r="AY17" s="48" t="s">
        <v>213</v>
      </c>
      <c r="AZ17" s="48" t="s">
        <v>213</v>
      </c>
      <c r="BA17" s="48" t="s">
        <v>213</v>
      </c>
      <c r="BB17" s="48" t="s">
        <v>213</v>
      </c>
      <c r="BC17" s="1"/>
      <c r="BD17" s="4">
        <v>2.0046000000000001E-2</v>
      </c>
      <c r="BE17" s="4">
        <v>8.9200000000000008E-3</v>
      </c>
      <c r="BF17" s="4">
        <v>3.0850000000000001E-3</v>
      </c>
      <c r="BG17" s="4">
        <v>9.8160000000000001E-3</v>
      </c>
      <c r="BH17" s="4">
        <v>5.8129999999999996E-3</v>
      </c>
      <c r="BI17" s="4">
        <v>6.3699999999999998E-3</v>
      </c>
      <c r="BJ17" s="4">
        <v>-3.3500000000000001E-3</v>
      </c>
      <c r="BK17" s="4">
        <v>1.5800999999999999E-2</v>
      </c>
      <c r="BL17" s="4">
        <v>2.4211E-2</v>
      </c>
      <c r="BM17" s="4">
        <v>2.6963999999999998E-2</v>
      </c>
      <c r="BN17" s="1"/>
      <c r="BO17" s="48" t="s">
        <v>213</v>
      </c>
      <c r="BP17" s="48" t="s">
        <v>213</v>
      </c>
      <c r="BQ17" s="48" t="s">
        <v>213</v>
      </c>
      <c r="BR17" s="48" t="s">
        <v>213</v>
      </c>
      <c r="BS17" s="48" t="s">
        <v>213</v>
      </c>
      <c r="BT17" s="48" t="s">
        <v>213</v>
      </c>
      <c r="BU17" s="48" t="s">
        <v>213</v>
      </c>
      <c r="BV17" s="48" t="s">
        <v>213</v>
      </c>
      <c r="BW17" s="48" t="s">
        <v>213</v>
      </c>
      <c r="BX17" s="48" t="s">
        <v>213</v>
      </c>
      <c r="BY17" s="48" t="s">
        <v>213</v>
      </c>
      <c r="BZ17" s="48" t="s">
        <v>213</v>
      </c>
      <c r="CA17" s="48" t="s">
        <v>213</v>
      </c>
      <c r="CB17" s="48" t="s">
        <v>213</v>
      </c>
      <c r="CC17" s="48" t="s">
        <v>213</v>
      </c>
      <c r="CD17" s="48" t="s">
        <v>213</v>
      </c>
      <c r="CE17" s="48" t="s">
        <v>213</v>
      </c>
      <c r="CF17" s="48" t="s">
        <v>213</v>
      </c>
      <c r="CG17" s="48" t="s">
        <v>213</v>
      </c>
      <c r="CH17" s="48" t="s">
        <v>213</v>
      </c>
      <c r="CI17" s="48" t="s">
        <v>213</v>
      </c>
      <c r="CJ17" s="48" t="s">
        <v>213</v>
      </c>
      <c r="CK17" s="48" t="s">
        <v>213</v>
      </c>
      <c r="CL17" s="48" t="s">
        <v>213</v>
      </c>
      <c r="CM17" s="48" t="s">
        <v>213</v>
      </c>
      <c r="CN17" s="48" t="s">
        <v>213</v>
      </c>
      <c r="CO17" s="48" t="s">
        <v>213</v>
      </c>
      <c r="CP17" s="48" t="s">
        <v>213</v>
      </c>
      <c r="CQ17" s="48" t="s">
        <v>213</v>
      </c>
      <c r="CR17" s="48" t="s">
        <v>213</v>
      </c>
      <c r="CT17" s="4">
        <v>7.953E-3</v>
      </c>
      <c r="CU17" s="4">
        <v>7.8619999999999992E-3</v>
      </c>
      <c r="CV17" s="4">
        <v>3.656E-3</v>
      </c>
      <c r="CW17" s="4">
        <v>8.6370000000000006E-3</v>
      </c>
      <c r="CY17" s="48" t="s">
        <v>213</v>
      </c>
      <c r="CZ17" s="48" t="s">
        <v>213</v>
      </c>
      <c r="DA17" s="48" t="s">
        <v>213</v>
      </c>
      <c r="DB17" s="48" t="s">
        <v>213</v>
      </c>
      <c r="DC17" s="1"/>
      <c r="DD17" s="48" t="s">
        <v>213</v>
      </c>
      <c r="DE17" s="48" t="s">
        <v>213</v>
      </c>
      <c r="DF17" s="48" t="s">
        <v>213</v>
      </c>
      <c r="DG17" s="48" t="s">
        <v>213</v>
      </c>
    </row>
    <row r="18" spans="1:111" x14ac:dyDescent="0.35">
      <c r="A18" t="s">
        <v>6</v>
      </c>
      <c r="B18" s="48" t="s">
        <v>213</v>
      </c>
      <c r="C18" s="48" t="s">
        <v>213</v>
      </c>
      <c r="D18" s="48" t="s">
        <v>213</v>
      </c>
      <c r="E18" s="48" t="s">
        <v>213</v>
      </c>
      <c r="F18" s="48" t="s">
        <v>213</v>
      </c>
      <c r="G18" s="48" t="s">
        <v>213</v>
      </c>
      <c r="H18" s="48" t="s">
        <v>213</v>
      </c>
      <c r="I18" s="48" t="s">
        <v>213</v>
      </c>
      <c r="J18" s="48" t="s">
        <v>213</v>
      </c>
      <c r="K18" s="48" t="s">
        <v>213</v>
      </c>
      <c r="M18" s="48" t="s">
        <v>213</v>
      </c>
      <c r="N18" s="48" t="s">
        <v>213</v>
      </c>
      <c r="O18" s="48" t="s">
        <v>213</v>
      </c>
      <c r="P18" s="48" t="s">
        <v>213</v>
      </c>
      <c r="Q18" s="48" t="s">
        <v>213</v>
      </c>
      <c r="R18" s="48" t="s">
        <v>213</v>
      </c>
      <c r="S18" s="48" t="s">
        <v>213</v>
      </c>
      <c r="T18" s="48" t="s">
        <v>213</v>
      </c>
      <c r="U18" s="48" t="s">
        <v>213</v>
      </c>
      <c r="V18" s="1"/>
      <c r="W18" s="48" t="s">
        <v>213</v>
      </c>
      <c r="X18" s="48" t="s">
        <v>213</v>
      </c>
      <c r="Y18" s="48" t="s">
        <v>213</v>
      </c>
      <c r="Z18" s="48" t="s">
        <v>213</v>
      </c>
      <c r="AA18" s="48" t="s">
        <v>213</v>
      </c>
      <c r="AB18" s="48" t="s">
        <v>213</v>
      </c>
      <c r="AC18" s="48" t="s">
        <v>213</v>
      </c>
      <c r="AD18" s="48" t="s">
        <v>213</v>
      </c>
      <c r="AE18" s="48" t="s">
        <v>213</v>
      </c>
      <c r="AF18" s="48" t="s">
        <v>213</v>
      </c>
      <c r="AG18" s="48" t="s">
        <v>213</v>
      </c>
      <c r="AH18" s="48" t="s">
        <v>213</v>
      </c>
      <c r="AI18" s="48" t="s">
        <v>213</v>
      </c>
      <c r="AJ18" s="48" t="s">
        <v>213</v>
      </c>
      <c r="AK18" s="48" t="s">
        <v>213</v>
      </c>
      <c r="AL18" s="48" t="s">
        <v>213</v>
      </c>
      <c r="AM18" s="48" t="s">
        <v>213</v>
      </c>
      <c r="AN18" s="48" t="s">
        <v>213</v>
      </c>
      <c r="AO18" s="48" t="s">
        <v>213</v>
      </c>
      <c r="AP18" s="48" t="s">
        <v>213</v>
      </c>
      <c r="AQ18" s="48" t="s">
        <v>213</v>
      </c>
      <c r="AR18" s="48" t="s">
        <v>213</v>
      </c>
      <c r="AS18" s="48" t="s">
        <v>213</v>
      </c>
      <c r="AT18" s="48" t="s">
        <v>213</v>
      </c>
      <c r="AU18" s="48" t="s">
        <v>213</v>
      </c>
      <c r="AV18" s="48" t="s">
        <v>213</v>
      </c>
      <c r="AW18" s="48" t="s">
        <v>213</v>
      </c>
      <c r="AX18" s="48" t="s">
        <v>213</v>
      </c>
      <c r="AY18" s="48" t="s">
        <v>213</v>
      </c>
      <c r="AZ18" s="48" t="s">
        <v>213</v>
      </c>
      <c r="BA18" s="48" t="s">
        <v>213</v>
      </c>
      <c r="BB18" s="48" t="s">
        <v>213</v>
      </c>
      <c r="BC18" s="1"/>
      <c r="BD18" s="4">
        <v>4.2329999999999998E-3</v>
      </c>
      <c r="BE18" s="4">
        <v>2.0049999999999998E-3</v>
      </c>
      <c r="BF18" s="4">
        <v>1.7849999999999999E-3</v>
      </c>
      <c r="BG18" s="85" t="s">
        <v>360</v>
      </c>
      <c r="BH18" s="4">
        <v>1.5428000000000001E-2</v>
      </c>
      <c r="BI18" s="4">
        <v>-1.57E-3</v>
      </c>
      <c r="BJ18" s="4">
        <v>5.1190000000000003E-3</v>
      </c>
      <c r="BK18" s="4">
        <v>1.3359999999999999E-3</v>
      </c>
      <c r="BL18" s="4">
        <v>6.9020000000000001E-3</v>
      </c>
      <c r="BM18" s="4">
        <v>2.0927000000000001E-2</v>
      </c>
      <c r="BN18" s="1"/>
      <c r="BO18" s="48" t="s">
        <v>213</v>
      </c>
      <c r="BP18" s="48" t="s">
        <v>213</v>
      </c>
      <c r="BQ18" s="48" t="s">
        <v>213</v>
      </c>
      <c r="BR18" s="48" t="s">
        <v>213</v>
      </c>
      <c r="BS18" s="48" t="s">
        <v>213</v>
      </c>
      <c r="BT18" s="48" t="s">
        <v>213</v>
      </c>
      <c r="BU18" s="48" t="s">
        <v>213</v>
      </c>
      <c r="BV18" s="48" t="s">
        <v>213</v>
      </c>
      <c r="BW18" s="48" t="s">
        <v>213</v>
      </c>
      <c r="BX18" s="48" t="s">
        <v>213</v>
      </c>
      <c r="BY18" s="48" t="s">
        <v>213</v>
      </c>
      <c r="BZ18" s="48" t="s">
        <v>213</v>
      </c>
      <c r="CA18" s="48" t="s">
        <v>213</v>
      </c>
      <c r="CB18" s="48" t="s">
        <v>213</v>
      </c>
      <c r="CC18" s="48" t="s">
        <v>213</v>
      </c>
      <c r="CD18" s="48" t="s">
        <v>213</v>
      </c>
      <c r="CE18" s="48" t="s">
        <v>213</v>
      </c>
      <c r="CF18" s="48" t="s">
        <v>213</v>
      </c>
      <c r="CG18" s="48" t="s">
        <v>213</v>
      </c>
      <c r="CH18" s="48" t="s">
        <v>213</v>
      </c>
      <c r="CI18" s="48" t="s">
        <v>213</v>
      </c>
      <c r="CJ18" s="48" t="s">
        <v>213</v>
      </c>
      <c r="CK18" s="48" t="s">
        <v>213</v>
      </c>
      <c r="CL18" s="48" t="s">
        <v>213</v>
      </c>
      <c r="CM18" s="48" t="s">
        <v>213</v>
      </c>
      <c r="CN18" s="48" t="s">
        <v>213</v>
      </c>
      <c r="CO18" s="48" t="s">
        <v>213</v>
      </c>
      <c r="CP18" s="48" t="s">
        <v>213</v>
      </c>
      <c r="CQ18" s="48" t="s">
        <v>213</v>
      </c>
      <c r="CR18" s="48" t="s">
        <v>213</v>
      </c>
      <c r="CT18" s="4">
        <v>6.202E-3</v>
      </c>
      <c r="CU18" s="4">
        <v>2.5034000000000001E-2</v>
      </c>
      <c r="CV18" s="4">
        <v>1.3290000000000001E-3</v>
      </c>
      <c r="CW18" s="4">
        <v>7.5310000000000004E-3</v>
      </c>
      <c r="CY18" s="48" t="s">
        <v>213</v>
      </c>
      <c r="CZ18" s="48" t="s">
        <v>213</v>
      </c>
      <c r="DA18" s="48" t="s">
        <v>213</v>
      </c>
      <c r="DB18" s="48" t="s">
        <v>213</v>
      </c>
      <c r="DC18" s="1"/>
      <c r="DD18" s="48" t="s">
        <v>213</v>
      </c>
      <c r="DE18" s="48" t="s">
        <v>213</v>
      </c>
      <c r="DF18" s="48" t="s">
        <v>213</v>
      </c>
      <c r="DG18" s="48" t="s">
        <v>213</v>
      </c>
    </row>
    <row r="19" spans="1:111" x14ac:dyDescent="0.35">
      <c r="A19" s="2" t="s">
        <v>2</v>
      </c>
      <c r="B19" s="1">
        <f t="shared" ref="B19:G19" si="0">SUM(B7:B15)</f>
        <v>100.08</v>
      </c>
      <c r="C19" s="1">
        <f t="shared" si="0"/>
        <v>96.820000000000007</v>
      </c>
      <c r="D19" s="1">
        <f t="shared" si="0"/>
        <v>100.39</v>
      </c>
      <c r="E19" s="1">
        <f t="shared" si="0"/>
        <v>100.57000000000001</v>
      </c>
      <c r="F19" s="1">
        <f t="shared" si="0"/>
        <v>100.42</v>
      </c>
      <c r="G19" s="1">
        <f t="shared" si="0"/>
        <v>100.41999999999999</v>
      </c>
      <c r="H19" s="1">
        <f>SUM(H7:H16)</f>
        <v>100.28000000000002</v>
      </c>
      <c r="I19" s="1">
        <f>SUM(I7:I16)</f>
        <v>99.370000000000019</v>
      </c>
      <c r="J19" s="1">
        <f>SUM(J7:J16)</f>
        <v>99.860000000000014</v>
      </c>
      <c r="K19" s="1">
        <f>SUM(K7:K16)</f>
        <v>100.24999999999999</v>
      </c>
      <c r="M19" s="1">
        <f t="shared" ref="M19:U19" si="1">SUM(M7:M15)</f>
        <v>100.67999999999999</v>
      </c>
      <c r="N19" s="1">
        <f t="shared" si="1"/>
        <v>99.640000000000015</v>
      </c>
      <c r="O19" s="1">
        <f t="shared" si="1"/>
        <v>99.90000000000002</v>
      </c>
      <c r="P19" s="1">
        <f t="shared" si="1"/>
        <v>100.00999999999999</v>
      </c>
      <c r="Q19" s="1">
        <f t="shared" si="1"/>
        <v>99.36999999999999</v>
      </c>
      <c r="R19" s="1">
        <f t="shared" si="1"/>
        <v>99.859999999999985</v>
      </c>
      <c r="S19" s="1">
        <f t="shared" si="1"/>
        <v>99.77</v>
      </c>
      <c r="T19" s="1">
        <f t="shared" si="1"/>
        <v>99.690000000000012</v>
      </c>
      <c r="U19" s="1">
        <f t="shared" si="1"/>
        <v>99.38000000000001</v>
      </c>
      <c r="V19" s="1"/>
      <c r="W19" s="1">
        <f t="shared" ref="W19:BB19" si="2">SUM(W7:W15)</f>
        <v>100.42</v>
      </c>
      <c r="X19" s="1">
        <f t="shared" si="2"/>
        <v>100.52</v>
      </c>
      <c r="Y19" s="1">
        <f t="shared" si="2"/>
        <v>100.3</v>
      </c>
      <c r="Z19" s="1">
        <f t="shared" si="2"/>
        <v>100.05000000000001</v>
      </c>
      <c r="AA19" s="1">
        <f t="shared" si="2"/>
        <v>100.03000000000003</v>
      </c>
      <c r="AB19" s="1">
        <f t="shared" si="2"/>
        <v>99.8</v>
      </c>
      <c r="AC19" s="1">
        <f t="shared" si="2"/>
        <v>99.730000000000018</v>
      </c>
      <c r="AD19" s="1">
        <f t="shared" si="2"/>
        <v>99.820000000000007</v>
      </c>
      <c r="AE19" s="1">
        <f t="shared" si="2"/>
        <v>99.9</v>
      </c>
      <c r="AF19" s="1">
        <f t="shared" si="2"/>
        <v>96.429999999999993</v>
      </c>
      <c r="AG19" s="1">
        <f t="shared" si="2"/>
        <v>96.929999999999993</v>
      </c>
      <c r="AH19" s="1">
        <f t="shared" si="2"/>
        <v>96</v>
      </c>
      <c r="AI19" s="1">
        <f t="shared" si="2"/>
        <v>96.02</v>
      </c>
      <c r="AJ19" s="1">
        <f t="shared" si="2"/>
        <v>100.12</v>
      </c>
      <c r="AK19" s="1">
        <f t="shared" si="2"/>
        <v>100.21000000000001</v>
      </c>
      <c r="AL19" s="1">
        <f t="shared" si="2"/>
        <v>99.440000000000012</v>
      </c>
      <c r="AM19" s="1">
        <f t="shared" si="2"/>
        <v>100.32</v>
      </c>
      <c r="AN19" s="1">
        <f t="shared" si="2"/>
        <v>100.28</v>
      </c>
      <c r="AO19" s="1">
        <f t="shared" si="2"/>
        <v>99.84</v>
      </c>
      <c r="AP19" s="1">
        <f t="shared" si="2"/>
        <v>99.89</v>
      </c>
      <c r="AQ19" s="1">
        <f t="shared" si="2"/>
        <v>100.19999999999997</v>
      </c>
      <c r="AR19" s="1">
        <f t="shared" si="2"/>
        <v>100</v>
      </c>
      <c r="AS19" s="1">
        <f t="shared" si="2"/>
        <v>99.91</v>
      </c>
      <c r="AT19" s="1">
        <f t="shared" si="2"/>
        <v>100.30000000000001</v>
      </c>
      <c r="AU19" s="1">
        <f t="shared" si="2"/>
        <v>100.10000000000001</v>
      </c>
      <c r="AV19" s="1">
        <f t="shared" si="2"/>
        <v>98.820000000000007</v>
      </c>
      <c r="AW19" s="1">
        <f t="shared" si="2"/>
        <v>100.35000000000001</v>
      </c>
      <c r="AX19" s="1">
        <f t="shared" si="2"/>
        <v>100.02</v>
      </c>
      <c r="AY19" s="1">
        <f t="shared" si="2"/>
        <v>96.49</v>
      </c>
      <c r="AZ19" s="73">
        <f t="shared" si="2"/>
        <v>96.320000000000007</v>
      </c>
      <c r="BA19" s="1">
        <f t="shared" si="2"/>
        <v>99.840000000000018</v>
      </c>
      <c r="BB19" s="1">
        <f t="shared" si="2"/>
        <v>100.24999999999999</v>
      </c>
      <c r="BC19" s="1"/>
      <c r="BD19" s="4">
        <v>100.047</v>
      </c>
      <c r="BE19" s="4">
        <v>100.059</v>
      </c>
      <c r="BF19" s="4">
        <v>100.57899999999999</v>
      </c>
      <c r="BG19" s="4">
        <v>100.78400000000001</v>
      </c>
      <c r="BH19" s="4">
        <v>100.9</v>
      </c>
      <c r="BI19" s="4">
        <v>100.806</v>
      </c>
      <c r="BJ19" s="4">
        <v>99.4619</v>
      </c>
      <c r="BK19" s="4">
        <v>99.250699999999995</v>
      </c>
      <c r="BL19" s="4">
        <v>99.292699999999996</v>
      </c>
      <c r="BM19" s="4">
        <v>99.137699999999995</v>
      </c>
      <c r="BN19" s="1"/>
      <c r="BO19" s="1">
        <f t="shared" ref="BO19:CR19" si="3">SUM(BO7:BO15)</f>
        <v>99.48</v>
      </c>
      <c r="BP19" s="1">
        <f t="shared" si="3"/>
        <v>99.65</v>
      </c>
      <c r="BQ19" s="1">
        <f t="shared" si="3"/>
        <v>99.970000000000013</v>
      </c>
      <c r="BR19" s="1">
        <f t="shared" si="3"/>
        <v>99.949999999999974</v>
      </c>
      <c r="BS19" s="1">
        <f t="shared" si="3"/>
        <v>100.04</v>
      </c>
      <c r="BT19" s="1">
        <f t="shared" si="3"/>
        <v>99.860000000000014</v>
      </c>
      <c r="BU19" s="1">
        <f t="shared" si="3"/>
        <v>100.56000000000002</v>
      </c>
      <c r="BV19" s="1">
        <f t="shared" si="3"/>
        <v>99.62</v>
      </c>
      <c r="BW19" s="1">
        <f t="shared" si="3"/>
        <v>100.33999999999999</v>
      </c>
      <c r="BX19" s="1">
        <f t="shared" si="3"/>
        <v>100.77000000000001</v>
      </c>
      <c r="BY19" s="1">
        <f t="shared" si="3"/>
        <v>100.53000000000002</v>
      </c>
      <c r="BZ19" s="1">
        <f t="shared" si="3"/>
        <v>100.6</v>
      </c>
      <c r="CA19" s="1">
        <f t="shared" si="3"/>
        <v>100.42</v>
      </c>
      <c r="CB19" s="1">
        <f t="shared" si="3"/>
        <v>99.970000000000013</v>
      </c>
      <c r="CC19" s="1">
        <f t="shared" si="3"/>
        <v>99.949999999999974</v>
      </c>
      <c r="CD19" s="1">
        <f t="shared" si="3"/>
        <v>100.04</v>
      </c>
      <c r="CE19" s="1">
        <f t="shared" si="3"/>
        <v>99.88</v>
      </c>
      <c r="CF19" s="1">
        <f t="shared" si="3"/>
        <v>99.499999999999986</v>
      </c>
      <c r="CG19" s="1">
        <f t="shared" si="3"/>
        <v>99.76</v>
      </c>
      <c r="CH19" s="1">
        <f t="shared" si="3"/>
        <v>100.44999999999999</v>
      </c>
      <c r="CI19" s="1">
        <f t="shared" si="3"/>
        <v>99.440000000000012</v>
      </c>
      <c r="CJ19" s="1">
        <f t="shared" si="3"/>
        <v>99.85</v>
      </c>
      <c r="CK19" s="1">
        <f t="shared" si="3"/>
        <v>99.320000000000007</v>
      </c>
      <c r="CL19" s="1">
        <f t="shared" si="3"/>
        <v>100.56000000000002</v>
      </c>
      <c r="CM19" s="1">
        <f t="shared" si="3"/>
        <v>99.62</v>
      </c>
      <c r="CN19" s="1">
        <f t="shared" si="3"/>
        <v>100.33999999999999</v>
      </c>
      <c r="CO19" s="1">
        <f t="shared" si="3"/>
        <v>100.77000000000001</v>
      </c>
      <c r="CP19" s="1">
        <f t="shared" si="3"/>
        <v>100.53000000000002</v>
      </c>
      <c r="CQ19" s="1">
        <f t="shared" si="3"/>
        <v>100.6</v>
      </c>
      <c r="CR19" s="1">
        <f t="shared" si="3"/>
        <v>100.42</v>
      </c>
      <c r="CT19" s="4">
        <v>98.946399999999997</v>
      </c>
      <c r="CU19" s="4">
        <v>98.993399999999994</v>
      </c>
      <c r="CV19" s="4">
        <v>99.018600000000006</v>
      </c>
      <c r="CW19" s="4">
        <v>99.072699999999998</v>
      </c>
      <c r="CY19" s="1">
        <f>SUM(CY7:CY15)</f>
        <v>100.27</v>
      </c>
      <c r="CZ19" s="1">
        <f>SUM(CZ7:CZ15)</f>
        <v>100.16</v>
      </c>
      <c r="DA19" s="1">
        <f>SUM(DA7:DA15)</f>
        <v>99.610000000000028</v>
      </c>
      <c r="DB19" s="1">
        <f>SUM(DB7:DB15)</f>
        <v>100.04</v>
      </c>
      <c r="DC19" s="1"/>
      <c r="DD19" s="1">
        <f>SUM(DD7:DD15)</f>
        <v>100.21999999999997</v>
      </c>
      <c r="DE19" s="1">
        <f>SUM(DE7:DE15)</f>
        <v>100.27000000000001</v>
      </c>
      <c r="DF19" s="1">
        <f>SUM(DF7:DF15)</f>
        <v>100.46000000000001</v>
      </c>
      <c r="DG19" s="1">
        <f>SUM(DG7:DG15)</f>
        <v>100.41</v>
      </c>
    </row>
    <row r="20" spans="1:111" x14ac:dyDescent="0.35">
      <c r="A20" t="s">
        <v>376</v>
      </c>
      <c r="B20" s="1">
        <f>100*(B13/40.31)/((B13/40.31)+(B11/71.85))</f>
        <v>76.758273964730279</v>
      </c>
      <c r="C20" s="1">
        <f t="shared" ref="C20:BM20" si="4">100*(C13/40.31)/((C13/40.31)+(C11/71.85))</f>
        <v>73.030513985426708</v>
      </c>
      <c r="D20" s="1">
        <f t="shared" si="4"/>
        <v>76.322145403618336</v>
      </c>
      <c r="E20" s="1">
        <f t="shared" si="4"/>
        <v>77.591134163606213</v>
      </c>
      <c r="F20" s="1">
        <f t="shared" si="4"/>
        <v>76.85685819315988</v>
      </c>
      <c r="G20" s="1">
        <f t="shared" si="4"/>
        <v>76.389066743310053</v>
      </c>
      <c r="H20" s="1">
        <f t="shared" si="4"/>
        <v>77.439686697457944</v>
      </c>
      <c r="I20" s="1">
        <f t="shared" si="4"/>
        <v>77.794599235626208</v>
      </c>
      <c r="J20" s="1">
        <f t="shared" si="4"/>
        <v>77.226975466207179</v>
      </c>
      <c r="K20" s="1">
        <f t="shared" si="4"/>
        <v>77.129156272768554</v>
      </c>
      <c r="L20" s="1"/>
      <c r="M20" s="1">
        <f t="shared" si="4"/>
        <v>81.528178741399728</v>
      </c>
      <c r="N20" s="1">
        <f t="shared" si="4"/>
        <v>74.034812295961174</v>
      </c>
      <c r="O20" s="1">
        <f t="shared" si="4"/>
        <v>74.692637887295376</v>
      </c>
      <c r="P20" s="1">
        <f t="shared" si="4"/>
        <v>80.338160670598953</v>
      </c>
      <c r="Q20" s="1">
        <f t="shared" si="4"/>
        <v>75.903852579987543</v>
      </c>
      <c r="R20" s="1">
        <f t="shared" si="4"/>
        <v>79.7387990650451</v>
      </c>
      <c r="S20" s="1">
        <f t="shared" si="4"/>
        <v>80.919135657199462</v>
      </c>
      <c r="T20" s="1">
        <f t="shared" si="4"/>
        <v>76.588699213280137</v>
      </c>
      <c r="U20" s="1">
        <f t="shared" si="4"/>
        <v>77.079822577358229</v>
      </c>
      <c r="V20" s="1"/>
      <c r="W20" s="1">
        <f t="shared" si="4"/>
        <v>77.247474136610293</v>
      </c>
      <c r="X20" s="1">
        <f t="shared" si="4"/>
        <v>77.404292925090573</v>
      </c>
      <c r="Y20" s="1">
        <f t="shared" si="4"/>
        <v>76.814458958359268</v>
      </c>
      <c r="Z20" s="1">
        <f t="shared" si="4"/>
        <v>76.739514122508282</v>
      </c>
      <c r="AA20" s="1">
        <f t="shared" si="4"/>
        <v>76.707048502652825</v>
      </c>
      <c r="AB20" s="1">
        <f t="shared" si="4"/>
        <v>77.344558623657534</v>
      </c>
      <c r="AC20" s="1">
        <f t="shared" si="4"/>
        <v>77.218185956729599</v>
      </c>
      <c r="AD20" s="1">
        <f t="shared" si="4"/>
        <v>77.107403223548232</v>
      </c>
      <c r="AE20" s="1">
        <f t="shared" si="4"/>
        <v>77.240547484599205</v>
      </c>
      <c r="AF20" s="1">
        <f t="shared" si="4"/>
        <v>72.764496877247637</v>
      </c>
      <c r="AG20" s="1">
        <f t="shared" si="4"/>
        <v>72.596307233638115</v>
      </c>
      <c r="AH20" s="1">
        <f t="shared" si="4"/>
        <v>72.852001395535012</v>
      </c>
      <c r="AI20" s="1">
        <f t="shared" si="4"/>
        <v>72.764464303611021</v>
      </c>
      <c r="AJ20" s="1">
        <f t="shared" si="4"/>
        <v>77.513271659410677</v>
      </c>
      <c r="AK20" s="1">
        <f t="shared" si="4"/>
        <v>76.698657358618973</v>
      </c>
      <c r="AL20" s="1">
        <f t="shared" si="4"/>
        <v>77.277736851005585</v>
      </c>
      <c r="AM20" s="1">
        <f t="shared" si="4"/>
        <v>76.927869873115569</v>
      </c>
      <c r="AN20" s="1">
        <f t="shared" si="4"/>
        <v>76.78032276485601</v>
      </c>
      <c r="AO20" s="1">
        <f t="shared" si="4"/>
        <v>77.052889161821199</v>
      </c>
      <c r="AP20" s="1">
        <f t="shared" si="4"/>
        <v>76.69875136037183</v>
      </c>
      <c r="AQ20" s="1">
        <f t="shared" si="4"/>
        <v>76.664271582151969</v>
      </c>
      <c r="AR20" s="1">
        <f t="shared" si="4"/>
        <v>76.939156303083109</v>
      </c>
      <c r="AS20" s="1">
        <f t="shared" si="4"/>
        <v>77.070348369481309</v>
      </c>
      <c r="AT20" s="1">
        <f t="shared" si="4"/>
        <v>76.750033984495403</v>
      </c>
      <c r="AU20" s="1">
        <f t="shared" si="4"/>
        <v>77.396117812867161</v>
      </c>
      <c r="AV20" s="1">
        <f t="shared" si="4"/>
        <v>76.807212668656661</v>
      </c>
      <c r="AW20" s="1">
        <f t="shared" si="4"/>
        <v>77.146972182324035</v>
      </c>
      <c r="AX20" s="1">
        <f t="shared" si="4"/>
        <v>76.938139302965709</v>
      </c>
      <c r="AY20" s="1">
        <f t="shared" si="4"/>
        <v>73.315001861581834</v>
      </c>
      <c r="AZ20" s="1">
        <f t="shared" si="4"/>
        <v>73.16551706812227</v>
      </c>
      <c r="BA20" s="1">
        <f t="shared" si="4"/>
        <v>77.180703947913358</v>
      </c>
      <c r="BB20" s="1">
        <f t="shared" si="4"/>
        <v>76.972845155356993</v>
      </c>
      <c r="BC20" s="1"/>
      <c r="BD20" s="1">
        <f t="shared" si="4"/>
        <v>76.691258351360446</v>
      </c>
      <c r="BE20" s="1">
        <f t="shared" si="4"/>
        <v>75.995088310349217</v>
      </c>
      <c r="BF20" s="1">
        <f t="shared" si="4"/>
        <v>75.504119041736544</v>
      </c>
      <c r="BG20" s="1">
        <f t="shared" si="4"/>
        <v>75.566142142385431</v>
      </c>
      <c r="BH20" s="1">
        <f t="shared" si="4"/>
        <v>75.677229097328876</v>
      </c>
      <c r="BI20" s="1">
        <f t="shared" si="4"/>
        <v>75.755627256357727</v>
      </c>
      <c r="BJ20" s="1">
        <f t="shared" si="4"/>
        <v>75.720155143832088</v>
      </c>
      <c r="BK20" s="1">
        <f t="shared" si="4"/>
        <v>76.046877364986244</v>
      </c>
      <c r="BL20" s="1">
        <f t="shared" si="4"/>
        <v>76.064168085996428</v>
      </c>
      <c r="BM20" s="1">
        <f t="shared" si="4"/>
        <v>75.731727393501259</v>
      </c>
      <c r="BN20" s="1"/>
      <c r="BO20" s="1">
        <f t="shared" ref="BO20:DG20" si="5">100*(BO13/40.31)/((BO13/40.31)+(BO11/71.85))</f>
        <v>77.227658627385182</v>
      </c>
      <c r="BP20" s="1">
        <f t="shared" si="5"/>
        <v>76.860314729134444</v>
      </c>
      <c r="BQ20" s="1">
        <f t="shared" si="5"/>
        <v>76.688239237067094</v>
      </c>
      <c r="BR20" s="1">
        <f t="shared" si="5"/>
        <v>76.522426147244275</v>
      </c>
      <c r="BS20" s="1">
        <f t="shared" si="5"/>
        <v>76.395402160259266</v>
      </c>
      <c r="BT20" s="1">
        <f t="shared" si="5"/>
        <v>76.096317534196814</v>
      </c>
      <c r="BU20" s="1">
        <f t="shared" si="5"/>
        <v>75.845513333015944</v>
      </c>
      <c r="BV20" s="1">
        <f t="shared" si="5"/>
        <v>77.448965826067507</v>
      </c>
      <c r="BW20" s="1">
        <f t="shared" si="5"/>
        <v>76.320348793698798</v>
      </c>
      <c r="BX20" s="1">
        <f t="shared" si="5"/>
        <v>76.015261526022201</v>
      </c>
      <c r="BY20" s="1">
        <f t="shared" si="5"/>
        <v>76.510962507761874</v>
      </c>
      <c r="BZ20" s="1">
        <f t="shared" si="5"/>
        <v>76.328191088743324</v>
      </c>
      <c r="CA20" s="1">
        <f t="shared" si="5"/>
        <v>76.555007553693287</v>
      </c>
      <c r="CB20" s="1">
        <f t="shared" si="5"/>
        <v>76.688239237067094</v>
      </c>
      <c r="CC20" s="1">
        <f t="shared" si="5"/>
        <v>76.522426147244275</v>
      </c>
      <c r="CD20" s="1">
        <f t="shared" si="5"/>
        <v>76.395402160259266</v>
      </c>
      <c r="CE20" s="1">
        <f t="shared" si="5"/>
        <v>75.867253810574709</v>
      </c>
      <c r="CF20" s="1">
        <f t="shared" si="5"/>
        <v>76.169776192001351</v>
      </c>
      <c r="CG20" s="1">
        <f t="shared" si="5"/>
        <v>75.797357964202391</v>
      </c>
      <c r="CH20" s="1">
        <f t="shared" si="5"/>
        <v>75.734470136317128</v>
      </c>
      <c r="CI20" s="1">
        <f t="shared" si="5"/>
        <v>75.762840899872899</v>
      </c>
      <c r="CJ20" s="1">
        <f t="shared" si="5"/>
        <v>75.845513333015944</v>
      </c>
      <c r="CK20" s="1">
        <f t="shared" si="5"/>
        <v>76.680667030390197</v>
      </c>
      <c r="CL20" s="1">
        <f t="shared" si="5"/>
        <v>75.845513333015944</v>
      </c>
      <c r="CM20" s="1">
        <f t="shared" si="5"/>
        <v>77.448965826067507</v>
      </c>
      <c r="CN20" s="1">
        <f t="shared" si="5"/>
        <v>76.320348793698798</v>
      </c>
      <c r="CO20" s="1">
        <f t="shared" si="5"/>
        <v>76.015261526022201</v>
      </c>
      <c r="CP20" s="1">
        <f t="shared" si="5"/>
        <v>76.510962507761874</v>
      </c>
      <c r="CQ20" s="1">
        <f t="shared" si="5"/>
        <v>76.328191088743324</v>
      </c>
      <c r="CR20" s="1">
        <f t="shared" si="5"/>
        <v>76.555007553693287</v>
      </c>
      <c r="CS20" s="1"/>
      <c r="CT20" s="1">
        <f t="shared" si="5"/>
        <v>77.339940291783776</v>
      </c>
      <c r="CU20" s="1">
        <f t="shared" si="5"/>
        <v>77.078939254356598</v>
      </c>
      <c r="CV20" s="1">
        <f t="shared" si="5"/>
        <v>76.996258298952839</v>
      </c>
      <c r="CW20" s="1">
        <f t="shared" si="5"/>
        <v>76.982342779045581</v>
      </c>
      <c r="CX20" s="1"/>
      <c r="CY20" s="1">
        <f t="shared" si="5"/>
        <v>76.87770760392317</v>
      </c>
      <c r="CZ20" s="1">
        <f t="shared" si="5"/>
        <v>77.339172580828716</v>
      </c>
      <c r="DA20" s="1">
        <f t="shared" si="5"/>
        <v>77.376995361942093</v>
      </c>
      <c r="DB20" s="1">
        <f t="shared" si="5"/>
        <v>76.575659863205416</v>
      </c>
      <c r="DC20" s="1"/>
      <c r="DD20" s="1">
        <f t="shared" si="5"/>
        <v>68.716812353497616</v>
      </c>
      <c r="DE20" s="1">
        <f t="shared" si="5"/>
        <v>68.278204883145406</v>
      </c>
      <c r="DF20" s="1">
        <f t="shared" si="5"/>
        <v>68.542609482063867</v>
      </c>
      <c r="DG20" s="1">
        <f t="shared" si="5"/>
        <v>68.449171569391595</v>
      </c>
    </row>
    <row r="21" spans="1:111" hidden="1" x14ac:dyDescent="0.35">
      <c r="A21" t="s">
        <v>362</v>
      </c>
      <c r="B21" s="1">
        <f>(B13/40.31)/(B11/71.85)</f>
        <v>3.3026064350060866</v>
      </c>
      <c r="C21" s="1">
        <f t="shared" ref="C21:BM21" si="6">(C13/40.31)/(C11/71.85)</f>
        <v>2.7078941714337375</v>
      </c>
      <c r="D21" s="1">
        <f t="shared" si="6"/>
        <v>3.2233556082096029</v>
      </c>
      <c r="E21" s="1">
        <f t="shared" si="6"/>
        <v>3.462519465737175</v>
      </c>
      <c r="F21" s="1">
        <f t="shared" si="6"/>
        <v>3.3209345055494706</v>
      </c>
      <c r="G21" s="1">
        <f t="shared" si="6"/>
        <v>3.2353260209088059</v>
      </c>
      <c r="H21" s="1">
        <f t="shared" si="6"/>
        <v>3.4325625561561761</v>
      </c>
      <c r="I21" s="1">
        <f t="shared" si="6"/>
        <v>3.503408925653769</v>
      </c>
      <c r="J21" s="1">
        <f t="shared" si="6"/>
        <v>3.3911602453863909</v>
      </c>
      <c r="K21" s="1">
        <f t="shared" si="6"/>
        <v>3.3723791388130486</v>
      </c>
      <c r="L21" s="1"/>
      <c r="M21" s="1">
        <f t="shared" si="6"/>
        <v>4.4136513449339043</v>
      </c>
      <c r="N21" s="1">
        <f t="shared" si="6"/>
        <v>2.851310498496618</v>
      </c>
      <c r="O21" s="1">
        <f t="shared" si="6"/>
        <v>2.9514193361859182</v>
      </c>
      <c r="P21" s="1">
        <f t="shared" si="6"/>
        <v>4.0859941597867913</v>
      </c>
      <c r="Q21" s="1">
        <f t="shared" si="6"/>
        <v>3.1500410109936277</v>
      </c>
      <c r="R21" s="1">
        <f t="shared" si="6"/>
        <v>3.935541596030403</v>
      </c>
      <c r="S21" s="1">
        <f t="shared" si="6"/>
        <v>4.2408527309577195</v>
      </c>
      <c r="T21" s="1">
        <f t="shared" si="6"/>
        <v>3.2714414252763495</v>
      </c>
      <c r="U21" s="1">
        <f t="shared" si="6"/>
        <v>3.3629679716708778</v>
      </c>
      <c r="V21" s="1"/>
      <c r="W21" s="1">
        <f t="shared" si="6"/>
        <v>3.395116419179927</v>
      </c>
      <c r="X21" s="1">
        <f t="shared" si="6"/>
        <v>3.425619418258496</v>
      </c>
      <c r="Y21" s="1">
        <f t="shared" si="6"/>
        <v>3.3130328432018108</v>
      </c>
      <c r="Z21" s="1">
        <f t="shared" si="6"/>
        <v>3.2991363347558527</v>
      </c>
      <c r="AA21" s="1">
        <f t="shared" si="6"/>
        <v>3.2931442162402216</v>
      </c>
      <c r="AB21" s="1">
        <f t="shared" si="6"/>
        <v>3.4139506416512897</v>
      </c>
      <c r="AC21" s="1">
        <f t="shared" si="6"/>
        <v>3.3894660807109589</v>
      </c>
      <c r="AD21" s="1">
        <f t="shared" si="6"/>
        <v>3.3682244079388974</v>
      </c>
      <c r="AE21" s="1">
        <f t="shared" si="6"/>
        <v>3.3937788016795327</v>
      </c>
      <c r="AF21" s="1">
        <f t="shared" si="6"/>
        <v>2.6716780868446914</v>
      </c>
      <c r="AG21" s="1">
        <f t="shared" si="6"/>
        <v>2.6491432323584623</v>
      </c>
      <c r="AH21" s="1">
        <f t="shared" si="6"/>
        <v>2.6835127869629836</v>
      </c>
      <c r="AI21" s="1">
        <f t="shared" si="6"/>
        <v>2.6716736955263376</v>
      </c>
      <c r="AJ21" s="1">
        <f t="shared" si="6"/>
        <v>3.4470675540423787</v>
      </c>
      <c r="AK21" s="1">
        <f t="shared" si="6"/>
        <v>3.2915981941061738</v>
      </c>
      <c r="AL21" s="1">
        <f t="shared" si="6"/>
        <v>3.4009700681785127</v>
      </c>
      <c r="AM21" s="1">
        <f t="shared" si="6"/>
        <v>3.3342335298064469</v>
      </c>
      <c r="AN21" s="1">
        <f t="shared" si="6"/>
        <v>3.3066920779004496</v>
      </c>
      <c r="AO21" s="1">
        <f t="shared" si="6"/>
        <v>3.3578470817172579</v>
      </c>
      <c r="AP21" s="1">
        <f t="shared" si="6"/>
        <v>3.2916155072450111</v>
      </c>
      <c r="AQ21" s="1">
        <f t="shared" si="6"/>
        <v>3.2852744173829294</v>
      </c>
      <c r="AR21" s="1">
        <f t="shared" si="6"/>
        <v>3.3363547888479665</v>
      </c>
      <c r="AS21" s="1">
        <f t="shared" si="6"/>
        <v>3.3611652549881272</v>
      </c>
      <c r="AT21" s="1">
        <f t="shared" si="6"/>
        <v>3.3010815557026403</v>
      </c>
      <c r="AU21" s="1">
        <f t="shared" si="6"/>
        <v>3.4240188111104453</v>
      </c>
      <c r="AV21" s="1">
        <f t="shared" si="6"/>
        <v>3.31168529126542</v>
      </c>
      <c r="AW21" s="1">
        <f t="shared" si="6"/>
        <v>3.3757877861004371</v>
      </c>
      <c r="AX21" s="1">
        <f t="shared" si="6"/>
        <v>3.3361635608552542</v>
      </c>
      <c r="AY21" s="1">
        <f t="shared" si="6"/>
        <v>2.7474239076685878</v>
      </c>
      <c r="AZ21" s="1">
        <f t="shared" si="6"/>
        <v>2.7265484210692992</v>
      </c>
      <c r="BA21" s="1">
        <f t="shared" si="6"/>
        <v>3.3822561297133364</v>
      </c>
      <c r="BB21" s="1">
        <f t="shared" si="6"/>
        <v>3.3426988993937208</v>
      </c>
      <c r="BC21" s="1"/>
      <c r="BD21" s="1">
        <f t="shared" si="6"/>
        <v>3.2902358912127969</v>
      </c>
      <c r="BE21" s="1">
        <f t="shared" si="6"/>
        <v>3.1658141172463843</v>
      </c>
      <c r="BF21" s="1">
        <f t="shared" si="6"/>
        <v>3.0823189894816143</v>
      </c>
      <c r="BG21" s="1">
        <f t="shared" si="6"/>
        <v>3.0926815807286041</v>
      </c>
      <c r="BH21" s="1">
        <f t="shared" si="6"/>
        <v>3.1113736753166572</v>
      </c>
      <c r="BI21" s="1">
        <f t="shared" si="6"/>
        <v>3.1246684769860069</v>
      </c>
      <c r="BJ21" s="1">
        <f t="shared" si="6"/>
        <v>3.1186424621900581</v>
      </c>
      <c r="BK21" s="1">
        <f t="shared" si="6"/>
        <v>3.1748210253732778</v>
      </c>
      <c r="BL21" s="1">
        <f t="shared" si="6"/>
        <v>3.1778368246935824</v>
      </c>
      <c r="BM21" s="1">
        <f t="shared" si="6"/>
        <v>3.1206064239290456</v>
      </c>
      <c r="BN21" s="1"/>
      <c r="BO21" s="1">
        <f t="shared" ref="BO21:DG21" si="7">(BO13/40.31)/(BO11/71.85)</f>
        <v>3.391291978446112</v>
      </c>
      <c r="BP21" s="1">
        <f t="shared" si="7"/>
        <v>3.3215799536351893</v>
      </c>
      <c r="BQ21" s="1">
        <f t="shared" si="7"/>
        <v>3.2896802612613434</v>
      </c>
      <c r="BR21" s="1">
        <f t="shared" si="7"/>
        <v>3.2593838966142701</v>
      </c>
      <c r="BS21" s="1">
        <f t="shared" si="7"/>
        <v>3.2364627721655057</v>
      </c>
      <c r="BT21" s="1">
        <f t="shared" si="7"/>
        <v>3.1834558396205619</v>
      </c>
      <c r="BU21" s="1">
        <f t="shared" si="7"/>
        <v>3.1400176033004485</v>
      </c>
      <c r="BV21" s="1">
        <f t="shared" si="7"/>
        <v>3.4343864333988452</v>
      </c>
      <c r="BW21" s="1">
        <f t="shared" si="7"/>
        <v>3.2230351760160127</v>
      </c>
      <c r="BX21" s="1">
        <f t="shared" si="7"/>
        <v>3.1693179230824122</v>
      </c>
      <c r="BY21" s="1">
        <f t="shared" si="7"/>
        <v>3.2573051378986757</v>
      </c>
      <c r="BZ21" s="1">
        <f t="shared" si="7"/>
        <v>3.2244342363057377</v>
      </c>
      <c r="CA21" s="1">
        <f t="shared" si="7"/>
        <v>3.26530314432893</v>
      </c>
      <c r="CB21" s="1">
        <f t="shared" si="7"/>
        <v>3.2896802612613434</v>
      </c>
      <c r="CC21" s="1">
        <f t="shared" si="7"/>
        <v>3.2593838966142701</v>
      </c>
      <c r="CD21" s="1">
        <f t="shared" si="7"/>
        <v>3.2364627721655057</v>
      </c>
      <c r="CE21" s="1">
        <f t="shared" si="7"/>
        <v>3.1437472227598739</v>
      </c>
      <c r="CF21" s="1">
        <f t="shared" si="7"/>
        <v>3.196351692107684</v>
      </c>
      <c r="CG21" s="1">
        <f t="shared" si="7"/>
        <v>3.1317803177063146</v>
      </c>
      <c r="CH21" s="1">
        <f t="shared" si="7"/>
        <v>3.1210721777670951</v>
      </c>
      <c r="CI21" s="1">
        <f t="shared" si="7"/>
        <v>3.1258960914885279</v>
      </c>
      <c r="CJ21" s="1">
        <f t="shared" si="7"/>
        <v>3.1400176033004485</v>
      </c>
      <c r="CK21" s="1">
        <f t="shared" si="7"/>
        <v>3.2882873249557303</v>
      </c>
      <c r="CL21" s="1">
        <f t="shared" si="7"/>
        <v>3.1400176033004485</v>
      </c>
      <c r="CM21" s="1">
        <f t="shared" si="7"/>
        <v>3.4343864333988452</v>
      </c>
      <c r="CN21" s="1">
        <f t="shared" si="7"/>
        <v>3.2230351760160127</v>
      </c>
      <c r="CO21" s="1">
        <f t="shared" si="7"/>
        <v>3.1693179230824122</v>
      </c>
      <c r="CP21" s="1">
        <f t="shared" si="7"/>
        <v>3.2573051378986757</v>
      </c>
      <c r="CQ21" s="1">
        <f t="shared" si="7"/>
        <v>3.2244342363057377</v>
      </c>
      <c r="CR21" s="1">
        <f t="shared" si="7"/>
        <v>3.26530314432893</v>
      </c>
      <c r="CS21" s="1"/>
      <c r="CT21" s="1">
        <f t="shared" si="7"/>
        <v>3.413051037272484</v>
      </c>
      <c r="CU21" s="1">
        <f t="shared" si="7"/>
        <v>3.3627998332933586</v>
      </c>
      <c r="CV21" s="1">
        <f t="shared" si="7"/>
        <v>3.3471188861178987</v>
      </c>
      <c r="CW21" s="1">
        <f t="shared" si="7"/>
        <v>3.3444907985233043</v>
      </c>
      <c r="CX21" s="1"/>
      <c r="CY21" s="1">
        <f t="shared" si="7"/>
        <v>3.3248306996138086</v>
      </c>
      <c r="CZ21" s="1">
        <f t="shared" si="7"/>
        <v>3.4129015304798211</v>
      </c>
      <c r="DA21" s="1">
        <f t="shared" si="7"/>
        <v>3.4202793395433178</v>
      </c>
      <c r="DB21" s="1">
        <f t="shared" si="7"/>
        <v>3.2690636925529271</v>
      </c>
      <c r="DC21" s="1"/>
      <c r="DD21" s="1">
        <f t="shared" si="7"/>
        <v>2.1966051903019701</v>
      </c>
      <c r="DE21" s="1">
        <f t="shared" si="7"/>
        <v>2.1524067169473478</v>
      </c>
      <c r="DF21" s="1">
        <f t="shared" si="7"/>
        <v>2.178903219673697</v>
      </c>
      <c r="DG21" s="1">
        <f t="shared" si="7"/>
        <v>2.1694888842597546</v>
      </c>
    </row>
    <row r="22" spans="1:111" hidden="1" x14ac:dyDescent="0.35">
      <c r="A22" s="5" t="s">
        <v>363</v>
      </c>
      <c r="B22" s="1">
        <f>B21*0.275</f>
        <v>0.90821676962667386</v>
      </c>
      <c r="C22" s="1">
        <f t="shared" ref="C22:BM22" si="8">C21*0.275</f>
        <v>0.74467089714427781</v>
      </c>
      <c r="D22" s="1">
        <f t="shared" si="8"/>
        <v>0.88642279225764087</v>
      </c>
      <c r="E22" s="1">
        <f t="shared" si="8"/>
        <v>0.95219285307772317</v>
      </c>
      <c r="F22" s="1">
        <f t="shared" si="8"/>
        <v>0.91325698902610453</v>
      </c>
      <c r="G22" s="1">
        <f t="shared" si="8"/>
        <v>0.8897146557499217</v>
      </c>
      <c r="H22" s="1">
        <f t="shared" si="8"/>
        <v>0.94395470294294848</v>
      </c>
      <c r="I22" s="1">
        <f t="shared" si="8"/>
        <v>0.96343745455478658</v>
      </c>
      <c r="J22" s="1">
        <f t="shared" si="8"/>
        <v>0.93256906748125756</v>
      </c>
      <c r="K22" s="1">
        <f t="shared" si="8"/>
        <v>0.92740426317358848</v>
      </c>
      <c r="L22" s="1"/>
      <c r="M22" s="1">
        <f t="shared" si="8"/>
        <v>1.2137541198568238</v>
      </c>
      <c r="N22" s="1">
        <f t="shared" si="8"/>
        <v>0.78411038708656999</v>
      </c>
      <c r="O22" s="1">
        <f t="shared" si="8"/>
        <v>0.81164031745112752</v>
      </c>
      <c r="P22" s="1">
        <f t="shared" si="8"/>
        <v>1.1236483939413677</v>
      </c>
      <c r="Q22" s="1">
        <f t="shared" si="8"/>
        <v>0.8662612780232477</v>
      </c>
      <c r="R22" s="1">
        <f t="shared" si="8"/>
        <v>1.0822739389083609</v>
      </c>
      <c r="S22" s="1">
        <f t="shared" si="8"/>
        <v>1.166234501013373</v>
      </c>
      <c r="T22" s="1">
        <f t="shared" si="8"/>
        <v>0.89964639195099616</v>
      </c>
      <c r="U22" s="1">
        <f t="shared" si="8"/>
        <v>0.92481619220949152</v>
      </c>
      <c r="V22" s="1"/>
      <c r="W22" s="1">
        <f t="shared" si="8"/>
        <v>0.93365701527447997</v>
      </c>
      <c r="X22" s="1">
        <f t="shared" si="8"/>
        <v>0.94204534002108653</v>
      </c>
      <c r="Y22" s="1">
        <f t="shared" si="8"/>
        <v>0.91108403188049802</v>
      </c>
      <c r="Z22" s="1">
        <f t="shared" si="8"/>
        <v>0.90726249205785958</v>
      </c>
      <c r="AA22" s="1">
        <f t="shared" si="8"/>
        <v>0.90561465946606101</v>
      </c>
      <c r="AB22" s="1">
        <f t="shared" si="8"/>
        <v>0.9388364264541047</v>
      </c>
      <c r="AC22" s="1">
        <f t="shared" si="8"/>
        <v>0.93210317219551375</v>
      </c>
      <c r="AD22" s="1">
        <f t="shared" si="8"/>
        <v>0.92626171218319686</v>
      </c>
      <c r="AE22" s="1">
        <f t="shared" si="8"/>
        <v>0.93328917046187154</v>
      </c>
      <c r="AF22" s="1">
        <f t="shared" si="8"/>
        <v>0.73471147388229019</v>
      </c>
      <c r="AG22" s="1">
        <f t="shared" si="8"/>
        <v>0.72851438889857723</v>
      </c>
      <c r="AH22" s="1">
        <f t="shared" si="8"/>
        <v>0.73796601641482051</v>
      </c>
      <c r="AI22" s="1">
        <f t="shared" si="8"/>
        <v>0.7347102662697429</v>
      </c>
      <c r="AJ22" s="1">
        <f t="shared" si="8"/>
        <v>0.94794357736165424</v>
      </c>
      <c r="AK22" s="1">
        <f t="shared" si="8"/>
        <v>0.9051895033791979</v>
      </c>
      <c r="AL22" s="1">
        <f t="shared" si="8"/>
        <v>0.93526676874909109</v>
      </c>
      <c r="AM22" s="1">
        <f t="shared" si="8"/>
        <v>0.91691422069677297</v>
      </c>
      <c r="AN22" s="1">
        <f t="shared" si="8"/>
        <v>0.90934032142262367</v>
      </c>
      <c r="AO22" s="1">
        <f t="shared" si="8"/>
        <v>0.92340794747224597</v>
      </c>
      <c r="AP22" s="1">
        <f t="shared" si="8"/>
        <v>0.90519426449237816</v>
      </c>
      <c r="AQ22" s="1">
        <f t="shared" si="8"/>
        <v>0.90345046478030566</v>
      </c>
      <c r="AR22" s="1">
        <f t="shared" si="8"/>
        <v>0.91749756693319084</v>
      </c>
      <c r="AS22" s="1">
        <f t="shared" si="8"/>
        <v>0.92432044512173506</v>
      </c>
      <c r="AT22" s="1">
        <f t="shared" si="8"/>
        <v>0.90779742781822614</v>
      </c>
      <c r="AU22" s="1">
        <f t="shared" si="8"/>
        <v>0.9416051730553725</v>
      </c>
      <c r="AV22" s="1">
        <f t="shared" si="8"/>
        <v>0.91071345509799062</v>
      </c>
      <c r="AW22" s="1">
        <f t="shared" si="8"/>
        <v>0.9283416411776203</v>
      </c>
      <c r="AX22" s="1">
        <f t="shared" si="8"/>
        <v>0.91744497923519497</v>
      </c>
      <c r="AY22" s="1">
        <f t="shared" si="8"/>
        <v>0.75554157460886173</v>
      </c>
      <c r="AZ22" s="1">
        <f t="shared" si="8"/>
        <v>0.74980081579405733</v>
      </c>
      <c r="BA22" s="1">
        <f t="shared" si="8"/>
        <v>0.93012043567116764</v>
      </c>
      <c r="BB22" s="1">
        <f t="shared" si="8"/>
        <v>0.91924219733327328</v>
      </c>
      <c r="BC22" s="1"/>
      <c r="BD22" s="1">
        <f t="shared" si="8"/>
        <v>0.90481487008351924</v>
      </c>
      <c r="BE22" s="1">
        <f t="shared" si="8"/>
        <v>0.87059888224275572</v>
      </c>
      <c r="BF22" s="1">
        <f t="shared" si="8"/>
        <v>0.84763772210744404</v>
      </c>
      <c r="BG22" s="1">
        <f t="shared" si="8"/>
        <v>0.85048743470036625</v>
      </c>
      <c r="BH22" s="1">
        <f t="shared" si="8"/>
        <v>0.8556277607120808</v>
      </c>
      <c r="BI22" s="1">
        <f t="shared" si="8"/>
        <v>0.85928383117115192</v>
      </c>
      <c r="BJ22" s="1">
        <f t="shared" si="8"/>
        <v>0.85762667710226603</v>
      </c>
      <c r="BK22" s="1">
        <f t="shared" si="8"/>
        <v>0.87307578197765146</v>
      </c>
      <c r="BL22" s="1">
        <f t="shared" si="8"/>
        <v>0.87390512679073529</v>
      </c>
      <c r="BM22" s="1">
        <f t="shared" si="8"/>
        <v>0.85816676658048763</v>
      </c>
      <c r="BN22" s="1"/>
      <c r="BO22" s="1">
        <f t="shared" ref="BO22:DG22" si="9">BO21*0.275</f>
        <v>0.93260529407268089</v>
      </c>
      <c r="BP22" s="1">
        <f t="shared" si="9"/>
        <v>0.91343448724967713</v>
      </c>
      <c r="BQ22" s="1">
        <f t="shared" si="9"/>
        <v>0.90466207184686953</v>
      </c>
      <c r="BR22" s="1">
        <f t="shared" si="9"/>
        <v>0.89633057156892437</v>
      </c>
      <c r="BS22" s="1">
        <f t="shared" si="9"/>
        <v>0.8900272623455141</v>
      </c>
      <c r="BT22" s="1">
        <f t="shared" si="9"/>
        <v>0.87545035589565456</v>
      </c>
      <c r="BU22" s="1">
        <f t="shared" si="9"/>
        <v>0.86350484090762347</v>
      </c>
      <c r="BV22" s="1">
        <f t="shared" si="9"/>
        <v>0.94445626918468251</v>
      </c>
      <c r="BW22" s="1">
        <f t="shared" si="9"/>
        <v>0.88633467340440353</v>
      </c>
      <c r="BX22" s="1">
        <f t="shared" si="9"/>
        <v>0.87156242884766344</v>
      </c>
      <c r="BY22" s="1">
        <f t="shared" si="9"/>
        <v>0.89575891292213594</v>
      </c>
      <c r="BZ22" s="1">
        <f t="shared" si="9"/>
        <v>0.88671941498407791</v>
      </c>
      <c r="CA22" s="1">
        <f t="shared" si="9"/>
        <v>0.89795836469045587</v>
      </c>
      <c r="CB22" s="1">
        <f t="shared" si="9"/>
        <v>0.90466207184686953</v>
      </c>
      <c r="CC22" s="1">
        <f t="shared" si="9"/>
        <v>0.89633057156892437</v>
      </c>
      <c r="CD22" s="1">
        <f t="shared" si="9"/>
        <v>0.8900272623455141</v>
      </c>
      <c r="CE22" s="1">
        <f t="shared" si="9"/>
        <v>0.86453048625896545</v>
      </c>
      <c r="CF22" s="1">
        <f t="shared" si="9"/>
        <v>0.87899671532961321</v>
      </c>
      <c r="CG22" s="1">
        <f t="shared" si="9"/>
        <v>0.86123958736923656</v>
      </c>
      <c r="CH22" s="1">
        <f t="shared" si="9"/>
        <v>0.8582948488859512</v>
      </c>
      <c r="CI22" s="1">
        <f t="shared" si="9"/>
        <v>0.85962142515934525</v>
      </c>
      <c r="CJ22" s="1">
        <f t="shared" si="9"/>
        <v>0.86350484090762347</v>
      </c>
      <c r="CK22" s="1">
        <f t="shared" si="9"/>
        <v>0.90427901436282587</v>
      </c>
      <c r="CL22" s="1">
        <f t="shared" si="9"/>
        <v>0.86350484090762347</v>
      </c>
      <c r="CM22" s="1">
        <f t="shared" si="9"/>
        <v>0.94445626918468251</v>
      </c>
      <c r="CN22" s="1">
        <f t="shared" si="9"/>
        <v>0.88633467340440353</v>
      </c>
      <c r="CO22" s="1">
        <f t="shared" si="9"/>
        <v>0.87156242884766344</v>
      </c>
      <c r="CP22" s="1">
        <f t="shared" si="9"/>
        <v>0.89575891292213594</v>
      </c>
      <c r="CQ22" s="1">
        <f t="shared" si="9"/>
        <v>0.88671941498407791</v>
      </c>
      <c r="CR22" s="1">
        <f t="shared" si="9"/>
        <v>0.89795836469045587</v>
      </c>
      <c r="CS22" s="1"/>
      <c r="CT22" s="1">
        <f t="shared" si="9"/>
        <v>0.9385890352499332</v>
      </c>
      <c r="CU22" s="1">
        <f t="shared" si="9"/>
        <v>0.92476995415567365</v>
      </c>
      <c r="CV22" s="1">
        <f t="shared" si="9"/>
        <v>0.92045769368242225</v>
      </c>
      <c r="CW22" s="1">
        <f t="shared" si="9"/>
        <v>0.91973496959390877</v>
      </c>
      <c r="CX22" s="1"/>
      <c r="CY22" s="1">
        <f t="shared" si="9"/>
        <v>0.9143284423937974</v>
      </c>
      <c r="CZ22" s="1">
        <f t="shared" si="9"/>
        <v>0.93854792088195094</v>
      </c>
      <c r="DA22" s="1">
        <f t="shared" si="9"/>
        <v>0.94057681837441243</v>
      </c>
      <c r="DB22" s="1">
        <f t="shared" si="9"/>
        <v>0.89899251545205505</v>
      </c>
      <c r="DC22" s="1"/>
      <c r="DD22" s="1">
        <f t="shared" si="9"/>
        <v>0.60406642733304183</v>
      </c>
      <c r="DE22" s="1">
        <f t="shared" si="9"/>
        <v>0.5919118471605207</v>
      </c>
      <c r="DF22" s="1">
        <f t="shared" si="9"/>
        <v>0.59919838541026671</v>
      </c>
      <c r="DG22" s="1">
        <f t="shared" si="9"/>
        <v>0.59660944317143261</v>
      </c>
    </row>
    <row r="23" spans="1:111" hidden="1" x14ac:dyDescent="0.35">
      <c r="A23" t="s">
        <v>365</v>
      </c>
      <c r="B23" s="1">
        <f>1/B22</f>
        <v>1.1010587267740652</v>
      </c>
      <c r="C23" s="1">
        <f t="shared" ref="C23:BM23" si="10">1/C22</f>
        <v>1.3428750926548603</v>
      </c>
      <c r="D23" s="1">
        <f t="shared" si="10"/>
        <v>1.1281298368390189</v>
      </c>
      <c r="E23" s="1">
        <f t="shared" si="10"/>
        <v>1.0502074204482341</v>
      </c>
      <c r="F23" s="1">
        <f t="shared" si="10"/>
        <v>1.0949820390275886</v>
      </c>
      <c r="G23" s="1">
        <f t="shared" si="10"/>
        <v>1.1239558588108467</v>
      </c>
      <c r="H23" s="1">
        <f t="shared" si="10"/>
        <v>1.0593728670266913</v>
      </c>
      <c r="I23" s="1">
        <f t="shared" si="10"/>
        <v>1.0379500976138709</v>
      </c>
      <c r="J23" s="1">
        <f t="shared" si="10"/>
        <v>1.072306636441271</v>
      </c>
      <c r="K23" s="1">
        <f t="shared" si="10"/>
        <v>1.0782784161224233</v>
      </c>
      <c r="L23" s="1"/>
      <c r="M23" s="1">
        <f t="shared" si="10"/>
        <v>0.82389009737652752</v>
      </c>
      <c r="N23" s="1">
        <f t="shared" si="10"/>
        <v>1.275330637712359</v>
      </c>
      <c r="O23" s="1">
        <f t="shared" si="10"/>
        <v>1.232072851112666</v>
      </c>
      <c r="P23" s="1">
        <f t="shared" si="10"/>
        <v>0.88995810913087126</v>
      </c>
      <c r="Q23" s="1">
        <f t="shared" si="10"/>
        <v>1.1543861250290852</v>
      </c>
      <c r="R23" s="1">
        <f t="shared" si="10"/>
        <v>0.92398048594670334</v>
      </c>
      <c r="S23" s="1">
        <f t="shared" si="10"/>
        <v>0.8574604842603033</v>
      </c>
      <c r="T23" s="1">
        <f t="shared" si="10"/>
        <v>1.1115478358462312</v>
      </c>
      <c r="U23" s="1">
        <f t="shared" si="10"/>
        <v>1.0812959466149548</v>
      </c>
      <c r="V23" s="1"/>
      <c r="W23" s="1">
        <f t="shared" si="10"/>
        <v>1.0710571265894857</v>
      </c>
      <c r="X23" s="1">
        <f t="shared" si="10"/>
        <v>1.0615200325470706</v>
      </c>
      <c r="Y23" s="1">
        <f t="shared" si="10"/>
        <v>1.0975935973062523</v>
      </c>
      <c r="Z23" s="1">
        <f t="shared" si="10"/>
        <v>1.1022168432553543</v>
      </c>
      <c r="AA23" s="1">
        <f t="shared" si="10"/>
        <v>1.1042224080047329</v>
      </c>
      <c r="AB23" s="1">
        <f t="shared" si="10"/>
        <v>1.0651482748458156</v>
      </c>
      <c r="AC23" s="1">
        <f t="shared" si="10"/>
        <v>1.0728426099490245</v>
      </c>
      <c r="AD23" s="1">
        <f t="shared" si="10"/>
        <v>1.0796084808935933</v>
      </c>
      <c r="AE23" s="1">
        <f t="shared" si="10"/>
        <v>1.0714792710014134</v>
      </c>
      <c r="AF23" s="1">
        <f t="shared" si="10"/>
        <v>1.361078512515802</v>
      </c>
      <c r="AG23" s="1">
        <f t="shared" si="10"/>
        <v>1.3726564845368052</v>
      </c>
      <c r="AH23" s="1">
        <f t="shared" si="10"/>
        <v>1.3550759489687485</v>
      </c>
      <c r="AI23" s="1">
        <f t="shared" si="10"/>
        <v>1.3610807496636479</v>
      </c>
      <c r="AJ23" s="1">
        <f t="shared" si="10"/>
        <v>1.054915106638763</v>
      </c>
      <c r="AK23" s="1">
        <f t="shared" si="10"/>
        <v>1.104741047335239</v>
      </c>
      <c r="AL23" s="1">
        <f t="shared" si="10"/>
        <v>1.0692136547709152</v>
      </c>
      <c r="AM23" s="1">
        <f t="shared" si="10"/>
        <v>1.0906145606947717</v>
      </c>
      <c r="AN23" s="1">
        <f t="shared" si="10"/>
        <v>1.0996982938527824</v>
      </c>
      <c r="AO23" s="1">
        <f t="shared" si="10"/>
        <v>1.0829449786926986</v>
      </c>
      <c r="AP23" s="1">
        <f t="shared" si="10"/>
        <v>1.1047352366519774</v>
      </c>
      <c r="AQ23" s="1">
        <f t="shared" si="10"/>
        <v>1.1068675472353346</v>
      </c>
      <c r="AR23" s="1">
        <f t="shared" si="10"/>
        <v>1.0899211464315706</v>
      </c>
      <c r="AS23" s="1">
        <f t="shared" si="10"/>
        <v>1.081875885443925</v>
      </c>
      <c r="AT23" s="1">
        <f t="shared" si="10"/>
        <v>1.1015673424007939</v>
      </c>
      <c r="AU23" s="1">
        <f t="shared" si="10"/>
        <v>1.062016255449346</v>
      </c>
      <c r="AV23" s="1">
        <f t="shared" si="10"/>
        <v>1.0980402171530477</v>
      </c>
      <c r="AW23" s="1">
        <f t="shared" si="10"/>
        <v>1.0771896418774016</v>
      </c>
      <c r="AX23" s="1">
        <f t="shared" si="10"/>
        <v>1.089983620416807</v>
      </c>
      <c r="AY23" s="1">
        <f t="shared" si="10"/>
        <v>1.3235539030631009</v>
      </c>
      <c r="AZ23" s="1">
        <f t="shared" si="10"/>
        <v>1.3336875326562236</v>
      </c>
      <c r="BA23" s="1">
        <f t="shared" si="10"/>
        <v>1.07512958714686</v>
      </c>
      <c r="BB23" s="1">
        <f t="shared" si="10"/>
        <v>1.0878525843363214</v>
      </c>
      <c r="BC23" s="1"/>
      <c r="BD23" s="1">
        <f t="shared" si="10"/>
        <v>1.1051984588932482</v>
      </c>
      <c r="BE23" s="1">
        <f t="shared" si="10"/>
        <v>1.1486346013032926</v>
      </c>
      <c r="BF23" s="1">
        <f t="shared" si="10"/>
        <v>1.1797492890167092</v>
      </c>
      <c r="BG23" s="1">
        <f t="shared" si="10"/>
        <v>1.1757963247890997</v>
      </c>
      <c r="BH23" s="1">
        <f t="shared" si="10"/>
        <v>1.1687325329039908</v>
      </c>
      <c r="BI23" s="1">
        <f t="shared" si="10"/>
        <v>1.1637598238489608</v>
      </c>
      <c r="BJ23" s="1">
        <f t="shared" si="10"/>
        <v>1.1660085054475946</v>
      </c>
      <c r="BK23" s="1">
        <f t="shared" si="10"/>
        <v>1.1453759463294761</v>
      </c>
      <c r="BL23" s="1">
        <f t="shared" si="10"/>
        <v>1.1442889729601726</v>
      </c>
      <c r="BM23" s="1">
        <f t="shared" si="10"/>
        <v>1.1652746749733403</v>
      </c>
      <c r="BN23" s="1"/>
      <c r="BO23" s="1">
        <f t="shared" ref="BO23:DG23" si="11">1/BO22</f>
        <v>1.0722649832202935</v>
      </c>
      <c r="BP23" s="1">
        <f t="shared" si="11"/>
        <v>1.094769262556496</v>
      </c>
      <c r="BQ23" s="1">
        <f t="shared" si="11"/>
        <v>1.1053851279058244</v>
      </c>
      <c r="BR23" s="1">
        <f t="shared" si="11"/>
        <v>1.1156598153844224</v>
      </c>
      <c r="BS23" s="1">
        <f t="shared" si="11"/>
        <v>1.1235610888644822</v>
      </c>
      <c r="BT23" s="1">
        <f t="shared" si="11"/>
        <v>1.1422692255084199</v>
      </c>
      <c r="BU23" s="1">
        <f t="shared" si="11"/>
        <v>1.1580710988822107</v>
      </c>
      <c r="BV23" s="1">
        <f t="shared" si="11"/>
        <v>1.0588102727755373</v>
      </c>
      <c r="BW23" s="1">
        <f t="shared" si="11"/>
        <v>1.1282419948200932</v>
      </c>
      <c r="BX23" s="1">
        <f t="shared" si="11"/>
        <v>1.14736474049501</v>
      </c>
      <c r="BY23" s="1">
        <f t="shared" si="11"/>
        <v>1.1163718111805438</v>
      </c>
      <c r="BZ23" s="1">
        <f t="shared" si="11"/>
        <v>1.1277524582203449</v>
      </c>
      <c r="CA23" s="1">
        <f t="shared" si="11"/>
        <v>1.113637379328517</v>
      </c>
      <c r="CB23" s="1">
        <f t="shared" si="11"/>
        <v>1.1053851279058244</v>
      </c>
      <c r="CC23" s="1">
        <f t="shared" si="11"/>
        <v>1.1156598153844224</v>
      </c>
      <c r="CD23" s="1">
        <f t="shared" si="11"/>
        <v>1.1235610888644822</v>
      </c>
      <c r="CE23" s="1">
        <f t="shared" si="11"/>
        <v>1.1566972083624769</v>
      </c>
      <c r="CF23" s="1">
        <f t="shared" si="11"/>
        <v>1.1376606789992521</v>
      </c>
      <c r="CG23" s="1">
        <f t="shared" si="11"/>
        <v>1.16111708596051</v>
      </c>
      <c r="CH23" s="1">
        <f t="shared" si="11"/>
        <v>1.1651007824385515</v>
      </c>
      <c r="CI23" s="1">
        <f t="shared" si="11"/>
        <v>1.1633027874039241</v>
      </c>
      <c r="CJ23" s="1">
        <f t="shared" si="11"/>
        <v>1.1580710988822107</v>
      </c>
      <c r="CK23" s="1">
        <f t="shared" si="11"/>
        <v>1.1058533750278625</v>
      </c>
      <c r="CL23" s="1">
        <f t="shared" si="11"/>
        <v>1.1580710988822107</v>
      </c>
      <c r="CM23" s="1">
        <f t="shared" si="11"/>
        <v>1.0588102727755373</v>
      </c>
      <c r="CN23" s="1">
        <f t="shared" si="11"/>
        <v>1.1282419948200932</v>
      </c>
      <c r="CO23" s="1">
        <f t="shared" si="11"/>
        <v>1.14736474049501</v>
      </c>
      <c r="CP23" s="1">
        <f t="shared" si="11"/>
        <v>1.1163718111805438</v>
      </c>
      <c r="CQ23" s="1">
        <f t="shared" si="11"/>
        <v>1.1277524582203449</v>
      </c>
      <c r="CR23" s="1">
        <f t="shared" si="11"/>
        <v>1.113637379328517</v>
      </c>
      <c r="CS23" s="1"/>
      <c r="CT23" s="1">
        <f t="shared" si="11"/>
        <v>1.0654290242520401</v>
      </c>
      <c r="CU23" s="1">
        <f t="shared" si="11"/>
        <v>1.081350010893263</v>
      </c>
      <c r="CV23" s="1">
        <f t="shared" si="11"/>
        <v>1.0864160372209584</v>
      </c>
      <c r="CW23" s="1">
        <f t="shared" si="11"/>
        <v>1.0872697386308261</v>
      </c>
      <c r="CX23" s="1"/>
      <c r="CY23" s="1">
        <f t="shared" si="11"/>
        <v>1.0936988872203368</v>
      </c>
      <c r="CZ23" s="1">
        <f t="shared" si="11"/>
        <v>1.065475696819298</v>
      </c>
      <c r="DA23" s="1">
        <f t="shared" si="11"/>
        <v>1.0631773827131823</v>
      </c>
      <c r="DB23" s="1">
        <f t="shared" si="11"/>
        <v>1.1123563131080727</v>
      </c>
      <c r="DC23" s="1"/>
      <c r="DD23" s="1">
        <f t="shared" si="11"/>
        <v>1.6554470746123204</v>
      </c>
      <c r="DE23" s="1">
        <f t="shared" si="11"/>
        <v>1.6894407584459274</v>
      </c>
      <c r="DF23" s="1">
        <f t="shared" si="11"/>
        <v>1.6688963527752287</v>
      </c>
      <c r="DG23" s="1">
        <f t="shared" si="11"/>
        <v>1.6761384041865648</v>
      </c>
    </row>
    <row r="24" spans="1:111" x14ac:dyDescent="0.35">
      <c r="A24" t="s">
        <v>364</v>
      </c>
      <c r="B24" s="1">
        <f>(100*1)/(1+B23)</f>
        <v>47.595052306576193</v>
      </c>
      <c r="C24" s="1">
        <f t="shared" ref="C24:BM24" si="12">(100*1)/(1+C23)</f>
        <v>42.68259981657139</v>
      </c>
      <c r="D24" s="1">
        <f t="shared" si="12"/>
        <v>46.98961419973007</v>
      </c>
      <c r="E24" s="1">
        <f t="shared" si="12"/>
        <v>48.775552660002148</v>
      </c>
      <c r="F24" s="1">
        <f t="shared" si="12"/>
        <v>47.733106125538058</v>
      </c>
      <c r="G24" s="1">
        <f t="shared" si="12"/>
        <v>47.081957746517226</v>
      </c>
      <c r="H24" s="1">
        <f t="shared" si="12"/>
        <v>48.558472145153267</v>
      </c>
      <c r="I24" s="1">
        <f t="shared" si="12"/>
        <v>49.068914944033594</v>
      </c>
      <c r="J24" s="1">
        <f t="shared" si="12"/>
        <v>48.255406917833319</v>
      </c>
      <c r="K24" s="1">
        <f t="shared" si="12"/>
        <v>48.116748566621979</v>
      </c>
      <c r="L24" s="1"/>
      <c r="M24" s="1">
        <f t="shared" si="12"/>
        <v>54.827864981469766</v>
      </c>
      <c r="N24" s="1">
        <f t="shared" si="12"/>
        <v>43.949656521366514</v>
      </c>
      <c r="O24" s="1">
        <f t="shared" si="12"/>
        <v>44.801405093095859</v>
      </c>
      <c r="P24" s="1">
        <f t="shared" si="12"/>
        <v>52.911225659909817</v>
      </c>
      <c r="Q24" s="1">
        <f t="shared" si="12"/>
        <v>46.416934660981418</v>
      </c>
      <c r="R24" s="1">
        <f t="shared" si="12"/>
        <v>51.975579134210683</v>
      </c>
      <c r="S24" s="1">
        <f t="shared" si="12"/>
        <v>53.836946113996611</v>
      </c>
      <c r="T24" s="1">
        <f t="shared" si="12"/>
        <v>47.358623992491111</v>
      </c>
      <c r="U24" s="1">
        <f t="shared" si="12"/>
        <v>48.046987341056052</v>
      </c>
      <c r="V24" s="1"/>
      <c r="W24" s="1">
        <f t="shared" si="12"/>
        <v>48.284520362156812</v>
      </c>
      <c r="X24" s="1">
        <f t="shared" si="12"/>
        <v>48.507896319807749</v>
      </c>
      <c r="Y24" s="1">
        <f t="shared" si="12"/>
        <v>47.673677173891484</v>
      </c>
      <c r="Z24" s="1">
        <f t="shared" si="12"/>
        <v>47.568832074024577</v>
      </c>
      <c r="AA24" s="1">
        <f t="shared" si="12"/>
        <v>47.523493533567134</v>
      </c>
      <c r="AB24" s="1">
        <f t="shared" si="12"/>
        <v>48.422673189152007</v>
      </c>
      <c r="AC24" s="1">
        <f t="shared" si="12"/>
        <v>48.242929549995701</v>
      </c>
      <c r="AD24" s="1">
        <f t="shared" si="12"/>
        <v>48.085974316199504</v>
      </c>
      <c r="AE24" s="1">
        <f t="shared" si="12"/>
        <v>48.274680514498748</v>
      </c>
      <c r="AF24" s="1">
        <f t="shared" si="12"/>
        <v>42.35352592889717</v>
      </c>
      <c r="AG24" s="1">
        <f t="shared" si="12"/>
        <v>42.146851283245155</v>
      </c>
      <c r="AH24" s="1">
        <f t="shared" si="12"/>
        <v>42.461475624082723</v>
      </c>
      <c r="AI24" s="1">
        <f t="shared" si="12"/>
        <v>42.35348579850379</v>
      </c>
      <c r="AJ24" s="1">
        <f t="shared" si="12"/>
        <v>48.663810819693957</v>
      </c>
      <c r="AK24" s="1">
        <f t="shared" si="12"/>
        <v>47.511783041722659</v>
      </c>
      <c r="AL24" s="1">
        <f t="shared" si="12"/>
        <v>48.327537260076269</v>
      </c>
      <c r="AM24" s="1">
        <f t="shared" si="12"/>
        <v>47.832824797109943</v>
      </c>
      <c r="AN24" s="1">
        <f t="shared" si="12"/>
        <v>47.625890011325303</v>
      </c>
      <c r="AO24" s="1">
        <f t="shared" si="12"/>
        <v>48.008949359172298</v>
      </c>
      <c r="AP24" s="1">
        <f t="shared" si="12"/>
        <v>47.511914210678093</v>
      </c>
      <c r="AQ24" s="1">
        <f t="shared" si="12"/>
        <v>47.463828531234249</v>
      </c>
      <c r="AR24" s="1">
        <f t="shared" si="12"/>
        <v>47.848695234623904</v>
      </c>
      <c r="AS24" s="1">
        <f t="shared" si="12"/>
        <v>48.033603107265293</v>
      </c>
      <c r="AT24" s="1">
        <f t="shared" si="12"/>
        <v>47.58353348114067</v>
      </c>
      <c r="AU24" s="1">
        <f t="shared" si="12"/>
        <v>48.496222925366034</v>
      </c>
      <c r="AV24" s="1">
        <f t="shared" si="12"/>
        <v>47.663528650416339</v>
      </c>
      <c r="AW24" s="1">
        <f t="shared" si="12"/>
        <v>48.141969314664109</v>
      </c>
      <c r="AX24" s="1">
        <f t="shared" si="12"/>
        <v>47.847264936964876</v>
      </c>
      <c r="AY24" s="1">
        <f t="shared" si="12"/>
        <v>43.037521044023002</v>
      </c>
      <c r="AZ24" s="1">
        <f t="shared" si="12"/>
        <v>42.850638142707616</v>
      </c>
      <c r="BA24" s="1">
        <f t="shared" si="12"/>
        <v>48.189761554839635</v>
      </c>
      <c r="BB24" s="1">
        <f t="shared" si="12"/>
        <v>47.896101836992301</v>
      </c>
      <c r="BC24" s="1"/>
      <c r="BD24" s="1">
        <f t="shared" si="12"/>
        <v>47.501459816084186</v>
      </c>
      <c r="BE24" s="1">
        <f t="shared" si="12"/>
        <v>46.541184778157813</v>
      </c>
      <c r="BF24" s="1">
        <f t="shared" si="12"/>
        <v>45.876835700270036</v>
      </c>
      <c r="BG24" s="1">
        <f t="shared" si="12"/>
        <v>45.960184260212415</v>
      </c>
      <c r="BH24" s="1">
        <f t="shared" si="12"/>
        <v>46.109881455089962</v>
      </c>
      <c r="BI24" s="1">
        <f t="shared" si="12"/>
        <v>46.21585025186252</v>
      </c>
      <c r="BJ24" s="1">
        <f t="shared" si="12"/>
        <v>46.167870416250054</v>
      </c>
      <c r="BK24" s="1">
        <f t="shared" si="12"/>
        <v>46.611877126286423</v>
      </c>
      <c r="BL24" s="1">
        <f t="shared" si="12"/>
        <v>46.635505410425566</v>
      </c>
      <c r="BM24" s="1">
        <f t="shared" si="12"/>
        <v>46.183517110239713</v>
      </c>
      <c r="BN24" s="1"/>
      <c r="BO24" s="1">
        <f t="shared" ref="BO24:DG24" si="13">(100*1)/(1+BO23)</f>
        <v>48.25637686769204</v>
      </c>
      <c r="BP24" s="1">
        <f t="shared" si="13"/>
        <v>47.737954622247088</v>
      </c>
      <c r="BQ24" s="1">
        <f t="shared" si="13"/>
        <v>47.497248211051804</v>
      </c>
      <c r="BR24" s="1">
        <f t="shared" si="13"/>
        <v>47.266578148732137</v>
      </c>
      <c r="BS24" s="1">
        <f t="shared" si="13"/>
        <v>47.090710281130796</v>
      </c>
      <c r="BT24" s="1">
        <f t="shared" si="13"/>
        <v>46.679473713798615</v>
      </c>
      <c r="BU24" s="1">
        <f t="shared" si="13"/>
        <v>46.337676294259147</v>
      </c>
      <c r="BV24" s="1">
        <f t="shared" si="13"/>
        <v>48.571741321839873</v>
      </c>
      <c r="BW24" s="1">
        <f t="shared" si="13"/>
        <v>46.98713785527633</v>
      </c>
      <c r="BX24" s="1">
        <f t="shared" si="13"/>
        <v>46.568707269053895</v>
      </c>
      <c r="BY24" s="1">
        <f t="shared" si="13"/>
        <v>47.250676592700643</v>
      </c>
      <c r="BZ24" s="1">
        <f t="shared" si="13"/>
        <v>46.997948287480838</v>
      </c>
      <c r="CA24" s="1">
        <f t="shared" si="13"/>
        <v>47.31180522165495</v>
      </c>
      <c r="CB24" s="1">
        <f t="shared" si="13"/>
        <v>47.497248211051804</v>
      </c>
      <c r="CC24" s="1">
        <f t="shared" si="13"/>
        <v>47.266578148732137</v>
      </c>
      <c r="CD24" s="1">
        <f t="shared" si="13"/>
        <v>47.090710281130796</v>
      </c>
      <c r="CE24" s="1">
        <f t="shared" si="13"/>
        <v>46.367194992535531</v>
      </c>
      <c r="CF24" s="1">
        <f t="shared" si="13"/>
        <v>46.78010920180985</v>
      </c>
      <c r="CG24" s="1">
        <f t="shared" si="13"/>
        <v>46.272365643509289</v>
      </c>
      <c r="CH24" s="1">
        <f t="shared" si="13"/>
        <v>46.187226392006593</v>
      </c>
      <c r="CI24" s="1">
        <f t="shared" si="13"/>
        <v>46.225614177664518</v>
      </c>
      <c r="CJ24" s="1">
        <f t="shared" si="13"/>
        <v>46.337676294259147</v>
      </c>
      <c r="CK24" s="1">
        <f t="shared" si="13"/>
        <v>47.486686958286867</v>
      </c>
      <c r="CL24" s="1">
        <f t="shared" si="13"/>
        <v>46.337676294259147</v>
      </c>
      <c r="CM24" s="1">
        <f t="shared" si="13"/>
        <v>48.571741321839873</v>
      </c>
      <c r="CN24" s="1">
        <f t="shared" si="13"/>
        <v>46.98713785527633</v>
      </c>
      <c r="CO24" s="1">
        <f t="shared" si="13"/>
        <v>46.568707269053895</v>
      </c>
      <c r="CP24" s="1">
        <f t="shared" si="13"/>
        <v>47.250676592700643</v>
      </c>
      <c r="CQ24" s="1">
        <f t="shared" si="13"/>
        <v>46.997948287480838</v>
      </c>
      <c r="CR24" s="1">
        <f t="shared" si="13"/>
        <v>47.31180522165495</v>
      </c>
      <c r="CS24" s="1"/>
      <c r="CT24" s="1">
        <f t="shared" si="13"/>
        <v>48.416091197427271</v>
      </c>
      <c r="CU24" s="1">
        <f t="shared" si="13"/>
        <v>48.04573929258661</v>
      </c>
      <c r="CV24" s="1">
        <f t="shared" si="13"/>
        <v>47.929079443425337</v>
      </c>
      <c r="CW24" s="1">
        <f t="shared" si="13"/>
        <v>47.909476264240006</v>
      </c>
      <c r="CX24" s="1"/>
      <c r="CY24" s="1">
        <f t="shared" si="13"/>
        <v>47.762360008111415</v>
      </c>
      <c r="CZ24" s="1">
        <f t="shared" si="13"/>
        <v>48.414997162151884</v>
      </c>
      <c r="DA24" s="1">
        <f t="shared" si="13"/>
        <v>48.468929931993991</v>
      </c>
      <c r="DB24" s="1">
        <f t="shared" si="13"/>
        <v>47.34049808711594</v>
      </c>
      <c r="DC24" s="1"/>
      <c r="DD24" s="1">
        <f t="shared" si="13"/>
        <v>37.658442134305922</v>
      </c>
      <c r="DE24" s="1">
        <f t="shared" si="13"/>
        <v>37.182451290648331</v>
      </c>
      <c r="DF24" s="1">
        <f t="shared" si="13"/>
        <v>37.468671234091147</v>
      </c>
      <c r="DG24" s="1">
        <f t="shared" si="13"/>
        <v>37.367275116847274</v>
      </c>
    </row>
    <row r="32" spans="1:111" x14ac:dyDescent="0.35">
      <c r="A32" s="2"/>
    </row>
  </sheetData>
  <mergeCells count="26">
    <mergeCell ref="A1:E2"/>
    <mergeCell ref="CT4:CW5"/>
    <mergeCell ref="C5:F5"/>
    <mergeCell ref="W5:Y5"/>
    <mergeCell ref="Z5:AG5"/>
    <mergeCell ref="AH5:AP5"/>
    <mergeCell ref="C4:F4"/>
    <mergeCell ref="H4:K4"/>
    <mergeCell ref="W4:Y4"/>
    <mergeCell ref="Z4:AG4"/>
    <mergeCell ref="AH4:AZ4"/>
    <mergeCell ref="M4:O5"/>
    <mergeCell ref="P4:U5"/>
    <mergeCell ref="BO4:BT5"/>
    <mergeCell ref="BU4:CA5"/>
    <mergeCell ref="CB4:CH5"/>
    <mergeCell ref="AQ5:AZ5"/>
    <mergeCell ref="BA4:BB4"/>
    <mergeCell ref="BD4:BM5"/>
    <mergeCell ref="CL4:CR5"/>
    <mergeCell ref="CY4:DB5"/>
    <mergeCell ref="DD4:DG5"/>
    <mergeCell ref="BU6:CA6"/>
    <mergeCell ref="CE6:CH6"/>
    <mergeCell ref="CI6:CK6"/>
    <mergeCell ref="CI4:CK5"/>
  </mergeCells>
  <pageMargins left="0.7" right="0.7" top="0.75" bottom="0.75" header="0.3" footer="0.3"/>
  <pageSetup orientation="landscape" horizontalDpi="1200" verticalDpi="1200" r:id="rId1"/>
  <headerFooter>
    <oddHeader>&amp;C&amp;"-,Bold"&amp;16Clinopyroxene from discrete Type II amphibole pyroxenites</oddHead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AI27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1" sqref="H1"/>
    </sheetView>
  </sheetViews>
  <sheetFormatPr defaultRowHeight="14.5" x14ac:dyDescent="0.35"/>
  <cols>
    <col min="1" max="1" width="12.36328125" bestFit="1" customWidth="1"/>
    <col min="13" max="13" width="3.6328125" customWidth="1"/>
    <col min="22" max="22" width="3.6328125" style="10" customWidth="1"/>
    <col min="29" max="29" width="3.6328125" customWidth="1"/>
  </cols>
  <sheetData>
    <row r="1" spans="1:35" ht="18.5" x14ac:dyDescent="0.45">
      <c r="A1" s="42" t="s">
        <v>240</v>
      </c>
      <c r="G1" s="88"/>
      <c r="H1" t="s">
        <v>358</v>
      </c>
      <c r="I1" s="3"/>
      <c r="J1" s="3"/>
      <c r="K1" s="3"/>
      <c r="L1" s="3"/>
    </row>
    <row r="2" spans="1:35" x14ac:dyDescent="0.35">
      <c r="I2" s="3"/>
      <c r="J2" s="3"/>
      <c r="K2" s="3"/>
      <c r="L2" s="3"/>
    </row>
    <row r="3" spans="1:35" s="3" customFormat="1" x14ac:dyDescent="0.35">
      <c r="A3" s="7"/>
      <c r="B3" s="90" t="s">
        <v>192</v>
      </c>
      <c r="C3" s="90"/>
      <c r="D3" s="98" t="s">
        <v>192</v>
      </c>
      <c r="E3" s="99"/>
      <c r="F3" s="98" t="s">
        <v>246</v>
      </c>
      <c r="G3" s="99"/>
      <c r="H3" s="99"/>
      <c r="I3" s="98" t="s">
        <v>192</v>
      </c>
      <c r="J3" s="97"/>
      <c r="K3" s="97"/>
      <c r="L3" s="97"/>
      <c r="M3"/>
      <c r="N3" s="90" t="s">
        <v>201</v>
      </c>
      <c r="O3" s="90"/>
      <c r="P3" s="98" t="s">
        <v>252</v>
      </c>
      <c r="Q3" s="121"/>
      <c r="R3" s="121"/>
      <c r="S3" s="121"/>
      <c r="T3" s="121"/>
      <c r="U3" s="52"/>
      <c r="V3" s="57"/>
      <c r="W3" s="90" t="s">
        <v>198</v>
      </c>
      <c r="X3" s="90"/>
      <c r="Y3" s="90"/>
      <c r="Z3" s="90"/>
      <c r="AA3" s="90"/>
      <c r="AB3" s="90"/>
      <c r="AD3" s="90" t="s">
        <v>204</v>
      </c>
      <c r="AE3" s="90"/>
      <c r="AF3" s="90"/>
      <c r="AG3" s="90"/>
      <c r="AH3" s="90"/>
    </row>
    <row r="4" spans="1:35" s="3" customFormat="1" ht="29" x14ac:dyDescent="0.35">
      <c r="A4" s="7"/>
      <c r="B4" s="8" t="s">
        <v>241</v>
      </c>
      <c r="C4" s="8" t="s">
        <v>241</v>
      </c>
      <c r="D4" s="24" t="s">
        <v>242</v>
      </c>
      <c r="E4" s="28" t="s">
        <v>243</v>
      </c>
      <c r="F4" s="35" t="s">
        <v>161</v>
      </c>
      <c r="G4" s="26" t="s">
        <v>244</v>
      </c>
      <c r="H4" s="26" t="s">
        <v>245</v>
      </c>
      <c r="I4" s="55" t="s">
        <v>250</v>
      </c>
      <c r="J4" s="8" t="s">
        <v>249</v>
      </c>
      <c r="K4" s="28" t="s">
        <v>247</v>
      </c>
      <c r="L4" s="28" t="s">
        <v>248</v>
      </c>
      <c r="M4"/>
      <c r="N4" s="7" t="s">
        <v>25</v>
      </c>
      <c r="O4" s="7" t="s">
        <v>24</v>
      </c>
      <c r="P4" s="35" t="s">
        <v>37</v>
      </c>
      <c r="Q4" s="26" t="s">
        <v>15</v>
      </c>
      <c r="R4" s="26" t="s">
        <v>25</v>
      </c>
      <c r="S4" s="26" t="s">
        <v>21</v>
      </c>
      <c r="T4" s="56" t="s">
        <v>233</v>
      </c>
      <c r="U4" s="55" t="s">
        <v>251</v>
      </c>
      <c r="V4" s="58"/>
      <c r="W4" s="8" t="s">
        <v>253</v>
      </c>
      <c r="X4" s="8" t="s">
        <v>254</v>
      </c>
      <c r="Y4" s="8" t="s">
        <v>255</v>
      </c>
      <c r="Z4" s="8" t="s">
        <v>258</v>
      </c>
      <c r="AA4" s="8" t="s">
        <v>256</v>
      </c>
      <c r="AB4" s="8" t="s">
        <v>257</v>
      </c>
      <c r="AD4" s="8" t="s">
        <v>255</v>
      </c>
      <c r="AE4" s="8" t="s">
        <v>258</v>
      </c>
      <c r="AF4" s="8" t="s">
        <v>259</v>
      </c>
      <c r="AG4" s="8" t="s">
        <v>254</v>
      </c>
      <c r="AH4" s="8" t="s">
        <v>260</v>
      </c>
    </row>
    <row r="5" spans="1:35" ht="16.5" x14ac:dyDescent="0.45">
      <c r="A5" t="s">
        <v>52</v>
      </c>
      <c r="B5" s="1">
        <v>51.89</v>
      </c>
      <c r="C5" s="1">
        <v>51.66</v>
      </c>
      <c r="D5" s="1">
        <v>52.19</v>
      </c>
      <c r="E5" s="1">
        <v>51.52</v>
      </c>
      <c r="F5" s="1">
        <v>51.8</v>
      </c>
      <c r="G5" s="1">
        <v>51.81</v>
      </c>
      <c r="H5" s="1">
        <v>51.39</v>
      </c>
      <c r="I5" s="1">
        <v>51.81</v>
      </c>
      <c r="J5" s="1">
        <v>51.52</v>
      </c>
      <c r="K5" s="1">
        <v>52.3</v>
      </c>
      <c r="L5" s="1">
        <v>52.11</v>
      </c>
      <c r="N5" s="1">
        <v>51.91</v>
      </c>
      <c r="O5" s="1">
        <v>52.12</v>
      </c>
      <c r="P5" s="1">
        <v>51.82</v>
      </c>
      <c r="Q5" s="1">
        <v>51.77</v>
      </c>
      <c r="R5" s="1">
        <v>51.7</v>
      </c>
      <c r="S5" s="1">
        <v>51.9</v>
      </c>
      <c r="T5" s="1">
        <v>51.68</v>
      </c>
      <c r="U5" s="1">
        <v>52.13</v>
      </c>
      <c r="V5" s="4"/>
      <c r="W5" s="1">
        <v>52.52</v>
      </c>
      <c r="X5" s="1">
        <v>51.94</v>
      </c>
      <c r="Y5" s="1">
        <v>52.11</v>
      </c>
      <c r="Z5" s="1">
        <v>52</v>
      </c>
      <c r="AA5" s="1">
        <v>52.11</v>
      </c>
      <c r="AB5" s="1">
        <v>52.41</v>
      </c>
      <c r="AC5" s="1"/>
      <c r="AD5" s="1">
        <v>51</v>
      </c>
      <c r="AE5" s="1">
        <v>51.52</v>
      </c>
      <c r="AF5" s="1">
        <v>51.7</v>
      </c>
      <c r="AG5" s="1">
        <v>52.33</v>
      </c>
      <c r="AH5" s="1">
        <v>52.41</v>
      </c>
      <c r="AI5" s="1"/>
    </row>
    <row r="6" spans="1:35" ht="16.5" x14ac:dyDescent="0.45">
      <c r="A6" t="s">
        <v>80</v>
      </c>
      <c r="B6" s="1">
        <v>0.42</v>
      </c>
      <c r="C6" s="1">
        <v>0.42</v>
      </c>
      <c r="D6" s="1">
        <v>0.34</v>
      </c>
      <c r="E6" s="1">
        <v>0.45</v>
      </c>
      <c r="F6" s="1">
        <v>0.39</v>
      </c>
      <c r="G6" s="1">
        <v>0.42</v>
      </c>
      <c r="H6" s="1">
        <v>0.41</v>
      </c>
      <c r="I6" s="1">
        <v>0.46</v>
      </c>
      <c r="J6" s="1">
        <v>0.47</v>
      </c>
      <c r="K6" s="1">
        <v>0.45</v>
      </c>
      <c r="L6" s="1">
        <v>0.43</v>
      </c>
      <c r="N6" s="1">
        <v>0.53</v>
      </c>
      <c r="O6" s="1">
        <v>0.49</v>
      </c>
      <c r="P6" s="1">
        <v>0.56999999999999995</v>
      </c>
      <c r="Q6" s="1">
        <v>0.56999999999999995</v>
      </c>
      <c r="R6" s="1">
        <v>0.53</v>
      </c>
      <c r="S6" s="1">
        <v>0.56000000000000005</v>
      </c>
      <c r="T6" s="1">
        <v>0.49</v>
      </c>
      <c r="U6" s="1">
        <v>0.5</v>
      </c>
      <c r="V6" s="4"/>
      <c r="W6" s="1">
        <v>0.33</v>
      </c>
      <c r="X6" s="1">
        <v>0.45</v>
      </c>
      <c r="Y6" s="1">
        <v>0.36</v>
      </c>
      <c r="Z6" s="1">
        <v>0.43</v>
      </c>
      <c r="AA6" s="1">
        <v>0.31</v>
      </c>
      <c r="AB6" s="1">
        <v>0.3</v>
      </c>
      <c r="AC6" s="1"/>
      <c r="AD6" s="1">
        <v>0.86</v>
      </c>
      <c r="AE6" s="1">
        <v>0.69</v>
      </c>
      <c r="AF6" s="1">
        <v>0.71</v>
      </c>
      <c r="AG6" s="1">
        <v>0.34</v>
      </c>
      <c r="AH6" s="1">
        <v>0.48</v>
      </c>
      <c r="AI6" s="1"/>
    </row>
    <row r="7" spans="1:35" ht="16.5" x14ac:dyDescent="0.45">
      <c r="A7" t="s">
        <v>81</v>
      </c>
      <c r="B7" s="1">
        <v>6.72</v>
      </c>
      <c r="C7" s="1">
        <v>7.38</v>
      </c>
      <c r="D7" s="1">
        <v>7.16</v>
      </c>
      <c r="E7" s="1">
        <v>7.71</v>
      </c>
      <c r="F7" s="1">
        <v>7.12</v>
      </c>
      <c r="G7" s="1">
        <v>6.82</v>
      </c>
      <c r="H7" s="1">
        <v>7.36</v>
      </c>
      <c r="I7" s="1">
        <v>7.45</v>
      </c>
      <c r="J7" s="1">
        <v>7.98</v>
      </c>
      <c r="K7" s="1">
        <v>6.85</v>
      </c>
      <c r="L7" s="1">
        <v>6.71</v>
      </c>
      <c r="N7" s="1">
        <v>6.57</v>
      </c>
      <c r="O7" s="1">
        <v>6.55</v>
      </c>
      <c r="P7" s="1">
        <v>6.66</v>
      </c>
      <c r="Q7" s="1">
        <v>6.61</v>
      </c>
      <c r="R7" s="1">
        <v>6.88</v>
      </c>
      <c r="S7" s="1">
        <v>6.92</v>
      </c>
      <c r="T7" s="1">
        <v>7.01</v>
      </c>
      <c r="U7" s="1">
        <v>6.75</v>
      </c>
      <c r="V7" s="4"/>
      <c r="W7" s="1">
        <v>4.79</v>
      </c>
      <c r="X7" s="1">
        <v>5.08</v>
      </c>
      <c r="Y7" s="1">
        <v>4.8</v>
      </c>
      <c r="Z7" s="1">
        <v>5.18</v>
      </c>
      <c r="AA7" s="1">
        <v>5</v>
      </c>
      <c r="AB7" s="1">
        <v>5.09</v>
      </c>
      <c r="AC7" s="1"/>
      <c r="AD7" s="1">
        <v>7.26</v>
      </c>
      <c r="AE7" s="1">
        <v>6.76</v>
      </c>
      <c r="AF7" s="1">
        <v>6.69</v>
      </c>
      <c r="AG7" s="1">
        <v>6.06</v>
      </c>
      <c r="AH7" s="1">
        <v>6.28</v>
      </c>
      <c r="AI7" s="1"/>
    </row>
    <row r="8" spans="1:35" ht="16.5" x14ac:dyDescent="0.45">
      <c r="A8" t="s">
        <v>83</v>
      </c>
      <c r="B8" s="1">
        <v>0.66</v>
      </c>
      <c r="C8" s="1">
        <v>0.7</v>
      </c>
      <c r="D8" s="1">
        <v>0.74</v>
      </c>
      <c r="E8" s="1">
        <v>0.67</v>
      </c>
      <c r="F8" s="1">
        <v>0.61</v>
      </c>
      <c r="G8" s="1">
        <v>0.64</v>
      </c>
      <c r="H8" s="1">
        <v>0.63</v>
      </c>
      <c r="I8" s="1">
        <v>0.64</v>
      </c>
      <c r="J8" s="1">
        <v>0.59</v>
      </c>
      <c r="K8" s="1">
        <v>0.63</v>
      </c>
      <c r="L8" s="1">
        <v>0.59</v>
      </c>
      <c r="N8" s="1">
        <v>0.73</v>
      </c>
      <c r="O8" s="1">
        <v>0.75</v>
      </c>
      <c r="P8" s="1">
        <v>0.71</v>
      </c>
      <c r="Q8" s="1">
        <v>0.72</v>
      </c>
      <c r="R8" s="1">
        <v>0.78</v>
      </c>
      <c r="S8" s="1">
        <v>0.78</v>
      </c>
      <c r="T8" s="1">
        <v>0.84</v>
      </c>
      <c r="U8" s="1">
        <v>0.75</v>
      </c>
      <c r="V8" s="4"/>
      <c r="W8" s="1">
        <v>1.1299999999999999</v>
      </c>
      <c r="X8" s="1">
        <v>1.23</v>
      </c>
      <c r="Y8" s="1">
        <v>1.2</v>
      </c>
      <c r="Z8" s="1">
        <v>1.25</v>
      </c>
      <c r="AA8" s="1">
        <v>1.27</v>
      </c>
      <c r="AB8" s="1">
        <v>1.34</v>
      </c>
      <c r="AC8" s="1"/>
      <c r="AD8" s="1">
        <v>0.24</v>
      </c>
      <c r="AE8" s="1">
        <v>0.38</v>
      </c>
      <c r="AF8" s="1">
        <v>0.33</v>
      </c>
      <c r="AG8" s="1">
        <v>0.5</v>
      </c>
      <c r="AH8" s="1">
        <v>0.49</v>
      </c>
      <c r="AI8" s="1"/>
    </row>
    <row r="9" spans="1:35" x14ac:dyDescent="0.35">
      <c r="A9" t="s">
        <v>0</v>
      </c>
      <c r="B9" s="1">
        <v>2.66</v>
      </c>
      <c r="C9" s="1">
        <v>2.7</v>
      </c>
      <c r="D9" s="1">
        <v>2.72</v>
      </c>
      <c r="E9" s="1">
        <v>2.96</v>
      </c>
      <c r="F9" s="1">
        <v>2.7</v>
      </c>
      <c r="G9" s="1">
        <v>2.59</v>
      </c>
      <c r="H9" s="1">
        <v>2.62</v>
      </c>
      <c r="I9" s="1">
        <v>2.77</v>
      </c>
      <c r="J9" s="1">
        <v>2.78</v>
      </c>
      <c r="K9" s="1">
        <v>2.56</v>
      </c>
      <c r="L9" s="1">
        <v>2.61</v>
      </c>
      <c r="N9" s="1">
        <v>2.81</v>
      </c>
      <c r="O9" s="1">
        <v>2.84</v>
      </c>
      <c r="P9" s="1">
        <v>2.84</v>
      </c>
      <c r="Q9" s="1">
        <v>2.72</v>
      </c>
      <c r="R9" s="1">
        <v>2.89</v>
      </c>
      <c r="S9" s="1">
        <v>2.8</v>
      </c>
      <c r="T9" s="1">
        <v>2.88</v>
      </c>
      <c r="U9" s="1">
        <v>2.79</v>
      </c>
      <c r="V9" s="4"/>
      <c r="W9" s="1">
        <v>3.7</v>
      </c>
      <c r="X9" s="1">
        <v>3.84</v>
      </c>
      <c r="Y9" s="1">
        <v>3.49</v>
      </c>
      <c r="Z9" s="1">
        <v>3.42</v>
      </c>
      <c r="AA9" s="1">
        <v>3.75</v>
      </c>
      <c r="AB9" s="1">
        <v>3.91</v>
      </c>
      <c r="AC9" s="1"/>
      <c r="AD9" s="1">
        <v>2.77</v>
      </c>
      <c r="AE9" s="1">
        <v>2.72</v>
      </c>
      <c r="AF9" s="1">
        <v>2.62</v>
      </c>
      <c r="AG9" s="1">
        <v>2.6</v>
      </c>
      <c r="AH9" s="1">
        <v>2.73</v>
      </c>
      <c r="AI9" s="1"/>
    </row>
    <row r="10" spans="1:35" x14ac:dyDescent="0.35">
      <c r="A10" t="s">
        <v>4</v>
      </c>
      <c r="B10" s="1">
        <v>0.04</v>
      </c>
      <c r="C10" s="1">
        <v>0.05</v>
      </c>
      <c r="D10" s="1">
        <v>0.04</v>
      </c>
      <c r="E10" s="1">
        <v>0.04</v>
      </c>
      <c r="F10" s="1">
        <v>0.05</v>
      </c>
      <c r="G10" s="1">
        <v>0.02</v>
      </c>
      <c r="H10" s="1">
        <v>0.05</v>
      </c>
      <c r="I10" s="1">
        <v>0.04</v>
      </c>
      <c r="J10" s="1">
        <v>0.1</v>
      </c>
      <c r="K10" s="1">
        <v>0.04</v>
      </c>
      <c r="L10" s="1">
        <v>0.1</v>
      </c>
      <c r="N10" s="1">
        <v>0.11</v>
      </c>
      <c r="O10" s="1">
        <v>0.1</v>
      </c>
      <c r="P10" s="1">
        <v>0.09</v>
      </c>
      <c r="Q10" s="1">
        <v>0.1</v>
      </c>
      <c r="R10" s="1">
        <v>0.1</v>
      </c>
      <c r="S10" s="1">
        <v>0.1</v>
      </c>
      <c r="T10" s="1">
        <v>7.0000000000000007E-2</v>
      </c>
      <c r="U10" s="1">
        <v>7.0000000000000007E-2</v>
      </c>
      <c r="V10" s="4"/>
      <c r="W10" s="1">
        <v>0.14000000000000001</v>
      </c>
      <c r="X10" s="1">
        <v>0.17</v>
      </c>
      <c r="Y10" s="1">
        <v>0.14000000000000001</v>
      </c>
      <c r="Z10" s="1">
        <v>0.13</v>
      </c>
      <c r="AA10" s="1">
        <v>0.16</v>
      </c>
      <c r="AB10" s="1">
        <v>0.17</v>
      </c>
      <c r="AC10" s="1"/>
      <c r="AD10" s="1">
        <v>0.12</v>
      </c>
      <c r="AE10" s="1">
        <v>0.13</v>
      </c>
      <c r="AF10" s="1">
        <v>0.13</v>
      </c>
      <c r="AG10" s="1">
        <v>0.1</v>
      </c>
      <c r="AH10" s="1">
        <v>0.11</v>
      </c>
      <c r="AI10" s="1"/>
    </row>
    <row r="11" spans="1:35" x14ac:dyDescent="0.35">
      <c r="A11" t="s">
        <v>3</v>
      </c>
      <c r="B11" s="1">
        <v>16.07</v>
      </c>
      <c r="C11" s="1">
        <v>15.41</v>
      </c>
      <c r="D11" s="1">
        <v>15.59</v>
      </c>
      <c r="E11" s="1">
        <v>15.41</v>
      </c>
      <c r="F11" s="1">
        <v>15.64</v>
      </c>
      <c r="G11" s="1">
        <v>15.8</v>
      </c>
      <c r="H11" s="1">
        <v>15.46</v>
      </c>
      <c r="I11" s="1">
        <v>15.55</v>
      </c>
      <c r="J11" s="1">
        <v>15.26</v>
      </c>
      <c r="K11" s="1">
        <v>15.78</v>
      </c>
      <c r="L11" s="1">
        <v>15.84</v>
      </c>
      <c r="N11" s="1">
        <v>15.66</v>
      </c>
      <c r="O11" s="1">
        <v>15.54</v>
      </c>
      <c r="P11" s="1">
        <v>15.55</v>
      </c>
      <c r="Q11" s="1">
        <v>15.59</v>
      </c>
      <c r="R11" s="1">
        <v>15.54</v>
      </c>
      <c r="S11" s="1">
        <v>15.46</v>
      </c>
      <c r="T11" s="1">
        <v>15.68</v>
      </c>
      <c r="U11" s="1">
        <v>15.85</v>
      </c>
      <c r="V11" s="4"/>
      <c r="W11" s="1">
        <v>16.23</v>
      </c>
      <c r="X11" s="1">
        <v>16.09</v>
      </c>
      <c r="Y11" s="1">
        <v>16.11</v>
      </c>
      <c r="Z11" s="1">
        <v>15.89</v>
      </c>
      <c r="AA11" s="1">
        <v>16.39</v>
      </c>
      <c r="AB11" s="1">
        <v>16.350000000000001</v>
      </c>
      <c r="AC11" s="1"/>
      <c r="AD11" s="1">
        <v>15.21</v>
      </c>
      <c r="AE11" s="1">
        <v>15.41</v>
      </c>
      <c r="AF11" s="1">
        <v>15.55</v>
      </c>
      <c r="AG11" s="1">
        <v>15.9</v>
      </c>
      <c r="AH11" s="1">
        <v>15.85</v>
      </c>
      <c r="AI11" s="1"/>
    </row>
    <row r="12" spans="1:35" x14ac:dyDescent="0.35">
      <c r="A12" t="s">
        <v>1</v>
      </c>
      <c r="B12" s="1">
        <v>20.68</v>
      </c>
      <c r="C12" s="1">
        <v>20.51</v>
      </c>
      <c r="D12" s="1">
        <v>20.57</v>
      </c>
      <c r="E12" s="1">
        <v>20.440000000000001</v>
      </c>
      <c r="F12" s="1">
        <v>20.8</v>
      </c>
      <c r="G12" s="1">
        <v>20.98</v>
      </c>
      <c r="H12" s="1">
        <v>20.86</v>
      </c>
      <c r="I12" s="1">
        <v>20.57</v>
      </c>
      <c r="J12" s="1">
        <v>20.5</v>
      </c>
      <c r="K12" s="1">
        <v>20.79</v>
      </c>
      <c r="L12" s="1">
        <v>20.93</v>
      </c>
      <c r="N12" s="1">
        <v>20.61</v>
      </c>
      <c r="O12" s="1">
        <v>20.5</v>
      </c>
      <c r="P12" s="1">
        <v>20.59</v>
      </c>
      <c r="Q12" s="1">
        <v>20.59</v>
      </c>
      <c r="R12" s="1">
        <v>20.37</v>
      </c>
      <c r="S12" s="1">
        <v>20.49</v>
      </c>
      <c r="T12" s="1">
        <v>20.74</v>
      </c>
      <c r="U12" s="1">
        <v>20.2</v>
      </c>
      <c r="V12" s="4"/>
      <c r="W12" s="1">
        <v>19.71</v>
      </c>
      <c r="X12" s="1">
        <v>19.399999999999999</v>
      </c>
      <c r="Y12" s="1">
        <v>20.49</v>
      </c>
      <c r="Z12" s="1">
        <v>20.41</v>
      </c>
      <c r="AA12" s="1">
        <v>19.63</v>
      </c>
      <c r="AB12" s="1">
        <v>19.52</v>
      </c>
      <c r="AC12" s="1"/>
      <c r="AD12" s="1">
        <v>20.95</v>
      </c>
      <c r="AE12" s="1">
        <v>20.95</v>
      </c>
      <c r="AF12" s="1">
        <v>21.02</v>
      </c>
      <c r="AG12" s="1">
        <v>20.86</v>
      </c>
      <c r="AH12" s="1">
        <v>20.54</v>
      </c>
      <c r="AI12" s="1"/>
    </row>
    <row r="13" spans="1:35" ht="16.5" x14ac:dyDescent="0.45">
      <c r="A13" t="s">
        <v>82</v>
      </c>
      <c r="B13" s="1">
        <v>1.28</v>
      </c>
      <c r="C13" s="1">
        <v>1.39</v>
      </c>
      <c r="D13" s="1">
        <v>1.34</v>
      </c>
      <c r="E13" s="1">
        <v>1.42</v>
      </c>
      <c r="F13" s="1">
        <v>1.38</v>
      </c>
      <c r="G13" s="1">
        <v>1.35</v>
      </c>
      <c r="H13" s="1">
        <v>1.37</v>
      </c>
      <c r="I13" s="1">
        <v>1.39</v>
      </c>
      <c r="J13" s="1">
        <v>1.43</v>
      </c>
      <c r="K13" s="1">
        <v>1.35</v>
      </c>
      <c r="L13" s="1">
        <v>1.32</v>
      </c>
      <c r="N13" s="1">
        <v>1.38</v>
      </c>
      <c r="O13" s="1">
        <v>1.39</v>
      </c>
      <c r="P13" s="1">
        <v>1.34</v>
      </c>
      <c r="Q13" s="1">
        <v>1.36</v>
      </c>
      <c r="R13" s="1">
        <v>1.39</v>
      </c>
      <c r="S13" s="1">
        <v>1.39</v>
      </c>
      <c r="T13" s="1">
        <v>1.38</v>
      </c>
      <c r="U13" s="1">
        <v>1.4</v>
      </c>
      <c r="V13" s="4"/>
      <c r="W13" s="1">
        <v>1.47</v>
      </c>
      <c r="X13" s="1">
        <v>1.55</v>
      </c>
      <c r="Y13" s="1">
        <v>1.26</v>
      </c>
      <c r="Z13" s="1">
        <v>1.37</v>
      </c>
      <c r="AA13" s="1">
        <v>1.45</v>
      </c>
      <c r="AB13" s="1">
        <v>1.56</v>
      </c>
      <c r="AC13" s="1"/>
      <c r="AD13" s="1">
        <v>1.4</v>
      </c>
      <c r="AE13" s="1">
        <v>1.37</v>
      </c>
      <c r="AF13" s="1">
        <v>1.37</v>
      </c>
      <c r="AG13" s="1">
        <v>1.47</v>
      </c>
      <c r="AH13" s="1">
        <v>1.49</v>
      </c>
      <c r="AI13" s="1"/>
    </row>
    <row r="14" spans="1:35" x14ac:dyDescent="0.35">
      <c r="A14" s="2" t="s">
        <v>2</v>
      </c>
      <c r="B14" s="1">
        <f t="shared" ref="B14:L14" si="0">SUM(B5:B13)</f>
        <v>100.41999999999999</v>
      </c>
      <c r="C14" s="1">
        <f t="shared" si="0"/>
        <v>100.22000000000001</v>
      </c>
      <c r="D14" s="1">
        <f t="shared" si="0"/>
        <v>100.69</v>
      </c>
      <c r="E14" s="1">
        <f t="shared" si="0"/>
        <v>100.62</v>
      </c>
      <c r="F14" s="1">
        <f t="shared" si="0"/>
        <v>100.49</v>
      </c>
      <c r="G14" s="1">
        <f t="shared" si="0"/>
        <v>100.43</v>
      </c>
      <c r="H14" s="1">
        <f t="shared" si="0"/>
        <v>100.14999999999999</v>
      </c>
      <c r="I14" s="1">
        <f t="shared" si="0"/>
        <v>100.68000000000002</v>
      </c>
      <c r="J14" s="1">
        <f t="shared" si="0"/>
        <v>100.63000000000001</v>
      </c>
      <c r="K14" s="1">
        <f t="shared" si="0"/>
        <v>100.75</v>
      </c>
      <c r="L14" s="1">
        <f t="shared" si="0"/>
        <v>100.63999999999999</v>
      </c>
      <c r="N14" s="1">
        <f t="shared" ref="N14:U14" si="1">SUM(N5:N13)</f>
        <v>100.30999999999999</v>
      </c>
      <c r="O14" s="1">
        <f t="shared" si="1"/>
        <v>100.28</v>
      </c>
      <c r="P14" s="1">
        <f t="shared" si="1"/>
        <v>100.17</v>
      </c>
      <c r="Q14" s="1">
        <f t="shared" si="1"/>
        <v>100.03</v>
      </c>
      <c r="R14" s="1">
        <f t="shared" si="1"/>
        <v>100.18000000000002</v>
      </c>
      <c r="S14" s="1">
        <f t="shared" si="1"/>
        <v>100.4</v>
      </c>
      <c r="T14" s="1">
        <f t="shared" si="1"/>
        <v>100.77</v>
      </c>
      <c r="U14" s="1">
        <f t="shared" si="1"/>
        <v>100.44000000000001</v>
      </c>
      <c r="V14" s="4"/>
      <c r="W14" s="1">
        <f t="shared" ref="W14:AB14" si="2">SUM(W5:W13)</f>
        <v>100.02000000000001</v>
      </c>
      <c r="X14" s="1">
        <f t="shared" si="2"/>
        <v>99.749999999999986</v>
      </c>
      <c r="Y14" s="1">
        <f t="shared" si="2"/>
        <v>99.960000000000008</v>
      </c>
      <c r="Z14" s="1">
        <f t="shared" si="2"/>
        <v>100.08000000000001</v>
      </c>
      <c r="AA14" s="1">
        <f t="shared" si="2"/>
        <v>100.07000000000001</v>
      </c>
      <c r="AB14" s="1">
        <f t="shared" si="2"/>
        <v>100.64999999999999</v>
      </c>
      <c r="AC14" s="1"/>
      <c r="AD14" s="1">
        <f>SUM(AD5:AD13)</f>
        <v>99.810000000000016</v>
      </c>
      <c r="AE14" s="1">
        <f>SUM(AE5:AE13)</f>
        <v>99.93</v>
      </c>
      <c r="AF14" s="1">
        <f>SUM(AF5:AF13)</f>
        <v>100.12</v>
      </c>
      <c r="AG14" s="1">
        <f>SUM(AG5:AG13)</f>
        <v>100.16000000000001</v>
      </c>
      <c r="AH14" s="1">
        <f>SUM(AH5:AH13)</f>
        <v>100.37999999999998</v>
      </c>
      <c r="AI14" s="1"/>
    </row>
    <row r="16" spans="1:35" x14ac:dyDescent="0.35">
      <c r="A16" t="s">
        <v>377</v>
      </c>
      <c r="B16" s="86">
        <f>100*(B11/40.31)/((B11/40.31)+(B9/71.85))</f>
        <v>91.502615080459776</v>
      </c>
      <c r="C16" s="86">
        <f t="shared" ref="C16:L16" si="3">100*(C11/40.31)/((C11/40.31)+(C9/71.85))</f>
        <v>91.04992370762443</v>
      </c>
      <c r="D16" s="86">
        <f t="shared" si="3"/>
        <v>91.084358099429934</v>
      </c>
      <c r="E16" s="86">
        <f t="shared" si="3"/>
        <v>90.271906973687706</v>
      </c>
      <c r="F16" s="86">
        <f t="shared" si="3"/>
        <v>91.169920434603753</v>
      </c>
      <c r="G16" s="86">
        <f t="shared" si="3"/>
        <v>91.577917946514646</v>
      </c>
      <c r="H16" s="86">
        <f t="shared" si="3"/>
        <v>91.317736440216208</v>
      </c>
      <c r="I16" s="86">
        <f t="shared" si="3"/>
        <v>90.914124867709702</v>
      </c>
      <c r="J16" s="86">
        <f t="shared" si="3"/>
        <v>90.727143761220589</v>
      </c>
      <c r="K16" s="86">
        <f t="shared" si="3"/>
        <v>91.657662257618625</v>
      </c>
      <c r="L16" s="86">
        <f t="shared" si="3"/>
        <v>91.538004385218827</v>
      </c>
      <c r="N16" s="86">
        <f t="shared" ref="N16:AH16" si="4">100*(N11/40.31)/((N11/40.31)+(N9/71.85))</f>
        <v>90.853742778931704</v>
      </c>
      <c r="O16" s="86">
        <f t="shared" si="4"/>
        <v>90.700433312153223</v>
      </c>
      <c r="P16" s="86">
        <f t="shared" si="4"/>
        <v>90.705857911346953</v>
      </c>
      <c r="Q16" s="86">
        <f t="shared" si="4"/>
        <v>91.084358099429934</v>
      </c>
      <c r="R16" s="86">
        <f t="shared" si="4"/>
        <v>90.552176972630917</v>
      </c>
      <c r="S16" s="86">
        <f t="shared" si="4"/>
        <v>90.776263842591419</v>
      </c>
      <c r="T16" s="86">
        <f t="shared" si="4"/>
        <v>90.658024843952774</v>
      </c>
      <c r="U16" s="86">
        <f t="shared" si="4"/>
        <v>91.012064854165388</v>
      </c>
      <c r="V16" s="86"/>
      <c r="W16" s="86">
        <f t="shared" si="4"/>
        <v>88.660372660418275</v>
      </c>
      <c r="X16" s="86">
        <f t="shared" si="4"/>
        <v>88.191663025918388</v>
      </c>
      <c r="Y16" s="86">
        <f t="shared" si="4"/>
        <v>89.163188863470509</v>
      </c>
      <c r="Z16" s="86">
        <f t="shared" si="4"/>
        <v>89.225940515179985</v>
      </c>
      <c r="AA16" s="86">
        <f t="shared" si="4"/>
        <v>88.623997579742081</v>
      </c>
      <c r="AB16" s="86">
        <f t="shared" si="4"/>
        <v>88.170453382104952</v>
      </c>
      <c r="AC16" s="86"/>
      <c r="AD16" s="86">
        <f t="shared" si="4"/>
        <v>90.729849766358953</v>
      </c>
      <c r="AE16" s="86">
        <f t="shared" si="4"/>
        <v>90.989600458297417</v>
      </c>
      <c r="AF16" s="86">
        <f t="shared" si="4"/>
        <v>91.363647626172863</v>
      </c>
      <c r="AG16" s="86">
        <f t="shared" si="4"/>
        <v>91.59683809044266</v>
      </c>
      <c r="AH16" s="86">
        <f t="shared" si="4"/>
        <v>91.188321783681346</v>
      </c>
    </row>
    <row r="17" spans="1:1" x14ac:dyDescent="0.35">
      <c r="A17" s="3"/>
    </row>
    <row r="27" spans="1:1" x14ac:dyDescent="0.35">
      <c r="A27" s="2"/>
    </row>
  </sheetData>
  <mergeCells count="8">
    <mergeCell ref="P3:T3"/>
    <mergeCell ref="W3:AB3"/>
    <mergeCell ref="AD3:AH3"/>
    <mergeCell ref="N3:O3"/>
    <mergeCell ref="B3:C3"/>
    <mergeCell ref="D3:E3"/>
    <mergeCell ref="I3:L3"/>
    <mergeCell ref="F3:H3"/>
  </mergeCells>
  <pageMargins left="0.7" right="0.7" top="0.75" bottom="0.75" header="0.3" footer="0.3"/>
  <pageSetup orientation="landscape" horizontalDpi="1200" verticalDpi="1200" r:id="rId1"/>
  <headerFooter>
    <oddHeader>&amp;C&amp;"-,Bold"&amp;16Clinopyroxene from Type I / Type I composite xenoliths</oddHead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Q33"/>
  <sheetViews>
    <sheetView topLeftCell="A7" workbookViewId="0">
      <pane xSplit="1" topLeftCell="B1" activePane="topRight" state="frozen"/>
      <selection pane="topRight" activeCell="H2" sqref="H2:H3"/>
    </sheetView>
  </sheetViews>
  <sheetFormatPr defaultRowHeight="14.5" x14ac:dyDescent="0.35"/>
  <cols>
    <col min="1" max="1" width="12.36328125" bestFit="1" customWidth="1"/>
    <col min="10" max="10" width="3.6328125" customWidth="1"/>
    <col min="11" max="21" width="9.453125" customWidth="1"/>
    <col min="22" max="22" width="3.6328125" customWidth="1"/>
  </cols>
  <sheetData>
    <row r="1" spans="1:43" ht="18.5" x14ac:dyDescent="0.45">
      <c r="A1" s="42" t="s">
        <v>231</v>
      </c>
      <c r="G1" s="23"/>
      <c r="H1" t="s">
        <v>358</v>
      </c>
    </row>
    <row r="2" spans="1:43" ht="18.5" x14ac:dyDescent="0.45">
      <c r="A2" s="42"/>
      <c r="G2" s="68"/>
      <c r="H2" t="s">
        <v>379</v>
      </c>
    </row>
    <row r="3" spans="1:43" ht="18.5" x14ac:dyDescent="0.45">
      <c r="A3" s="42"/>
      <c r="G3" s="79"/>
      <c r="H3" t="s">
        <v>380</v>
      </c>
    </row>
    <row r="4" spans="1:43" ht="18.5" x14ac:dyDescent="0.45">
      <c r="A4" s="42"/>
      <c r="B4" s="97" t="s">
        <v>237</v>
      </c>
      <c r="C4" s="97"/>
      <c r="D4" s="97"/>
      <c r="E4" s="97"/>
      <c r="F4" s="97"/>
      <c r="G4" s="97"/>
      <c r="H4" s="97"/>
      <c r="I4" s="97"/>
      <c r="W4" s="97" t="s">
        <v>238</v>
      </c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</row>
    <row r="5" spans="1:43" x14ac:dyDescent="0.35">
      <c r="B5" s="90" t="s">
        <v>232</v>
      </c>
      <c r="C5" s="90"/>
      <c r="D5" s="90"/>
      <c r="E5" s="90"/>
      <c r="F5" s="90"/>
      <c r="G5" s="90"/>
      <c r="H5" s="98" t="s">
        <v>234</v>
      </c>
      <c r="I5" s="99"/>
      <c r="K5" s="89" t="s">
        <v>234</v>
      </c>
      <c r="L5" s="89"/>
      <c r="M5" s="89"/>
      <c r="N5" s="89"/>
      <c r="O5" s="89"/>
      <c r="P5" s="89"/>
      <c r="Q5" s="89"/>
      <c r="R5" s="89"/>
      <c r="S5" s="89"/>
      <c r="T5" s="89"/>
      <c r="U5" s="106"/>
      <c r="W5" s="90" t="s">
        <v>235</v>
      </c>
      <c r="X5" s="90"/>
      <c r="Y5" s="90"/>
      <c r="Z5" s="90"/>
      <c r="AA5" s="90"/>
      <c r="AB5" s="90"/>
      <c r="AC5" s="98" t="s">
        <v>182</v>
      </c>
      <c r="AD5" s="99"/>
      <c r="AE5" s="99"/>
      <c r="AF5" s="99"/>
      <c r="AG5" s="98" t="s">
        <v>239</v>
      </c>
      <c r="AH5" s="99"/>
      <c r="AI5" s="99"/>
      <c r="AJ5" s="99"/>
      <c r="AK5" s="99"/>
      <c r="AL5" s="99"/>
      <c r="AM5" s="98" t="s">
        <v>182</v>
      </c>
      <c r="AN5" s="99"/>
      <c r="AO5" s="99"/>
      <c r="AP5" s="99"/>
      <c r="AQ5" s="99"/>
    </row>
    <row r="6" spans="1:43" x14ac:dyDescent="0.35">
      <c r="B6" s="31" t="s">
        <v>228</v>
      </c>
      <c r="C6" s="31" t="s">
        <v>228</v>
      </c>
      <c r="D6" s="31" t="s">
        <v>228</v>
      </c>
      <c r="E6" s="31" t="s">
        <v>228</v>
      </c>
      <c r="F6" s="31" t="s">
        <v>233</v>
      </c>
      <c r="G6" s="31" t="s">
        <v>233</v>
      </c>
      <c r="H6" s="53"/>
      <c r="K6" s="81" t="s">
        <v>228</v>
      </c>
      <c r="L6" s="81" t="s">
        <v>228</v>
      </c>
      <c r="M6" s="81" t="s">
        <v>228</v>
      </c>
      <c r="N6" s="81" t="s">
        <v>228</v>
      </c>
      <c r="O6" s="81" t="s">
        <v>228</v>
      </c>
      <c r="P6" s="81" t="s">
        <v>233</v>
      </c>
      <c r="Q6" s="81" t="s">
        <v>233</v>
      </c>
      <c r="R6" s="81" t="s">
        <v>233</v>
      </c>
      <c r="S6" s="81" t="s">
        <v>233</v>
      </c>
      <c r="T6" s="81" t="s">
        <v>233</v>
      </c>
      <c r="U6" s="81" t="s">
        <v>233</v>
      </c>
      <c r="W6" s="97" t="s">
        <v>236</v>
      </c>
      <c r="X6" s="97"/>
      <c r="Y6" s="97"/>
      <c r="Z6" s="97"/>
      <c r="AA6" s="97"/>
      <c r="AB6" s="97"/>
      <c r="AC6" s="53"/>
      <c r="AD6" s="54"/>
      <c r="AE6" s="54"/>
      <c r="AF6" s="54"/>
      <c r="AG6" s="53"/>
      <c r="AH6" s="54"/>
      <c r="AI6" s="54"/>
      <c r="AJ6" s="54"/>
      <c r="AK6" s="54"/>
      <c r="AL6" s="54"/>
      <c r="AM6" s="37"/>
      <c r="AN6" s="113"/>
      <c r="AO6" s="113"/>
      <c r="AP6" s="113"/>
      <c r="AQ6" s="113"/>
    </row>
    <row r="7" spans="1:43" s="7" customFormat="1" x14ac:dyDescent="0.35">
      <c r="B7" s="7" t="s">
        <v>37</v>
      </c>
      <c r="C7" s="7" t="s">
        <v>15</v>
      </c>
      <c r="D7" s="7" t="s">
        <v>38</v>
      </c>
      <c r="E7" s="7" t="s">
        <v>39</v>
      </c>
      <c r="F7" s="7" t="s">
        <v>16</v>
      </c>
      <c r="G7" s="7" t="s">
        <v>17</v>
      </c>
      <c r="H7" s="9" t="s">
        <v>228</v>
      </c>
      <c r="I7" s="9" t="s">
        <v>233</v>
      </c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3"/>
      <c r="W7" s="7" t="s">
        <v>29</v>
      </c>
      <c r="X7" s="7" t="s">
        <v>30</v>
      </c>
      <c r="Y7" s="7" t="s">
        <v>31</v>
      </c>
      <c r="Z7" s="7" t="s">
        <v>32</v>
      </c>
      <c r="AA7" s="7" t="s">
        <v>33</v>
      </c>
      <c r="AB7" s="7" t="s">
        <v>28</v>
      </c>
      <c r="AC7" s="35" t="s">
        <v>34</v>
      </c>
      <c r="AD7" s="7" t="s">
        <v>35</v>
      </c>
      <c r="AE7" s="7" t="s">
        <v>36</v>
      </c>
      <c r="AF7" s="7" t="s">
        <v>30</v>
      </c>
      <c r="AG7" s="35" t="s">
        <v>29</v>
      </c>
      <c r="AH7" s="26" t="s">
        <v>30</v>
      </c>
      <c r="AI7" s="26" t="s">
        <v>31</v>
      </c>
      <c r="AJ7" s="26" t="s">
        <v>32</v>
      </c>
      <c r="AK7" s="26" t="s">
        <v>33</v>
      </c>
      <c r="AL7" s="26" t="s">
        <v>28</v>
      </c>
      <c r="AM7" s="31"/>
      <c r="AN7" s="7" t="s">
        <v>29</v>
      </c>
      <c r="AO7" s="7" t="s">
        <v>30</v>
      </c>
      <c r="AP7" s="7" t="s">
        <v>31</v>
      </c>
      <c r="AQ7" s="7" t="s">
        <v>32</v>
      </c>
    </row>
    <row r="8" spans="1:43" ht="16.5" x14ac:dyDescent="0.45">
      <c r="A8" t="s">
        <v>52</v>
      </c>
      <c r="B8" s="1">
        <v>52.04</v>
      </c>
      <c r="C8" s="1">
        <v>51.83</v>
      </c>
      <c r="D8" s="1">
        <v>51.52</v>
      </c>
      <c r="E8" s="1">
        <v>51.55</v>
      </c>
      <c r="F8" s="1">
        <v>51.39</v>
      </c>
      <c r="G8" s="1">
        <v>51.32</v>
      </c>
      <c r="H8" s="1">
        <v>51.84</v>
      </c>
      <c r="I8" s="1">
        <v>51.14</v>
      </c>
      <c r="J8" s="1"/>
      <c r="K8" s="1">
        <v>52.9041</v>
      </c>
      <c r="L8" s="1">
        <v>52.599600000000002</v>
      </c>
      <c r="M8" s="1">
        <v>52.843800000000002</v>
      </c>
      <c r="N8" s="1">
        <v>52.904699999999998</v>
      </c>
      <c r="O8" s="1">
        <v>52.3185</v>
      </c>
      <c r="P8" s="1">
        <v>52.530500000000004</v>
      </c>
      <c r="Q8" s="1">
        <v>52.548699999999997</v>
      </c>
      <c r="R8" s="1">
        <v>52.557000000000002</v>
      </c>
      <c r="S8" s="1">
        <v>52.478200000000001</v>
      </c>
      <c r="T8" s="1">
        <v>51.739600000000003</v>
      </c>
      <c r="U8" s="1">
        <v>51.9163</v>
      </c>
      <c r="V8" s="1"/>
      <c r="W8" s="1">
        <v>52.34</v>
      </c>
      <c r="X8" s="1">
        <v>52.2</v>
      </c>
      <c r="Y8" s="1">
        <v>52.11</v>
      </c>
      <c r="Z8" s="1">
        <v>52.43</v>
      </c>
      <c r="AA8" s="1">
        <v>52.28</v>
      </c>
      <c r="AB8" s="1">
        <v>52.5</v>
      </c>
      <c r="AC8" s="1">
        <v>52.26</v>
      </c>
      <c r="AD8" s="1">
        <v>51.86</v>
      </c>
      <c r="AE8" s="1">
        <v>51.58</v>
      </c>
      <c r="AF8" s="1">
        <v>52.49</v>
      </c>
      <c r="AG8" s="1">
        <v>52.58</v>
      </c>
      <c r="AH8" s="1">
        <v>52.28</v>
      </c>
      <c r="AI8" s="1">
        <v>52.53</v>
      </c>
      <c r="AJ8" s="1">
        <v>52.67</v>
      </c>
      <c r="AK8" s="1">
        <v>52.65</v>
      </c>
      <c r="AL8" s="1">
        <v>52.21</v>
      </c>
      <c r="AM8" s="1">
        <v>52.44</v>
      </c>
      <c r="AN8" s="1">
        <v>52.38</v>
      </c>
      <c r="AO8" s="1">
        <v>52.11</v>
      </c>
      <c r="AP8" s="1">
        <v>52.18</v>
      </c>
      <c r="AQ8" s="1">
        <v>52.4</v>
      </c>
    </row>
    <row r="9" spans="1:43" ht="16.5" x14ac:dyDescent="0.45">
      <c r="A9" t="s">
        <v>80</v>
      </c>
      <c r="B9" s="1">
        <v>0.59</v>
      </c>
      <c r="C9" s="1">
        <v>0.63</v>
      </c>
      <c r="D9" s="1">
        <v>0.68</v>
      </c>
      <c r="E9" s="1">
        <v>0.66</v>
      </c>
      <c r="F9" s="1">
        <v>0.69</v>
      </c>
      <c r="G9" s="1">
        <v>0.66</v>
      </c>
      <c r="H9" s="1">
        <v>0.56000000000000005</v>
      </c>
      <c r="I9" s="1">
        <v>0.62</v>
      </c>
      <c r="J9" s="1"/>
      <c r="K9" s="1">
        <v>0.58109100000000002</v>
      </c>
      <c r="L9" s="1">
        <v>0.595024</v>
      </c>
      <c r="M9" s="1">
        <v>0.57466200000000001</v>
      </c>
      <c r="N9" s="1">
        <v>0.58448599999999995</v>
      </c>
      <c r="O9" s="1">
        <v>0.59489300000000001</v>
      </c>
      <c r="P9" s="1">
        <v>0.60906800000000005</v>
      </c>
      <c r="Q9" s="1">
        <v>0.61363400000000001</v>
      </c>
      <c r="R9" s="1">
        <v>0.59551200000000004</v>
      </c>
      <c r="S9" s="1">
        <v>0.61180500000000004</v>
      </c>
      <c r="T9" s="1">
        <v>0.63833399999999996</v>
      </c>
      <c r="U9" s="1">
        <v>0.63202899999999995</v>
      </c>
      <c r="V9" s="1"/>
      <c r="W9" s="1">
        <v>0.36</v>
      </c>
      <c r="X9" s="1">
        <v>0.44</v>
      </c>
      <c r="Y9" s="1">
        <v>0.44</v>
      </c>
      <c r="Z9" s="1">
        <v>0.41</v>
      </c>
      <c r="AA9" s="1">
        <v>0.33</v>
      </c>
      <c r="AB9" s="1">
        <v>0.2</v>
      </c>
      <c r="AC9" s="1">
        <v>0.46</v>
      </c>
      <c r="AD9" s="1">
        <v>0.49</v>
      </c>
      <c r="AE9" s="1">
        <v>0.59</v>
      </c>
      <c r="AF9" s="1">
        <v>0.32</v>
      </c>
      <c r="AG9" s="1">
        <v>0.32</v>
      </c>
      <c r="AH9" s="1">
        <v>0.45</v>
      </c>
      <c r="AI9" s="1">
        <v>0.4</v>
      </c>
      <c r="AJ9" s="1">
        <v>0.32</v>
      </c>
      <c r="AK9" s="1">
        <v>0.33</v>
      </c>
      <c r="AL9" s="1">
        <v>0.32</v>
      </c>
      <c r="AM9" s="1">
        <v>0.48</v>
      </c>
      <c r="AN9" s="1">
        <v>0.4</v>
      </c>
      <c r="AO9" s="1">
        <v>0.35</v>
      </c>
      <c r="AP9" s="1">
        <v>0.4</v>
      </c>
      <c r="AQ9" s="1">
        <v>0.38</v>
      </c>
    </row>
    <row r="10" spans="1:43" ht="16.5" x14ac:dyDescent="0.45">
      <c r="A10" t="s">
        <v>81</v>
      </c>
      <c r="B10" s="1">
        <v>6.58</v>
      </c>
      <c r="C10" s="1">
        <v>6.74</v>
      </c>
      <c r="D10" s="1">
        <v>7.02</v>
      </c>
      <c r="E10" s="1">
        <v>7.26</v>
      </c>
      <c r="F10" s="1">
        <v>7.69</v>
      </c>
      <c r="G10" s="1">
        <v>7.86</v>
      </c>
      <c r="H10" s="1">
        <v>6.4</v>
      </c>
      <c r="I10" s="1">
        <v>7.86</v>
      </c>
      <c r="J10" s="1"/>
      <c r="K10" s="1">
        <v>6.4457700000000004</v>
      </c>
      <c r="L10" s="1">
        <v>6.8761299999999999</v>
      </c>
      <c r="M10" s="1">
        <v>6.4413799999999997</v>
      </c>
      <c r="N10" s="1">
        <v>6.5041399999999996</v>
      </c>
      <c r="O10" s="1">
        <v>6.1940999999999997</v>
      </c>
      <c r="P10" s="1">
        <v>7.2303199999999999</v>
      </c>
      <c r="Q10" s="1">
        <v>7.17178</v>
      </c>
      <c r="R10" s="1">
        <v>7.0429000000000004</v>
      </c>
      <c r="S10" s="1">
        <v>7.0987499999999999</v>
      </c>
      <c r="T10" s="1">
        <v>7.08</v>
      </c>
      <c r="U10" s="1">
        <v>7.1335499999999996</v>
      </c>
      <c r="V10" s="1"/>
      <c r="W10" s="1">
        <v>5.72</v>
      </c>
      <c r="X10" s="1">
        <v>5.98</v>
      </c>
      <c r="Y10" s="1">
        <v>5.95</v>
      </c>
      <c r="Z10" s="1">
        <v>6.08</v>
      </c>
      <c r="AA10" s="1">
        <v>5.48</v>
      </c>
      <c r="AB10" s="1">
        <v>5.45</v>
      </c>
      <c r="AC10" s="1">
        <v>5.99</v>
      </c>
      <c r="AD10" s="1">
        <v>6.09</v>
      </c>
      <c r="AE10" s="1">
        <v>6.34</v>
      </c>
      <c r="AF10" s="1">
        <v>5.71</v>
      </c>
      <c r="AG10" s="1">
        <v>5.29</v>
      </c>
      <c r="AH10" s="1">
        <v>5.6</v>
      </c>
      <c r="AI10" s="1">
        <v>5.62</v>
      </c>
      <c r="AJ10" s="1">
        <v>5.35</v>
      </c>
      <c r="AK10" s="1">
        <v>5.39</v>
      </c>
      <c r="AL10" s="1">
        <v>5.25</v>
      </c>
      <c r="AM10" s="1">
        <v>5.83</v>
      </c>
      <c r="AN10" s="1">
        <v>5.43</v>
      </c>
      <c r="AO10" s="1">
        <v>5.34</v>
      </c>
      <c r="AP10" s="1">
        <v>5.79</v>
      </c>
      <c r="AQ10" s="1">
        <v>5.82</v>
      </c>
    </row>
    <row r="11" spans="1:43" ht="16.5" x14ac:dyDescent="0.45">
      <c r="A11" t="s">
        <v>83</v>
      </c>
      <c r="B11" s="1">
        <v>0.55000000000000004</v>
      </c>
      <c r="C11" s="1">
        <v>0.54</v>
      </c>
      <c r="D11" s="1">
        <v>0.47</v>
      </c>
      <c r="E11" s="1">
        <v>0.34</v>
      </c>
      <c r="F11" s="1">
        <v>0.08</v>
      </c>
      <c r="G11" s="1">
        <v>0.08</v>
      </c>
      <c r="H11" s="1">
        <v>0.56999999999999995</v>
      </c>
      <c r="I11" s="1">
        <v>0.06</v>
      </c>
      <c r="J11" s="1"/>
      <c r="K11" s="1">
        <v>0.49389</v>
      </c>
      <c r="L11" s="1">
        <v>0.49726700000000001</v>
      </c>
      <c r="M11" s="1">
        <v>0.49112099999999997</v>
      </c>
      <c r="N11" s="1">
        <v>0.50187499999999996</v>
      </c>
      <c r="O11" s="1">
        <v>0.47896699999999998</v>
      </c>
      <c r="P11" s="1">
        <v>5.5344999999999998E-2</v>
      </c>
      <c r="Q11" s="1">
        <v>5.2789999999999997E-2</v>
      </c>
      <c r="R11" s="1">
        <v>5.0294999999999999E-2</v>
      </c>
      <c r="S11" s="1">
        <v>5.5806000000000001E-2</v>
      </c>
      <c r="T11" s="1">
        <v>5.7868999999999997E-2</v>
      </c>
      <c r="U11" s="1">
        <v>5.9880000000000003E-2</v>
      </c>
      <c r="V11" s="1"/>
      <c r="W11" s="1">
        <v>0.5</v>
      </c>
      <c r="X11" s="1">
        <v>0.47</v>
      </c>
      <c r="Y11" s="1">
        <v>0.46</v>
      </c>
      <c r="Z11" s="1">
        <v>0.5</v>
      </c>
      <c r="AA11" s="1">
        <v>0.43</v>
      </c>
      <c r="AB11" s="1">
        <v>0.42</v>
      </c>
      <c r="AC11" s="1">
        <v>0.45</v>
      </c>
      <c r="AD11" s="1">
        <v>0.46</v>
      </c>
      <c r="AE11" s="1">
        <v>0.57999999999999996</v>
      </c>
      <c r="AF11" s="1">
        <v>0.45</v>
      </c>
      <c r="AG11" s="1">
        <v>0.52</v>
      </c>
      <c r="AH11" s="1">
        <v>0.48</v>
      </c>
      <c r="AI11" s="1">
        <v>0.42</v>
      </c>
      <c r="AJ11" s="1">
        <v>0.42</v>
      </c>
      <c r="AK11" s="1">
        <v>0.42099999999999999</v>
      </c>
      <c r="AL11" s="1">
        <v>0.38</v>
      </c>
      <c r="AM11" s="1">
        <v>0.88</v>
      </c>
      <c r="AN11" s="1">
        <v>0.42</v>
      </c>
      <c r="AO11" s="1">
        <v>0.38</v>
      </c>
      <c r="AP11" s="1">
        <v>0.49</v>
      </c>
      <c r="AQ11" s="1">
        <v>0.56000000000000005</v>
      </c>
    </row>
    <row r="12" spans="1:43" x14ac:dyDescent="0.35">
      <c r="A12" t="s">
        <v>0</v>
      </c>
      <c r="B12" s="1">
        <v>3.11</v>
      </c>
      <c r="C12" s="1">
        <v>3.05</v>
      </c>
      <c r="D12" s="1">
        <v>3.19</v>
      </c>
      <c r="E12" s="1">
        <v>3.2</v>
      </c>
      <c r="F12" s="1">
        <v>3.45</v>
      </c>
      <c r="G12" s="1">
        <v>3.45</v>
      </c>
      <c r="H12" s="1">
        <v>2.92</v>
      </c>
      <c r="I12" s="1">
        <v>3.52</v>
      </c>
      <c r="J12" s="1"/>
      <c r="K12" s="1">
        <v>3.0710600000000001</v>
      </c>
      <c r="L12" s="1">
        <v>3.1150000000000002</v>
      </c>
      <c r="M12" s="1">
        <v>3.1287199999999999</v>
      </c>
      <c r="N12" s="1">
        <v>3.1339299999999999</v>
      </c>
      <c r="O12" s="1">
        <v>3.1912799999999999</v>
      </c>
      <c r="P12" s="1">
        <v>3.3191600000000001</v>
      </c>
      <c r="Q12" s="1">
        <v>3.3029500000000001</v>
      </c>
      <c r="R12" s="1">
        <v>3.49553</v>
      </c>
      <c r="S12" s="1">
        <v>3.3045100000000001</v>
      </c>
      <c r="T12" s="1">
        <v>3.3793000000000002</v>
      </c>
      <c r="U12" s="1">
        <v>3.29115</v>
      </c>
      <c r="V12" s="1"/>
      <c r="W12" s="1">
        <v>4.04</v>
      </c>
      <c r="X12" s="1">
        <v>4</v>
      </c>
      <c r="Y12" s="1">
        <v>3.98</v>
      </c>
      <c r="Z12" s="1">
        <v>3.92</v>
      </c>
      <c r="AA12" s="1">
        <v>4.13</v>
      </c>
      <c r="AB12" s="1">
        <v>3.99</v>
      </c>
      <c r="AC12" s="1">
        <v>3.97</v>
      </c>
      <c r="AD12" s="1">
        <v>4.04</v>
      </c>
      <c r="AE12" s="1">
        <v>3.94</v>
      </c>
      <c r="AF12" s="1">
        <v>4.0999999999999996</v>
      </c>
      <c r="AG12" s="1">
        <v>4.08</v>
      </c>
      <c r="AH12" s="1">
        <v>3.81</v>
      </c>
      <c r="AI12" s="1">
        <v>4.04</v>
      </c>
      <c r="AJ12" s="1">
        <v>4.0599999999999996</v>
      </c>
      <c r="AK12" s="1">
        <v>3.7</v>
      </c>
      <c r="AL12" s="1">
        <v>4.0599999999999996</v>
      </c>
      <c r="AM12" s="1">
        <v>4.12</v>
      </c>
      <c r="AN12" s="1">
        <v>4.01</v>
      </c>
      <c r="AO12" s="1">
        <v>4.21</v>
      </c>
      <c r="AP12" s="1">
        <v>3.99</v>
      </c>
      <c r="AQ12" s="1">
        <v>4.1100000000000003</v>
      </c>
    </row>
    <row r="13" spans="1:43" x14ac:dyDescent="0.35">
      <c r="A13" t="s">
        <v>4</v>
      </c>
      <c r="B13" s="1">
        <v>0.11</v>
      </c>
      <c r="C13" s="1">
        <v>0.12</v>
      </c>
      <c r="D13" s="1">
        <v>0.1</v>
      </c>
      <c r="E13" s="1">
        <v>0.1</v>
      </c>
      <c r="F13" s="1">
        <v>0.15</v>
      </c>
      <c r="G13" s="1">
        <v>0.13</v>
      </c>
      <c r="H13" s="1">
        <v>0.13</v>
      </c>
      <c r="I13" s="1">
        <v>0.13</v>
      </c>
      <c r="J13" s="1"/>
      <c r="K13" s="1">
        <v>0.128918</v>
      </c>
      <c r="L13" s="1">
        <v>8.6070999999999995E-2</v>
      </c>
      <c r="M13" s="1">
        <v>9.1209999999999999E-2</v>
      </c>
      <c r="N13" s="1">
        <v>0.11382100000000001</v>
      </c>
      <c r="O13" s="1">
        <v>8.7944999999999995E-2</v>
      </c>
      <c r="P13" s="1">
        <v>9.0787999999999994E-2</v>
      </c>
      <c r="Q13" s="1">
        <v>0.101203</v>
      </c>
      <c r="R13" s="1">
        <v>0.109637</v>
      </c>
      <c r="S13" s="1">
        <v>0.112218</v>
      </c>
      <c r="T13" s="1">
        <v>0.121601</v>
      </c>
      <c r="U13" s="1">
        <v>0.117105</v>
      </c>
      <c r="V13" s="1"/>
      <c r="W13" s="1">
        <v>0.1</v>
      </c>
      <c r="X13" s="1">
        <v>0.09</v>
      </c>
      <c r="Y13" s="1">
        <v>0.09</v>
      </c>
      <c r="Z13" s="1">
        <v>0.09</v>
      </c>
      <c r="AA13" s="1">
        <v>0.11</v>
      </c>
      <c r="AB13" s="1">
        <v>0.1</v>
      </c>
      <c r="AC13" s="1">
        <v>0.06</v>
      </c>
      <c r="AD13" s="1">
        <v>7.0000000000000007E-2</v>
      </c>
      <c r="AE13" s="1">
        <v>7.0000000000000007E-2</v>
      </c>
      <c r="AF13" s="1">
        <v>7.0000000000000007E-2</v>
      </c>
      <c r="AG13" s="1">
        <v>0.06</v>
      </c>
      <c r="AH13" s="1">
        <v>0.1</v>
      </c>
      <c r="AI13" s="1">
        <v>0.09</v>
      </c>
      <c r="AJ13" s="1">
        <v>0.05</v>
      </c>
      <c r="AK13" s="1">
        <v>7.0000000000000007E-2</v>
      </c>
      <c r="AL13" s="1">
        <v>0.09</v>
      </c>
      <c r="AM13" s="1">
        <v>0.16</v>
      </c>
      <c r="AN13" s="1">
        <v>0.1</v>
      </c>
      <c r="AO13" s="1">
        <v>7.0000000000000007E-2</v>
      </c>
      <c r="AP13" s="1">
        <v>0.06</v>
      </c>
      <c r="AQ13" s="1">
        <v>0.06</v>
      </c>
    </row>
    <row r="14" spans="1:43" x14ac:dyDescent="0.35">
      <c r="A14" t="s">
        <v>3</v>
      </c>
      <c r="B14" s="1">
        <v>15.57</v>
      </c>
      <c r="C14" s="1">
        <v>15.45</v>
      </c>
      <c r="D14" s="1">
        <v>15.42</v>
      </c>
      <c r="E14" s="1">
        <v>15.41</v>
      </c>
      <c r="F14" s="1">
        <v>15.18</v>
      </c>
      <c r="G14" s="1">
        <v>15.14</v>
      </c>
      <c r="H14" s="1">
        <v>15.73</v>
      </c>
      <c r="I14" s="1">
        <v>15.22</v>
      </c>
      <c r="J14" s="1"/>
      <c r="K14" s="1">
        <v>15.6053</v>
      </c>
      <c r="L14" s="1">
        <v>15.4918</v>
      </c>
      <c r="M14" s="1">
        <v>15.6144</v>
      </c>
      <c r="N14" s="1">
        <v>15.650700000000001</v>
      </c>
      <c r="O14" s="1">
        <v>15.449400000000001</v>
      </c>
      <c r="P14" s="1">
        <v>15.292400000000001</v>
      </c>
      <c r="Q14" s="1">
        <v>15.334899999999999</v>
      </c>
      <c r="R14" s="1">
        <v>15.409599999999999</v>
      </c>
      <c r="S14" s="1">
        <v>15.339499999999999</v>
      </c>
      <c r="T14" s="1">
        <v>15.116400000000001</v>
      </c>
      <c r="U14" s="1">
        <v>15.1</v>
      </c>
      <c r="V14" s="1"/>
      <c r="W14" s="1">
        <v>15.55</v>
      </c>
      <c r="X14" s="1">
        <v>15.33</v>
      </c>
      <c r="Y14" s="1">
        <v>15.27</v>
      </c>
      <c r="Z14" s="1">
        <v>15.37</v>
      </c>
      <c r="AA14" s="1">
        <v>15.5</v>
      </c>
      <c r="AB14" s="1">
        <v>15.64</v>
      </c>
      <c r="AC14" s="1">
        <v>15.44</v>
      </c>
      <c r="AD14" s="1">
        <v>15.28</v>
      </c>
      <c r="AE14" s="1">
        <v>15.29</v>
      </c>
      <c r="AF14" s="1">
        <v>15.77</v>
      </c>
      <c r="AG14" s="1">
        <v>15.72</v>
      </c>
      <c r="AH14" s="1">
        <v>15.58</v>
      </c>
      <c r="AI14" s="1">
        <v>15.62</v>
      </c>
      <c r="AJ14" s="1">
        <v>15.91</v>
      </c>
      <c r="AK14" s="1">
        <v>15.68</v>
      </c>
      <c r="AL14" s="1">
        <v>15.97</v>
      </c>
      <c r="AM14" s="1">
        <v>15.42</v>
      </c>
      <c r="AN14" s="1">
        <v>15.6</v>
      </c>
      <c r="AO14" s="1">
        <v>15.73</v>
      </c>
      <c r="AP14" s="1">
        <v>15.4</v>
      </c>
      <c r="AQ14" s="1">
        <v>15.43</v>
      </c>
    </row>
    <row r="15" spans="1:43" x14ac:dyDescent="0.35">
      <c r="A15" t="s">
        <v>1</v>
      </c>
      <c r="B15" s="1">
        <v>20.73</v>
      </c>
      <c r="C15" s="1">
        <v>20.86</v>
      </c>
      <c r="D15" s="1">
        <v>20.65</v>
      </c>
      <c r="E15" s="1">
        <v>20.69</v>
      </c>
      <c r="F15" s="1">
        <v>20.420000000000002</v>
      </c>
      <c r="G15" s="1">
        <v>20.52</v>
      </c>
      <c r="H15" s="1">
        <v>20.92</v>
      </c>
      <c r="I15" s="1">
        <v>20.85</v>
      </c>
      <c r="J15" s="1"/>
      <c r="K15" s="1">
        <v>20.195599999999999</v>
      </c>
      <c r="L15" s="1">
        <v>20.106300000000001</v>
      </c>
      <c r="M15" s="1">
        <v>20.219899999999999</v>
      </c>
      <c r="N15" s="1">
        <v>20.243500000000001</v>
      </c>
      <c r="O15" s="1">
        <v>20.082699999999999</v>
      </c>
      <c r="P15" s="1">
        <v>20.119900000000001</v>
      </c>
      <c r="Q15" s="1">
        <v>20.054300000000001</v>
      </c>
      <c r="R15" s="1">
        <v>20.1355</v>
      </c>
      <c r="S15" s="1">
        <v>20.178000000000001</v>
      </c>
      <c r="T15" s="1">
        <v>20.042999999999999</v>
      </c>
      <c r="U15" s="1">
        <v>20.104900000000001</v>
      </c>
      <c r="V15" s="1"/>
      <c r="W15" s="1">
        <v>20.09</v>
      </c>
      <c r="X15" s="1">
        <v>19.95</v>
      </c>
      <c r="Y15" s="1">
        <v>19.98</v>
      </c>
      <c r="Z15" s="1">
        <v>20.18</v>
      </c>
      <c r="AA15" s="1">
        <v>20.29</v>
      </c>
      <c r="AB15" s="1">
        <v>20.41</v>
      </c>
      <c r="AC15" s="1">
        <v>20.02</v>
      </c>
      <c r="AD15" s="1">
        <v>20.11</v>
      </c>
      <c r="AE15" s="1">
        <v>20.260000000000002</v>
      </c>
      <c r="AF15" s="1">
        <v>20.11</v>
      </c>
      <c r="AG15" s="1">
        <v>20.149999999999999</v>
      </c>
      <c r="AH15" s="1">
        <v>19.97</v>
      </c>
      <c r="AI15" s="1">
        <v>20.27</v>
      </c>
      <c r="AJ15" s="1">
        <v>19.86</v>
      </c>
      <c r="AK15" s="1">
        <v>20.27</v>
      </c>
      <c r="AL15" s="1">
        <v>20.239999999999998</v>
      </c>
      <c r="AM15" s="1">
        <v>19.87</v>
      </c>
      <c r="AN15" s="1">
        <v>19.93</v>
      </c>
      <c r="AO15" s="1">
        <v>20.2</v>
      </c>
      <c r="AP15" s="1">
        <v>20.37</v>
      </c>
      <c r="AQ15" s="1">
        <v>20.38</v>
      </c>
    </row>
    <row r="16" spans="1:43" ht="16.5" x14ac:dyDescent="0.45">
      <c r="A16" t="s">
        <v>82</v>
      </c>
      <c r="B16" s="1">
        <v>1.25</v>
      </c>
      <c r="C16" s="1">
        <v>1.28</v>
      </c>
      <c r="D16" s="1">
        <v>1.25</v>
      </c>
      <c r="E16" s="1">
        <v>1.25</v>
      </c>
      <c r="F16" s="1">
        <v>1.31</v>
      </c>
      <c r="G16" s="1">
        <v>1.33</v>
      </c>
      <c r="H16" s="1">
        <v>1.31</v>
      </c>
      <c r="I16" s="1">
        <v>1.3</v>
      </c>
      <c r="J16" s="1"/>
      <c r="K16" s="1">
        <v>1.21391</v>
      </c>
      <c r="L16" s="1">
        <v>1.20872</v>
      </c>
      <c r="M16" s="1">
        <v>1.21261</v>
      </c>
      <c r="N16" s="1">
        <v>1.2027099999999999</v>
      </c>
      <c r="O16" s="1">
        <v>1.2213499999999999</v>
      </c>
      <c r="P16" s="1">
        <v>1.23068</v>
      </c>
      <c r="Q16" s="1">
        <v>1.2247399999999999</v>
      </c>
      <c r="R16" s="1">
        <v>1.20977</v>
      </c>
      <c r="S16" s="1">
        <v>1.2076</v>
      </c>
      <c r="T16" s="1">
        <v>1.2576000000000001</v>
      </c>
      <c r="U16" s="1">
        <v>1.246</v>
      </c>
      <c r="V16" s="1"/>
      <c r="W16" s="1">
        <v>1.48</v>
      </c>
      <c r="X16" s="1">
        <v>1.47</v>
      </c>
      <c r="Y16" s="1">
        <v>1.51</v>
      </c>
      <c r="Z16" s="1">
        <v>1.46</v>
      </c>
      <c r="AA16" s="1">
        <v>1.43</v>
      </c>
      <c r="AB16" s="1">
        <v>1.39</v>
      </c>
      <c r="AC16" s="1">
        <v>1.48</v>
      </c>
      <c r="AD16" s="1">
        <v>1.45</v>
      </c>
      <c r="AE16" s="1">
        <v>1.39</v>
      </c>
      <c r="AF16" s="1">
        <v>1.41</v>
      </c>
      <c r="AG16" s="1">
        <v>1.47</v>
      </c>
      <c r="AH16" s="1">
        <v>1.41</v>
      </c>
      <c r="AI16" s="1">
        <v>1.46</v>
      </c>
      <c r="AJ16" s="1">
        <v>1.38</v>
      </c>
      <c r="AK16" s="1">
        <v>1.4</v>
      </c>
      <c r="AL16" s="1">
        <v>1.41</v>
      </c>
      <c r="AM16" s="1">
        <v>1.37</v>
      </c>
      <c r="AN16" s="1">
        <v>1.43</v>
      </c>
      <c r="AO16" s="1">
        <v>1.41</v>
      </c>
      <c r="AP16" s="1">
        <v>1.46</v>
      </c>
      <c r="AQ16" s="1">
        <v>1.5</v>
      </c>
    </row>
    <row r="17" spans="1:43" ht="16.5" x14ac:dyDescent="0.45">
      <c r="A17" t="s">
        <v>184</v>
      </c>
      <c r="B17" s="48" t="s">
        <v>213</v>
      </c>
      <c r="C17" s="48" t="s">
        <v>213</v>
      </c>
      <c r="D17" s="48" t="s">
        <v>213</v>
      </c>
      <c r="E17" s="48" t="s">
        <v>213</v>
      </c>
      <c r="F17" s="48" t="s">
        <v>213</v>
      </c>
      <c r="G17" s="48" t="s">
        <v>213</v>
      </c>
      <c r="H17" s="48" t="s">
        <v>213</v>
      </c>
      <c r="I17" s="48" t="s">
        <v>213</v>
      </c>
      <c r="J17" s="1"/>
      <c r="K17" s="48" t="s">
        <v>213</v>
      </c>
      <c r="L17" s="48" t="s">
        <v>213</v>
      </c>
      <c r="M17" s="48" t="s">
        <v>213</v>
      </c>
      <c r="N17" s="48" t="s">
        <v>213</v>
      </c>
      <c r="O17" s="48" t="s">
        <v>213</v>
      </c>
      <c r="P17" s="48" t="s">
        <v>213</v>
      </c>
      <c r="Q17" s="48" t="s">
        <v>213</v>
      </c>
      <c r="R17" s="48" t="s">
        <v>213</v>
      </c>
      <c r="S17" s="48" t="s">
        <v>213</v>
      </c>
      <c r="T17" s="48" t="s">
        <v>213</v>
      </c>
      <c r="U17" s="48" t="s">
        <v>213</v>
      </c>
      <c r="V17" s="1"/>
      <c r="W17" s="48" t="s">
        <v>213</v>
      </c>
      <c r="X17" s="48" t="s">
        <v>213</v>
      </c>
      <c r="Y17" s="48" t="s">
        <v>213</v>
      </c>
      <c r="Z17" s="48" t="s">
        <v>213</v>
      </c>
      <c r="AA17" s="48" t="s">
        <v>213</v>
      </c>
      <c r="AB17" s="48" t="s">
        <v>213</v>
      </c>
      <c r="AC17" s="48" t="s">
        <v>213</v>
      </c>
      <c r="AD17" s="48" t="s">
        <v>213</v>
      </c>
      <c r="AE17" s="48" t="s">
        <v>213</v>
      </c>
      <c r="AF17" s="48" t="s">
        <v>213</v>
      </c>
      <c r="AG17" s="48" t="s">
        <v>213</v>
      </c>
      <c r="AH17" s="48" t="s">
        <v>213</v>
      </c>
      <c r="AI17" s="48" t="s">
        <v>213</v>
      </c>
      <c r="AJ17" s="48" t="s">
        <v>213</v>
      </c>
      <c r="AK17" s="48" t="s">
        <v>213</v>
      </c>
      <c r="AL17" s="48" t="s">
        <v>213</v>
      </c>
      <c r="AM17" s="48" t="s">
        <v>213</v>
      </c>
      <c r="AN17" s="48" t="s">
        <v>213</v>
      </c>
      <c r="AO17" s="48" t="s">
        <v>213</v>
      </c>
      <c r="AP17" s="48" t="s">
        <v>213</v>
      </c>
      <c r="AQ17" s="48" t="s">
        <v>213</v>
      </c>
    </row>
    <row r="18" spans="1:43" x14ac:dyDescent="0.35">
      <c r="A18" s="5" t="s">
        <v>359</v>
      </c>
      <c r="B18" s="48" t="s">
        <v>213</v>
      </c>
      <c r="C18" s="48" t="s">
        <v>213</v>
      </c>
      <c r="D18" s="48" t="s">
        <v>213</v>
      </c>
      <c r="E18" s="48" t="s">
        <v>213</v>
      </c>
      <c r="F18" s="48" t="s">
        <v>213</v>
      </c>
      <c r="G18" s="48" t="s">
        <v>213</v>
      </c>
      <c r="H18" s="48" t="s">
        <v>213</v>
      </c>
      <c r="I18" s="48" t="s">
        <v>213</v>
      </c>
      <c r="J18" s="1"/>
      <c r="K18" s="1">
        <v>5.071E-3</v>
      </c>
      <c r="L18" s="1">
        <v>1.7665E-2</v>
      </c>
      <c r="M18" s="1">
        <v>5.4460000000000003E-3</v>
      </c>
      <c r="N18" s="1">
        <v>6.7390000000000002E-3</v>
      </c>
      <c r="O18" s="1">
        <v>-1.9400000000000001E-3</v>
      </c>
      <c r="P18" s="1">
        <v>1.4881999999999999E-2</v>
      </c>
      <c r="Q18" s="1">
        <v>7.1399999999999996E-3</v>
      </c>
      <c r="R18" s="1">
        <v>7.6909999999999999E-3</v>
      </c>
      <c r="S18" s="1">
        <v>1.4005999999999999E-2</v>
      </c>
      <c r="T18" s="1">
        <v>3.1470999999999999E-2</v>
      </c>
      <c r="U18" s="1">
        <v>3.0969999999999999E-3</v>
      </c>
      <c r="V18" s="1"/>
      <c r="W18" s="48" t="s">
        <v>213</v>
      </c>
      <c r="X18" s="48" t="s">
        <v>213</v>
      </c>
      <c r="Y18" s="48" t="s">
        <v>213</v>
      </c>
      <c r="Z18" s="48" t="s">
        <v>213</v>
      </c>
      <c r="AA18" s="48" t="s">
        <v>213</v>
      </c>
      <c r="AB18" s="48" t="s">
        <v>213</v>
      </c>
      <c r="AC18" s="48" t="s">
        <v>213</v>
      </c>
      <c r="AD18" s="48" t="s">
        <v>213</v>
      </c>
      <c r="AE18" s="48" t="s">
        <v>213</v>
      </c>
      <c r="AF18" s="48" t="s">
        <v>213</v>
      </c>
      <c r="AG18" s="48" t="s">
        <v>213</v>
      </c>
      <c r="AH18" s="48" t="s">
        <v>213</v>
      </c>
      <c r="AI18" s="48" t="s">
        <v>213</v>
      </c>
      <c r="AJ18" s="48" t="s">
        <v>213</v>
      </c>
      <c r="AK18" s="48" t="s">
        <v>213</v>
      </c>
      <c r="AL18" s="48" t="s">
        <v>213</v>
      </c>
      <c r="AM18" s="48" t="s">
        <v>213</v>
      </c>
      <c r="AN18" s="48" t="s">
        <v>213</v>
      </c>
      <c r="AO18" s="48" t="s">
        <v>213</v>
      </c>
      <c r="AP18" s="48" t="s">
        <v>213</v>
      </c>
      <c r="AQ18" s="48" t="s">
        <v>213</v>
      </c>
    </row>
    <row r="19" spans="1:43" x14ac:dyDescent="0.35">
      <c r="A19" s="5" t="s">
        <v>6</v>
      </c>
      <c r="B19" s="48" t="s">
        <v>213</v>
      </c>
      <c r="C19" s="48" t="s">
        <v>213</v>
      </c>
      <c r="D19" s="48" t="s">
        <v>213</v>
      </c>
      <c r="E19" s="48" t="s">
        <v>213</v>
      </c>
      <c r="F19" s="48" t="s">
        <v>213</v>
      </c>
      <c r="G19" s="48" t="s">
        <v>213</v>
      </c>
      <c r="H19" s="48" t="s">
        <v>213</v>
      </c>
      <c r="I19" s="48" t="s">
        <v>213</v>
      </c>
      <c r="J19" s="1"/>
      <c r="K19" s="1">
        <v>4.9953999999999998E-2</v>
      </c>
      <c r="L19" s="1">
        <v>4.9528999999999997E-2</v>
      </c>
      <c r="M19" s="1">
        <v>3.4377999999999999E-2</v>
      </c>
      <c r="N19" s="1">
        <v>4.2200000000000001E-2</v>
      </c>
      <c r="O19" s="1">
        <v>3.7557E-2</v>
      </c>
      <c r="P19" s="1">
        <v>5.1043999999999999E-2</v>
      </c>
      <c r="Q19" s="1">
        <v>3.7217E-2</v>
      </c>
      <c r="R19" s="1">
        <v>2.1391E-2</v>
      </c>
      <c r="S19" s="1">
        <v>4.7253999999999997E-2</v>
      </c>
      <c r="T19" s="1">
        <v>5.2095000000000002E-2</v>
      </c>
      <c r="U19" s="1">
        <v>5.7690999999999999E-2</v>
      </c>
      <c r="V19" s="1"/>
      <c r="W19" s="48" t="s">
        <v>213</v>
      </c>
      <c r="X19" s="48" t="s">
        <v>213</v>
      </c>
      <c r="Y19" s="48" t="s">
        <v>213</v>
      </c>
      <c r="Z19" s="48" t="s">
        <v>213</v>
      </c>
      <c r="AA19" s="48" t="s">
        <v>213</v>
      </c>
      <c r="AB19" s="48" t="s">
        <v>213</v>
      </c>
      <c r="AC19" s="48" t="s">
        <v>213</v>
      </c>
      <c r="AD19" s="48" t="s">
        <v>213</v>
      </c>
      <c r="AE19" s="48" t="s">
        <v>213</v>
      </c>
      <c r="AF19" s="48" t="s">
        <v>213</v>
      </c>
      <c r="AG19" s="48" t="s">
        <v>213</v>
      </c>
      <c r="AH19" s="48" t="s">
        <v>213</v>
      </c>
      <c r="AI19" s="48" t="s">
        <v>213</v>
      </c>
      <c r="AJ19" s="48" t="s">
        <v>213</v>
      </c>
      <c r="AK19" s="48" t="s">
        <v>213</v>
      </c>
      <c r="AL19" s="48" t="s">
        <v>213</v>
      </c>
      <c r="AM19" s="48" t="s">
        <v>213</v>
      </c>
      <c r="AN19" s="48" t="s">
        <v>213</v>
      </c>
      <c r="AO19" s="48" t="s">
        <v>213</v>
      </c>
      <c r="AP19" s="48" t="s">
        <v>213</v>
      </c>
      <c r="AQ19" s="48" t="s">
        <v>213</v>
      </c>
    </row>
    <row r="20" spans="1:43" x14ac:dyDescent="0.35">
      <c r="A20" s="2" t="s">
        <v>2</v>
      </c>
      <c r="B20" s="1">
        <f t="shared" ref="B20:I20" si="0">SUM(B8:B16)</f>
        <v>100.53</v>
      </c>
      <c r="C20" s="1">
        <f t="shared" si="0"/>
        <v>100.5</v>
      </c>
      <c r="D20" s="1">
        <f t="shared" si="0"/>
        <v>100.29999999999998</v>
      </c>
      <c r="E20" s="1">
        <f t="shared" si="0"/>
        <v>100.46</v>
      </c>
      <c r="F20" s="1">
        <f t="shared" si="0"/>
        <v>100.36</v>
      </c>
      <c r="G20" s="1">
        <f t="shared" si="0"/>
        <v>100.49</v>
      </c>
      <c r="H20" s="1">
        <f t="shared" si="0"/>
        <v>100.38000000000001</v>
      </c>
      <c r="I20" s="1">
        <f t="shared" si="0"/>
        <v>100.7</v>
      </c>
      <c r="J20" s="1"/>
      <c r="K20" s="1">
        <v>100.69499999999999</v>
      </c>
      <c r="L20" s="1">
        <v>100.643</v>
      </c>
      <c r="M20" s="1">
        <v>100.658</v>
      </c>
      <c r="N20" s="1">
        <v>100.889</v>
      </c>
      <c r="O20" s="1">
        <v>99.654700000000005</v>
      </c>
      <c r="P20" s="1">
        <v>100.544</v>
      </c>
      <c r="Q20" s="1">
        <v>100.449</v>
      </c>
      <c r="R20" s="1">
        <v>100.63500000000001</v>
      </c>
      <c r="S20" s="1">
        <v>100.44799999999999</v>
      </c>
      <c r="T20" s="1">
        <v>99.517300000000006</v>
      </c>
      <c r="U20" s="1">
        <v>99.661699999999996</v>
      </c>
      <c r="V20" s="1"/>
      <c r="W20" s="1">
        <f t="shared" ref="W20:AQ20" si="1">SUM(W8:W16)</f>
        <v>100.18</v>
      </c>
      <c r="X20" s="1">
        <f t="shared" si="1"/>
        <v>99.93</v>
      </c>
      <c r="Y20" s="1">
        <f t="shared" si="1"/>
        <v>99.79</v>
      </c>
      <c r="Z20" s="1">
        <f t="shared" si="1"/>
        <v>100.43999999999998</v>
      </c>
      <c r="AA20" s="1">
        <f t="shared" si="1"/>
        <v>99.980000000000018</v>
      </c>
      <c r="AB20" s="1">
        <f t="shared" si="1"/>
        <v>100.10000000000001</v>
      </c>
      <c r="AC20" s="1">
        <f t="shared" si="1"/>
        <v>100.13000000000001</v>
      </c>
      <c r="AD20" s="1">
        <f t="shared" si="1"/>
        <v>99.85</v>
      </c>
      <c r="AE20" s="1">
        <f t="shared" si="1"/>
        <v>100.04</v>
      </c>
      <c r="AF20" s="1">
        <f t="shared" si="1"/>
        <v>100.43</v>
      </c>
      <c r="AG20" s="1">
        <f t="shared" si="1"/>
        <v>100.19</v>
      </c>
      <c r="AH20" s="1">
        <f t="shared" si="1"/>
        <v>99.68</v>
      </c>
      <c r="AI20" s="1">
        <f t="shared" si="1"/>
        <v>100.44999999999999</v>
      </c>
      <c r="AJ20" s="1">
        <f t="shared" si="1"/>
        <v>100.02</v>
      </c>
      <c r="AK20" s="1">
        <f t="shared" si="1"/>
        <v>99.911000000000001</v>
      </c>
      <c r="AL20" s="1">
        <f t="shared" si="1"/>
        <v>99.93</v>
      </c>
      <c r="AM20" s="1">
        <f t="shared" si="1"/>
        <v>100.57</v>
      </c>
      <c r="AN20" s="1">
        <f t="shared" si="1"/>
        <v>99.700000000000017</v>
      </c>
      <c r="AO20" s="1">
        <f t="shared" si="1"/>
        <v>99.8</v>
      </c>
      <c r="AP20" s="1">
        <f t="shared" si="1"/>
        <v>100.14</v>
      </c>
      <c r="AQ20" s="1">
        <f t="shared" si="1"/>
        <v>100.64</v>
      </c>
    </row>
    <row r="21" spans="1:43" x14ac:dyDescent="0.35">
      <c r="A21" t="s">
        <v>375</v>
      </c>
      <c r="B21" s="1">
        <f>100*(B14/40.31)/((B14/40.31)+(B12/71.85))</f>
        <v>89.923055690015801</v>
      </c>
      <c r="C21" s="1">
        <f t="shared" ref="C21:AQ21" si="2">100*(C14/40.31)/((C14/40.31)+(C12/71.85))</f>
        <v>90.028977444145639</v>
      </c>
      <c r="D21" s="1">
        <f t="shared" si="2"/>
        <v>89.600707924580675</v>
      </c>
      <c r="E21" s="1">
        <f t="shared" si="2"/>
        <v>89.565446705449475</v>
      </c>
      <c r="F21" s="1">
        <f t="shared" si="2"/>
        <v>88.691261046430071</v>
      </c>
      <c r="G21" s="1">
        <f t="shared" si="2"/>
        <v>88.664769983335759</v>
      </c>
      <c r="H21" s="1">
        <f t="shared" si="2"/>
        <v>90.567780882802296</v>
      </c>
      <c r="I21" s="1">
        <f t="shared" si="2"/>
        <v>88.515002085882671</v>
      </c>
      <c r="J21" s="1"/>
      <c r="K21" s="1">
        <f t="shared" si="2"/>
        <v>90.056953790612781</v>
      </c>
      <c r="L21" s="1">
        <f t="shared" si="2"/>
        <v>89.862713440587825</v>
      </c>
      <c r="M21" s="1">
        <f t="shared" si="2"/>
        <v>89.894442724737061</v>
      </c>
      <c r="N21" s="1">
        <f t="shared" si="2"/>
        <v>89.90042088348784</v>
      </c>
      <c r="O21" s="1">
        <f t="shared" si="2"/>
        <v>89.614710130449495</v>
      </c>
      <c r="P21" s="1">
        <f t="shared" si="2"/>
        <v>89.144872415402219</v>
      </c>
      <c r="Q21" s="1">
        <f t="shared" si="2"/>
        <v>89.21888080005138</v>
      </c>
      <c r="R21" s="1">
        <f t="shared" si="2"/>
        <v>88.71031521409293</v>
      </c>
      <c r="S21" s="1">
        <f t="shared" si="2"/>
        <v>89.21722366625896</v>
      </c>
      <c r="T21" s="1">
        <f t="shared" si="2"/>
        <v>88.855770761236371</v>
      </c>
      <c r="U21" s="1">
        <f t="shared" si="2"/>
        <v>89.104293725735005</v>
      </c>
      <c r="V21" s="1"/>
      <c r="W21" s="1">
        <f t="shared" si="2"/>
        <v>87.278347911004261</v>
      </c>
      <c r="X21" s="1">
        <f t="shared" si="2"/>
        <v>87.230542793005938</v>
      </c>
      <c r="Y21" s="1">
        <f t="shared" si="2"/>
        <v>87.242690007095348</v>
      </c>
      <c r="Z21" s="1">
        <f t="shared" si="2"/>
        <v>87.482454346842232</v>
      </c>
      <c r="AA21" s="1">
        <f t="shared" si="2"/>
        <v>86.995304397833607</v>
      </c>
      <c r="AB21" s="1">
        <f t="shared" si="2"/>
        <v>87.479328700346557</v>
      </c>
      <c r="AC21" s="1">
        <f t="shared" si="2"/>
        <v>87.39314887638966</v>
      </c>
      <c r="AD21" s="1">
        <f t="shared" si="2"/>
        <v>87.082591826070242</v>
      </c>
      <c r="AE21" s="1">
        <f t="shared" si="2"/>
        <v>87.36914250339926</v>
      </c>
      <c r="AF21" s="1">
        <f t="shared" si="2"/>
        <v>87.270645602422476</v>
      </c>
      <c r="AG21" s="1">
        <f t="shared" si="2"/>
        <v>87.289678370084459</v>
      </c>
      <c r="AH21" s="1">
        <f t="shared" si="2"/>
        <v>87.935537678158298</v>
      </c>
      <c r="AI21" s="1">
        <f t="shared" si="2"/>
        <v>87.328134767833205</v>
      </c>
      <c r="AJ21" s="1">
        <f t="shared" si="2"/>
        <v>87.476309353262849</v>
      </c>
      <c r="AK21" s="1">
        <f t="shared" si="2"/>
        <v>88.309118913898033</v>
      </c>
      <c r="AL21" s="1">
        <f t="shared" si="2"/>
        <v>87.517488136516491</v>
      </c>
      <c r="AM21" s="1">
        <f t="shared" si="2"/>
        <v>86.964156005137184</v>
      </c>
      <c r="AN21" s="1">
        <f t="shared" si="2"/>
        <v>87.396279977802777</v>
      </c>
      <c r="AO21" s="1">
        <f t="shared" si="2"/>
        <v>86.944813531074871</v>
      </c>
      <c r="AP21" s="1">
        <f t="shared" si="2"/>
        <v>87.308965034988205</v>
      </c>
      <c r="AQ21" s="1">
        <f t="shared" si="2"/>
        <v>86.999015003771419</v>
      </c>
    </row>
    <row r="22" spans="1:43" hidden="1" x14ac:dyDescent="0.35">
      <c r="A22" t="s">
        <v>362</v>
      </c>
      <c r="B22" s="1">
        <f>(B14/40.31)/(B12/71.85)</f>
        <v>8.9236432120519353</v>
      </c>
      <c r="C22" s="1">
        <f t="shared" ref="C22:AQ22" si="3">(C14/40.31)/(C12/71.85)</f>
        <v>9.0290616574010425</v>
      </c>
      <c r="D22" s="1">
        <f t="shared" si="3"/>
        <v>8.6160391760097479</v>
      </c>
      <c r="E22" s="1">
        <f t="shared" si="3"/>
        <v>8.5835439407095002</v>
      </c>
      <c r="F22" s="1">
        <f t="shared" si="3"/>
        <v>7.8427189283056302</v>
      </c>
      <c r="G22" s="1">
        <f t="shared" si="3"/>
        <v>7.8220530022758394</v>
      </c>
      <c r="H22" s="1">
        <f t="shared" si="3"/>
        <v>9.6019589618810368</v>
      </c>
      <c r="I22" s="1">
        <f t="shared" si="3"/>
        <v>7.7070107237094323</v>
      </c>
      <c r="J22" s="1"/>
      <c r="K22" s="1">
        <f t="shared" si="3"/>
        <v>9.0572800220510068</v>
      </c>
      <c r="L22" s="1">
        <f t="shared" si="3"/>
        <v>8.8645726757277945</v>
      </c>
      <c r="M22" s="1">
        <f t="shared" si="3"/>
        <v>8.8955453198792469</v>
      </c>
      <c r="N22" s="1">
        <f t="shared" si="3"/>
        <v>8.9014027066243102</v>
      </c>
      <c r="O22" s="1">
        <f t="shared" si="3"/>
        <v>8.6290042219426493</v>
      </c>
      <c r="P22" s="1">
        <f t="shared" si="3"/>
        <v>8.2122362653654033</v>
      </c>
      <c r="Q22" s="1">
        <f t="shared" si="3"/>
        <v>8.2754748505587994</v>
      </c>
      <c r="R22" s="1">
        <f t="shared" si="3"/>
        <v>7.8576432288729805</v>
      </c>
      <c r="S22" s="1">
        <f t="shared" si="3"/>
        <v>8.2740493639920896</v>
      </c>
      <c r="T22" s="1">
        <f t="shared" si="3"/>
        <v>7.973254036462583</v>
      </c>
      <c r="U22" s="1">
        <f t="shared" si="3"/>
        <v>8.177927293817925</v>
      </c>
      <c r="V22" s="1"/>
      <c r="W22" s="1">
        <f t="shared" si="3"/>
        <v>6.860614274029734</v>
      </c>
      <c r="X22" s="1">
        <f t="shared" si="3"/>
        <v>6.8311864301662109</v>
      </c>
      <c r="Y22" s="1">
        <f t="shared" si="3"/>
        <v>6.8386431038845918</v>
      </c>
      <c r="Z22" s="1">
        <f t="shared" si="3"/>
        <v>6.9887865218029646</v>
      </c>
      <c r="AA22" s="1">
        <f t="shared" si="3"/>
        <v>6.6895302327062112</v>
      </c>
      <c r="AB22" s="1">
        <f t="shared" si="3"/>
        <v>6.9867922099965849</v>
      </c>
      <c r="AC22" s="1">
        <f t="shared" si="3"/>
        <v>6.9321948851064192</v>
      </c>
      <c r="AD22" s="1">
        <f t="shared" si="3"/>
        <v>6.7414910679854874</v>
      </c>
      <c r="AE22" s="1">
        <f t="shared" si="3"/>
        <v>6.9171188517416411</v>
      </c>
      <c r="AF22" s="1">
        <f t="shared" si="3"/>
        <v>6.8558579545110749</v>
      </c>
      <c r="AG22" s="1">
        <f t="shared" si="3"/>
        <v>6.8676215214441019</v>
      </c>
      <c r="AH22" s="1">
        <f t="shared" si="3"/>
        <v>7.2888070211764324</v>
      </c>
      <c r="AI22" s="1">
        <f t="shared" si="3"/>
        <v>6.8914980681893532</v>
      </c>
      <c r="AJ22" s="1">
        <f t="shared" si="3"/>
        <v>6.9848666675628408</v>
      </c>
      <c r="AK22" s="1">
        <f t="shared" si="3"/>
        <v>7.5536752331592307</v>
      </c>
      <c r="AL22" s="1">
        <f t="shared" si="3"/>
        <v>7.0112080880564775</v>
      </c>
      <c r="AM22" s="1">
        <f t="shared" si="3"/>
        <v>6.6711565464735667</v>
      </c>
      <c r="AN22" s="1">
        <f t="shared" si="3"/>
        <v>6.9341654546343143</v>
      </c>
      <c r="AO22" s="1">
        <f t="shared" si="3"/>
        <v>6.6597910139412422</v>
      </c>
      <c r="AP22" s="1">
        <f t="shared" si="3"/>
        <v>6.8795780072856401</v>
      </c>
      <c r="AQ22" s="1">
        <f t="shared" si="3"/>
        <v>6.6917248984602882</v>
      </c>
    </row>
    <row r="23" spans="1:43" hidden="1" x14ac:dyDescent="0.35">
      <c r="A23" s="5" t="s">
        <v>363</v>
      </c>
      <c r="B23" s="1">
        <f>B22*0.275</f>
        <v>2.4540018833142825</v>
      </c>
      <c r="C23" s="1">
        <f t="shared" ref="C23:AQ23" si="4">C22*0.275</f>
        <v>2.4829919557852871</v>
      </c>
      <c r="D23" s="1">
        <f t="shared" si="4"/>
        <v>2.3694107734026808</v>
      </c>
      <c r="E23" s="1">
        <f t="shared" si="4"/>
        <v>2.3604745836951126</v>
      </c>
      <c r="F23" s="1">
        <f t="shared" si="4"/>
        <v>2.1567477052840487</v>
      </c>
      <c r="G23" s="1">
        <f t="shared" si="4"/>
        <v>2.1510645756258562</v>
      </c>
      <c r="H23" s="1">
        <f t="shared" si="4"/>
        <v>2.6405387145172852</v>
      </c>
      <c r="I23" s="1">
        <f t="shared" si="4"/>
        <v>2.119427949020094</v>
      </c>
      <c r="J23" s="1"/>
      <c r="K23" s="1">
        <f t="shared" si="4"/>
        <v>2.4907520060640271</v>
      </c>
      <c r="L23" s="1">
        <f t="shared" si="4"/>
        <v>2.4377574858251436</v>
      </c>
      <c r="M23" s="1">
        <f t="shared" si="4"/>
        <v>2.4462749629667933</v>
      </c>
      <c r="N23" s="1">
        <f t="shared" si="4"/>
        <v>2.4478857443216855</v>
      </c>
      <c r="O23" s="1">
        <f t="shared" si="4"/>
        <v>2.3729761610342286</v>
      </c>
      <c r="P23" s="1">
        <f t="shared" si="4"/>
        <v>2.2583649729754862</v>
      </c>
      <c r="Q23" s="1">
        <f t="shared" si="4"/>
        <v>2.2757555839036701</v>
      </c>
      <c r="R23" s="1">
        <f t="shared" si="4"/>
        <v>2.16085188794007</v>
      </c>
      <c r="S23" s="1">
        <f t="shared" si="4"/>
        <v>2.2753635750978249</v>
      </c>
      <c r="T23" s="1">
        <f t="shared" si="4"/>
        <v>2.1926448600272104</v>
      </c>
      <c r="U23" s="1">
        <f t="shared" si="4"/>
        <v>2.2489300057999295</v>
      </c>
      <c r="V23" s="1"/>
      <c r="W23" s="1">
        <f t="shared" si="4"/>
        <v>1.886668925358177</v>
      </c>
      <c r="X23" s="1">
        <f t="shared" si="4"/>
        <v>1.8785762682957081</v>
      </c>
      <c r="Y23" s="1">
        <f t="shared" si="4"/>
        <v>1.8806268535682629</v>
      </c>
      <c r="Z23" s="1">
        <f t="shared" si="4"/>
        <v>1.9219162934958154</v>
      </c>
      <c r="AA23" s="1">
        <f t="shared" si="4"/>
        <v>1.8396208139942083</v>
      </c>
      <c r="AB23" s="1">
        <f t="shared" si="4"/>
        <v>1.9213678577490609</v>
      </c>
      <c r="AC23" s="1">
        <f t="shared" si="4"/>
        <v>1.9063535934042655</v>
      </c>
      <c r="AD23" s="1">
        <f t="shared" si="4"/>
        <v>1.8539100436960092</v>
      </c>
      <c r="AE23" s="1">
        <f t="shared" si="4"/>
        <v>1.9022076842289515</v>
      </c>
      <c r="AF23" s="1">
        <f t="shared" si="4"/>
        <v>1.8853609374905458</v>
      </c>
      <c r="AG23" s="1">
        <f t="shared" si="4"/>
        <v>1.8885959183971281</v>
      </c>
      <c r="AH23" s="1">
        <f t="shared" si="4"/>
        <v>2.0044219308235189</v>
      </c>
      <c r="AI23" s="1">
        <f t="shared" si="4"/>
        <v>1.8951619687520722</v>
      </c>
      <c r="AJ23" s="1">
        <f t="shared" si="4"/>
        <v>1.9208383335797814</v>
      </c>
      <c r="AK23" s="1">
        <f t="shared" si="4"/>
        <v>2.0772606891187886</v>
      </c>
      <c r="AL23" s="1">
        <f t="shared" si="4"/>
        <v>1.9280822242155315</v>
      </c>
      <c r="AM23" s="1">
        <f t="shared" si="4"/>
        <v>1.8345680502802311</v>
      </c>
      <c r="AN23" s="1">
        <f t="shared" si="4"/>
        <v>1.9068955000244365</v>
      </c>
      <c r="AO23" s="1">
        <f t="shared" si="4"/>
        <v>1.8314425288338418</v>
      </c>
      <c r="AP23" s="1">
        <f t="shared" si="4"/>
        <v>1.8918839520035511</v>
      </c>
      <c r="AQ23" s="1">
        <f t="shared" si="4"/>
        <v>1.8402243470765793</v>
      </c>
    </row>
    <row r="24" spans="1:43" hidden="1" x14ac:dyDescent="0.35">
      <c r="A24" t="s">
        <v>365</v>
      </c>
      <c r="B24" s="1">
        <f>1/B23</f>
        <v>0.40749764977744746</v>
      </c>
      <c r="C24" s="1">
        <f t="shared" ref="C24:AQ24" si="5">1/C23</f>
        <v>0.40273992739687853</v>
      </c>
      <c r="D24" s="1">
        <f t="shared" si="5"/>
        <v>0.42204585681186579</v>
      </c>
      <c r="E24" s="1">
        <f t="shared" si="5"/>
        <v>0.42364362103598213</v>
      </c>
      <c r="F24" s="1">
        <f t="shared" si="5"/>
        <v>0.46366109376168207</v>
      </c>
      <c r="G24" s="1">
        <f t="shared" si="5"/>
        <v>0.46488609004638931</v>
      </c>
      <c r="H24" s="1">
        <f t="shared" si="5"/>
        <v>0.37871059965989146</v>
      </c>
      <c r="I24" s="1">
        <f t="shared" si="5"/>
        <v>0.47182542839559349</v>
      </c>
      <c r="J24" s="1"/>
      <c r="K24" s="1">
        <f t="shared" si="5"/>
        <v>0.40148517297803354</v>
      </c>
      <c r="L24" s="1">
        <f t="shared" si="5"/>
        <v>0.41021307731171436</v>
      </c>
      <c r="M24" s="1">
        <f t="shared" si="5"/>
        <v>0.40878479121873529</v>
      </c>
      <c r="N24" s="1">
        <f t="shared" si="5"/>
        <v>0.40851579871310628</v>
      </c>
      <c r="O24" s="1">
        <f t="shared" si="5"/>
        <v>0.42141173452166664</v>
      </c>
      <c r="P24" s="1">
        <f t="shared" si="5"/>
        <v>0.44279822436426652</v>
      </c>
      <c r="Q24" s="1">
        <f t="shared" si="5"/>
        <v>0.43941449911095937</v>
      </c>
      <c r="R24" s="1">
        <f t="shared" si="5"/>
        <v>0.46278044579598432</v>
      </c>
      <c r="S24" s="1">
        <f t="shared" si="5"/>
        <v>0.4394902032115931</v>
      </c>
      <c r="T24" s="1">
        <f t="shared" si="5"/>
        <v>0.45607020919365399</v>
      </c>
      <c r="U24" s="1">
        <f t="shared" si="5"/>
        <v>0.44465590188268517</v>
      </c>
      <c r="V24" s="1"/>
      <c r="W24" s="1">
        <f t="shared" si="5"/>
        <v>0.53003470113875639</v>
      </c>
      <c r="X24" s="1">
        <f t="shared" si="5"/>
        <v>0.53231802023519936</v>
      </c>
      <c r="Y24" s="1">
        <f t="shared" si="5"/>
        <v>0.53173759488897043</v>
      </c>
      <c r="Z24" s="1">
        <f t="shared" si="5"/>
        <v>0.52031402376066971</v>
      </c>
      <c r="AA24" s="1">
        <f t="shared" si="5"/>
        <v>0.54359028360240569</v>
      </c>
      <c r="AB24" s="1">
        <f t="shared" si="5"/>
        <v>0.52046254233248679</v>
      </c>
      <c r="AC24" s="1">
        <f t="shared" si="5"/>
        <v>0.52456165711328129</v>
      </c>
      <c r="AD24" s="1">
        <f t="shared" si="5"/>
        <v>0.539400497559402</v>
      </c>
      <c r="AE24" s="1">
        <f t="shared" si="5"/>
        <v>0.52570495235137482</v>
      </c>
      <c r="AF24" s="1">
        <f t="shared" si="5"/>
        <v>0.53040241797468268</v>
      </c>
      <c r="AG24" s="1">
        <f t="shared" si="5"/>
        <v>0.52949389028051641</v>
      </c>
      <c r="AH24" s="1">
        <f t="shared" si="5"/>
        <v>0.49889695608606166</v>
      </c>
      <c r="AI24" s="1">
        <f t="shared" si="5"/>
        <v>0.52765938557667491</v>
      </c>
      <c r="AJ24" s="1">
        <f t="shared" si="5"/>
        <v>0.5206060200476863</v>
      </c>
      <c r="AK24" s="1">
        <f t="shared" si="5"/>
        <v>0.48140322745154246</v>
      </c>
      <c r="AL24" s="1">
        <f t="shared" si="5"/>
        <v>0.51865008008507762</v>
      </c>
      <c r="AM24" s="1">
        <f t="shared" si="5"/>
        <v>0.5450874388918141</v>
      </c>
      <c r="AN24" s="1">
        <f t="shared" si="5"/>
        <v>0.52441258579045635</v>
      </c>
      <c r="AO24" s="1">
        <f t="shared" si="5"/>
        <v>0.54601767964662418</v>
      </c>
      <c r="AP24" s="1">
        <f t="shared" si="5"/>
        <v>0.52857364688831765</v>
      </c>
      <c r="AQ24" s="1">
        <f t="shared" si="5"/>
        <v>0.54341200386171495</v>
      </c>
    </row>
    <row r="25" spans="1:43" x14ac:dyDescent="0.35">
      <c r="A25" t="s">
        <v>364</v>
      </c>
      <c r="B25" s="1">
        <f>(100*1)/(1+B24)</f>
        <v>71.048076006245509</v>
      </c>
      <c r="C25" s="1">
        <f t="shared" ref="C25:AQ25" si="6">(100*1)/(1+C24)</f>
        <v>71.28905226614178</v>
      </c>
      <c r="D25" s="1">
        <f t="shared" si="6"/>
        <v>70.321220318586271</v>
      </c>
      <c r="E25" s="1">
        <f t="shared" si="6"/>
        <v>70.242298369047049</v>
      </c>
      <c r="F25" s="1">
        <f t="shared" si="6"/>
        <v>68.321826976349428</v>
      </c>
      <c r="G25" s="1">
        <f t="shared" si="6"/>
        <v>68.264693534521342</v>
      </c>
      <c r="H25" s="1">
        <f t="shared" si="6"/>
        <v>72.531537818501292</v>
      </c>
      <c r="I25" s="1">
        <f t="shared" si="6"/>
        <v>67.942840278964283</v>
      </c>
      <c r="J25" s="1"/>
      <c r="K25" s="1">
        <f t="shared" si="6"/>
        <v>71.352877595921143</v>
      </c>
      <c r="L25" s="1">
        <f t="shared" si="6"/>
        <v>70.911269799475804</v>
      </c>
      <c r="M25" s="1">
        <f t="shared" si="6"/>
        <v>70.983162668508314</v>
      </c>
      <c r="N25" s="1">
        <f t="shared" si="6"/>
        <v>70.996718738522659</v>
      </c>
      <c r="O25" s="1">
        <f t="shared" si="6"/>
        <v>70.352592124654151</v>
      </c>
      <c r="P25" s="1">
        <f t="shared" si="6"/>
        <v>69.309760929365254</v>
      </c>
      <c r="Q25" s="1">
        <f t="shared" si="6"/>
        <v>69.472691890879275</v>
      </c>
      <c r="R25" s="1">
        <f t="shared" si="6"/>
        <v>68.362959244771801</v>
      </c>
      <c r="S25" s="1">
        <f t="shared" si="6"/>
        <v>69.469038258748625</v>
      </c>
      <c r="T25" s="1">
        <f t="shared" si="6"/>
        <v>68.678006986612445</v>
      </c>
      <c r="U25" s="1">
        <f t="shared" si="6"/>
        <v>69.220635771936642</v>
      </c>
      <c r="V25" s="1"/>
      <c r="W25" s="1">
        <f t="shared" si="6"/>
        <v>65.357994773303616</v>
      </c>
      <c r="X25" s="1">
        <f t="shared" si="6"/>
        <v>65.260604312837586</v>
      </c>
      <c r="Y25" s="1">
        <f t="shared" si="6"/>
        <v>65.285333684878708</v>
      </c>
      <c r="Z25" s="1">
        <f t="shared" si="6"/>
        <v>65.775884742968174</v>
      </c>
      <c r="AA25" s="1">
        <f t="shared" si="6"/>
        <v>64.784030491965552</v>
      </c>
      <c r="AB25" s="1">
        <f t="shared" si="6"/>
        <v>65.769459763601688</v>
      </c>
      <c r="AC25" s="1">
        <f t="shared" si="6"/>
        <v>65.592624301825509</v>
      </c>
      <c r="AD25" s="1">
        <f t="shared" si="6"/>
        <v>64.960353175500529</v>
      </c>
      <c r="AE25" s="1">
        <f t="shared" si="6"/>
        <v>65.543472114895295</v>
      </c>
      <c r="AF25" s="1">
        <f t="shared" si="6"/>
        <v>65.342290906949088</v>
      </c>
      <c r="AG25" s="1">
        <f t="shared" si="6"/>
        <v>65.381104583333467</v>
      </c>
      <c r="AH25" s="1">
        <f t="shared" si="6"/>
        <v>66.715726917693686</v>
      </c>
      <c r="AI25" s="1">
        <f t="shared" si="6"/>
        <v>65.459618121778547</v>
      </c>
      <c r="AJ25" s="1">
        <f t="shared" si="6"/>
        <v>65.763254045820489</v>
      </c>
      <c r="AK25" s="1">
        <f t="shared" si="6"/>
        <v>67.503565637581318</v>
      </c>
      <c r="AL25" s="1">
        <f t="shared" si="6"/>
        <v>65.84795359468049</v>
      </c>
      <c r="AM25" s="1">
        <f t="shared" si="6"/>
        <v>64.721256210407859</v>
      </c>
      <c r="AN25" s="1">
        <f t="shared" si="6"/>
        <v>65.599038562218908</v>
      </c>
      <c r="AO25" s="1">
        <f t="shared" si="6"/>
        <v>64.682313350295686</v>
      </c>
      <c r="AP25" s="1">
        <f t="shared" si="6"/>
        <v>65.420465807171084</v>
      </c>
      <c r="AQ25" s="1">
        <f t="shared" si="6"/>
        <v>64.791513704567308</v>
      </c>
    </row>
    <row r="33" spans="1:1" x14ac:dyDescent="0.35">
      <c r="A33" s="2"/>
    </row>
  </sheetData>
  <mergeCells count="11">
    <mergeCell ref="B4:I4"/>
    <mergeCell ref="W4:AQ4"/>
    <mergeCell ref="AM5:AQ5"/>
    <mergeCell ref="W6:AB6"/>
    <mergeCell ref="AN6:AQ6"/>
    <mergeCell ref="AG5:AL5"/>
    <mergeCell ref="B5:G5"/>
    <mergeCell ref="H5:I5"/>
    <mergeCell ref="W5:AB5"/>
    <mergeCell ref="AC5:AF5"/>
    <mergeCell ref="K5:U5"/>
  </mergeCells>
  <pageMargins left="0.7" right="0.7" top="0.75" bottom="0.75" header="0.3" footer="0.3"/>
  <pageSetup orientation="landscape" horizontalDpi="1200" verticalDpi="1200" r:id="rId1"/>
  <headerFooter>
    <oddHeader>&amp;C&amp;"-,Bold"&amp;16Clinopyroxene from Type II / Type I composite xenoliths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T31"/>
  <sheetViews>
    <sheetView topLeftCell="A9" zoomScaleNormal="100" workbookViewId="0">
      <selection activeCell="G25" sqref="G25"/>
    </sheetView>
  </sheetViews>
  <sheetFormatPr defaultRowHeight="14.5" x14ac:dyDescent="0.35"/>
  <cols>
    <col min="1" max="1" width="12.36328125" bestFit="1" customWidth="1"/>
    <col min="2" max="2" width="11.1796875" style="10" customWidth="1"/>
    <col min="3" max="5" width="8.7265625" style="10"/>
    <col min="6" max="6" width="3.6328125" customWidth="1"/>
    <col min="13" max="13" width="9" customWidth="1"/>
    <col min="17" max="17" width="3.6328125" customWidth="1"/>
    <col min="18" max="20" width="11.1796875" customWidth="1"/>
  </cols>
  <sheetData>
    <row r="1" spans="1:20" ht="18.5" x14ac:dyDescent="0.45">
      <c r="A1" s="42" t="s">
        <v>84</v>
      </c>
      <c r="H1" s="23"/>
      <c r="I1" t="s">
        <v>358</v>
      </c>
    </row>
    <row r="2" spans="1:20" ht="18.5" x14ac:dyDescent="0.45">
      <c r="A2" s="42"/>
      <c r="H2" s="68"/>
      <c r="I2" t="s">
        <v>379</v>
      </c>
    </row>
    <row r="3" spans="1:20" x14ac:dyDescent="0.35">
      <c r="G3" s="10"/>
      <c r="H3" s="79"/>
      <c r="I3" t="s">
        <v>380</v>
      </c>
      <c r="J3" s="10"/>
      <c r="K3" s="10"/>
      <c r="L3" s="10"/>
      <c r="M3" s="10"/>
      <c r="N3" s="10"/>
    </row>
    <row r="4" spans="1:20" x14ac:dyDescent="0.35">
      <c r="B4" s="129" t="s">
        <v>366</v>
      </c>
      <c r="C4" s="104"/>
      <c r="D4" s="104"/>
      <c r="E4" s="104"/>
      <c r="G4" s="127" t="s">
        <v>272</v>
      </c>
      <c r="H4" s="127"/>
      <c r="I4" s="127"/>
      <c r="J4" s="127"/>
      <c r="K4" s="127"/>
      <c r="L4" s="127"/>
      <c r="M4" s="127"/>
      <c r="N4" s="128"/>
      <c r="O4" s="90" t="s">
        <v>227</v>
      </c>
      <c r="P4" s="90"/>
      <c r="R4" s="89" t="s">
        <v>227</v>
      </c>
      <c r="S4" s="89"/>
      <c r="T4" s="89"/>
    </row>
    <row r="5" spans="1:20" s="7" customFormat="1" x14ac:dyDescent="0.35">
      <c r="B5" s="69"/>
      <c r="C5" s="69"/>
      <c r="D5" s="69"/>
      <c r="E5" s="69"/>
      <c r="F5"/>
      <c r="G5" s="7" t="s">
        <v>11</v>
      </c>
      <c r="H5" s="7" t="s">
        <v>12</v>
      </c>
      <c r="I5" s="7" t="s">
        <v>13</v>
      </c>
      <c r="J5" s="7" t="s">
        <v>14</v>
      </c>
      <c r="K5" s="7" t="s">
        <v>15</v>
      </c>
      <c r="L5" s="7" t="s">
        <v>16</v>
      </c>
      <c r="M5" s="7" t="s">
        <v>17</v>
      </c>
      <c r="N5" s="7" t="s">
        <v>10</v>
      </c>
      <c r="O5" s="9" t="s">
        <v>229</v>
      </c>
      <c r="P5" s="9" t="s">
        <v>230</v>
      </c>
      <c r="Q5"/>
      <c r="R5" s="80" t="s">
        <v>228</v>
      </c>
      <c r="S5" s="80" t="s">
        <v>228</v>
      </c>
      <c r="T5" s="80" t="s">
        <v>228</v>
      </c>
    </row>
    <row r="6" spans="1:20" ht="16.5" x14ac:dyDescent="0.45">
      <c r="A6" t="s">
        <v>52</v>
      </c>
      <c r="B6" s="4">
        <v>49.385300000000001</v>
      </c>
      <c r="C6" s="4">
        <v>49.366999999999997</v>
      </c>
      <c r="D6" s="4">
        <v>49.402200000000001</v>
      </c>
      <c r="E6" s="4">
        <v>48.862299999999998</v>
      </c>
      <c r="F6" s="31"/>
      <c r="G6" s="1">
        <v>50.3</v>
      </c>
      <c r="H6" s="1">
        <v>50.11</v>
      </c>
      <c r="I6" s="1">
        <v>49.73</v>
      </c>
      <c r="J6" s="1">
        <v>49.36</v>
      </c>
      <c r="K6" s="1">
        <v>48.63</v>
      </c>
      <c r="L6" s="1">
        <v>49.12</v>
      </c>
      <c r="M6" s="1">
        <v>48.82</v>
      </c>
      <c r="N6" s="1">
        <v>48.34</v>
      </c>
      <c r="O6" s="1">
        <v>49.16</v>
      </c>
      <c r="P6" s="1">
        <v>49.1</v>
      </c>
      <c r="Q6" s="81"/>
      <c r="R6" s="1">
        <v>51.052700000000002</v>
      </c>
      <c r="S6" s="1">
        <v>51.421799999999998</v>
      </c>
      <c r="T6" s="1">
        <v>51.311799999999998</v>
      </c>
    </row>
    <row r="7" spans="1:20" ht="16.5" x14ac:dyDescent="0.45">
      <c r="A7" t="s">
        <v>80</v>
      </c>
      <c r="B7" s="4">
        <v>1.6197699999999999</v>
      </c>
      <c r="C7" s="4">
        <v>1.6298299999999999</v>
      </c>
      <c r="D7" s="4">
        <v>1.5735600000000001</v>
      </c>
      <c r="E7" s="4">
        <v>1.77241</v>
      </c>
      <c r="F7" s="34"/>
      <c r="G7" s="1">
        <v>1.46</v>
      </c>
      <c r="H7" s="1">
        <v>1.48</v>
      </c>
      <c r="I7" s="1">
        <v>1.61</v>
      </c>
      <c r="J7" s="1">
        <v>1.7</v>
      </c>
      <c r="K7" s="1">
        <v>1.61</v>
      </c>
      <c r="L7" s="1">
        <v>1.49</v>
      </c>
      <c r="M7" s="1">
        <v>1.71</v>
      </c>
      <c r="N7" s="1">
        <v>1.52</v>
      </c>
      <c r="O7" s="1">
        <v>1.51</v>
      </c>
      <c r="P7" s="1">
        <v>1.47</v>
      </c>
      <c r="Q7" s="83"/>
      <c r="R7" s="1">
        <v>1.42923</v>
      </c>
      <c r="S7" s="1">
        <v>1.3479099999999999</v>
      </c>
      <c r="T7" s="1">
        <v>1.41066</v>
      </c>
    </row>
    <row r="8" spans="1:20" ht="16.5" x14ac:dyDescent="0.45">
      <c r="A8" t="s">
        <v>81</v>
      </c>
      <c r="B8" s="4">
        <v>6.5605599999999997</v>
      </c>
      <c r="C8" s="4">
        <v>6.7157299999999998</v>
      </c>
      <c r="D8" s="4">
        <v>6.4793799999999999</v>
      </c>
      <c r="E8" s="4">
        <v>7.0360399999999998</v>
      </c>
      <c r="F8" s="1"/>
      <c r="G8" s="1">
        <v>6.01</v>
      </c>
      <c r="H8" s="1">
        <v>6.38</v>
      </c>
      <c r="I8" s="1">
        <v>7.16</v>
      </c>
      <c r="J8" s="1">
        <v>7.07</v>
      </c>
      <c r="K8" s="1">
        <v>7.58</v>
      </c>
      <c r="L8" s="1">
        <v>7.18</v>
      </c>
      <c r="M8" s="1">
        <v>7.41</v>
      </c>
      <c r="N8" s="1">
        <v>8.75</v>
      </c>
      <c r="O8" s="1">
        <v>6.79</v>
      </c>
      <c r="P8" s="1">
        <v>7.23</v>
      </c>
      <c r="Q8" s="1"/>
      <c r="R8" s="1">
        <v>5.2597899999999997</v>
      </c>
      <c r="S8" s="1">
        <v>4.9339500000000003</v>
      </c>
      <c r="T8" s="1">
        <v>5.1806700000000001</v>
      </c>
    </row>
    <row r="9" spans="1:20" ht="16.5" x14ac:dyDescent="0.45">
      <c r="A9" t="s">
        <v>83</v>
      </c>
      <c r="B9" s="4">
        <v>9.6380000000000007E-3</v>
      </c>
      <c r="C9" s="4">
        <v>9.8879999999999992E-3</v>
      </c>
      <c r="D9" s="4">
        <v>1.5310000000000001E-2</v>
      </c>
      <c r="E9" s="4">
        <v>1.9581000000000001E-2</v>
      </c>
      <c r="F9" s="1"/>
      <c r="G9" s="1">
        <v>0.43</v>
      </c>
      <c r="H9" s="1">
        <v>0.36</v>
      </c>
      <c r="I9" s="1">
        <v>0.17</v>
      </c>
      <c r="J9" s="1">
        <v>0.09</v>
      </c>
      <c r="K9" s="1">
        <v>7.0000000000000007E-2</v>
      </c>
      <c r="L9" s="1">
        <v>0.06</v>
      </c>
      <c r="M9" s="1">
        <v>0.05</v>
      </c>
      <c r="N9" s="1">
        <v>0.06</v>
      </c>
      <c r="O9" s="1">
        <v>0.48</v>
      </c>
      <c r="P9" s="1">
        <v>0.11</v>
      </c>
      <c r="Q9" s="1"/>
      <c r="R9" s="1">
        <v>0.399449</v>
      </c>
      <c r="S9" s="1">
        <v>0.36947099999999999</v>
      </c>
      <c r="T9" s="1">
        <v>0.414549</v>
      </c>
    </row>
    <row r="10" spans="1:20" x14ac:dyDescent="0.35">
      <c r="A10" t="s">
        <v>0</v>
      </c>
      <c r="B10" s="4">
        <v>5.8588199999999997</v>
      </c>
      <c r="C10" s="4">
        <v>6.0766799999999996</v>
      </c>
      <c r="D10" s="4">
        <v>5.7826700000000004</v>
      </c>
      <c r="E10" s="4">
        <v>5.9774900000000004</v>
      </c>
      <c r="F10" s="1"/>
      <c r="G10" s="1">
        <v>4.03</v>
      </c>
      <c r="H10" s="1">
        <v>4.25</v>
      </c>
      <c r="I10" s="1">
        <v>4.34</v>
      </c>
      <c r="J10" s="1">
        <v>4.6399999999999997</v>
      </c>
      <c r="K10" s="1">
        <v>5.57</v>
      </c>
      <c r="L10" s="1">
        <v>5.66</v>
      </c>
      <c r="M10" s="1">
        <v>6.18</v>
      </c>
      <c r="N10" s="1">
        <v>6.08</v>
      </c>
      <c r="O10" s="1">
        <v>4.37</v>
      </c>
      <c r="P10" s="1">
        <v>5.57</v>
      </c>
      <c r="Q10" s="1"/>
      <c r="R10" s="1">
        <v>3.7902999999999998</v>
      </c>
      <c r="S10" s="1">
        <v>3.68682</v>
      </c>
      <c r="T10" s="1">
        <v>3.6614200000000001</v>
      </c>
    </row>
    <row r="11" spans="1:20" x14ac:dyDescent="0.35">
      <c r="A11" t="s">
        <v>4</v>
      </c>
      <c r="B11" s="4">
        <v>0.14171700000000001</v>
      </c>
      <c r="C11" s="4">
        <v>0.13022600000000001</v>
      </c>
      <c r="D11" s="4">
        <v>0.141182</v>
      </c>
      <c r="E11" s="4">
        <v>0.15007000000000001</v>
      </c>
      <c r="F11" s="1"/>
      <c r="G11" s="1">
        <v>0.17</v>
      </c>
      <c r="H11" s="1">
        <v>0.17</v>
      </c>
      <c r="I11" s="1">
        <v>0.17</v>
      </c>
      <c r="J11" s="1">
        <v>0.13</v>
      </c>
      <c r="K11" s="1">
        <v>0.13</v>
      </c>
      <c r="L11" s="1">
        <v>0.2</v>
      </c>
      <c r="M11" s="1">
        <v>0.2</v>
      </c>
      <c r="N11" s="1">
        <v>0.19</v>
      </c>
      <c r="O11" s="1">
        <v>0.12</v>
      </c>
      <c r="P11" s="1">
        <v>0.13</v>
      </c>
      <c r="Q11" s="1"/>
      <c r="R11" s="1">
        <v>0.124997</v>
      </c>
      <c r="S11" s="1">
        <v>0.122521</v>
      </c>
      <c r="T11" s="1">
        <v>9.9751000000000006E-2</v>
      </c>
    </row>
    <row r="12" spans="1:20" x14ac:dyDescent="0.35">
      <c r="A12" t="s">
        <v>3</v>
      </c>
      <c r="B12" s="4">
        <v>13.754</v>
      </c>
      <c r="C12" s="4">
        <v>13.744199999999999</v>
      </c>
      <c r="D12" s="4">
        <v>13.808999999999999</v>
      </c>
      <c r="E12" s="4">
        <v>13.5494</v>
      </c>
      <c r="F12" s="1"/>
      <c r="G12" s="1">
        <v>14.94</v>
      </c>
      <c r="H12" s="1">
        <v>14.71</v>
      </c>
      <c r="I12" s="1">
        <v>14.48</v>
      </c>
      <c r="J12" s="1">
        <v>14.58</v>
      </c>
      <c r="K12" s="1">
        <v>14.44</v>
      </c>
      <c r="L12" s="1">
        <v>14.52</v>
      </c>
      <c r="M12" s="1">
        <v>13.73</v>
      </c>
      <c r="N12" s="1">
        <v>13.8</v>
      </c>
      <c r="O12" s="1">
        <v>14.57</v>
      </c>
      <c r="P12" s="1">
        <v>14.04</v>
      </c>
      <c r="Q12" s="1"/>
      <c r="R12" s="1">
        <v>14.838900000000001</v>
      </c>
      <c r="S12" s="1">
        <v>15.06</v>
      </c>
      <c r="T12" s="1">
        <v>14.9618</v>
      </c>
    </row>
    <row r="13" spans="1:20" x14ac:dyDescent="0.35">
      <c r="A13" t="s">
        <v>1</v>
      </c>
      <c r="B13" s="4">
        <v>21.3675</v>
      </c>
      <c r="C13" s="4">
        <v>21.2927</v>
      </c>
      <c r="D13" s="4">
        <v>21.467400000000001</v>
      </c>
      <c r="E13" s="4">
        <v>21.264900000000001</v>
      </c>
      <c r="F13" s="1"/>
      <c r="G13" s="1">
        <v>22.38</v>
      </c>
      <c r="H13" s="1">
        <v>22.12</v>
      </c>
      <c r="I13" s="1">
        <v>21.93</v>
      </c>
      <c r="J13" s="1">
        <v>21.82</v>
      </c>
      <c r="K13" s="1">
        <v>21.18</v>
      </c>
      <c r="L13" s="1">
        <v>21.37</v>
      </c>
      <c r="M13" s="1">
        <v>21.53</v>
      </c>
      <c r="N13" s="1">
        <v>20.95</v>
      </c>
      <c r="O13" s="1">
        <v>22.29</v>
      </c>
      <c r="P13" s="1">
        <v>21.89</v>
      </c>
      <c r="Q13" s="1"/>
      <c r="R13" s="1">
        <v>22.115300000000001</v>
      </c>
      <c r="S13" s="1">
        <v>22.191400000000002</v>
      </c>
      <c r="T13" s="1">
        <v>22.1082</v>
      </c>
    </row>
    <row r="14" spans="1:20" ht="16.5" x14ac:dyDescent="0.45">
      <c r="A14" t="s">
        <v>82</v>
      </c>
      <c r="B14" s="4">
        <v>0.59737799999999996</v>
      </c>
      <c r="C14" s="4">
        <v>0.63500000000000001</v>
      </c>
      <c r="D14" s="4">
        <v>0.58176300000000003</v>
      </c>
      <c r="E14" s="4">
        <v>0.653474</v>
      </c>
      <c r="F14" s="1"/>
      <c r="G14" s="1">
        <v>0.67</v>
      </c>
      <c r="H14" s="1">
        <v>0.68</v>
      </c>
      <c r="I14" s="1">
        <v>0.63</v>
      </c>
      <c r="J14" s="1">
        <v>0.67</v>
      </c>
      <c r="K14" s="1">
        <v>0.65</v>
      </c>
      <c r="L14" s="1">
        <v>0.56999999999999995</v>
      </c>
      <c r="M14" s="1">
        <v>0.66</v>
      </c>
      <c r="N14" s="1">
        <v>0.71</v>
      </c>
      <c r="O14" s="1">
        <v>0.72</v>
      </c>
      <c r="P14" s="1">
        <v>0.61</v>
      </c>
      <c r="Q14" s="1"/>
      <c r="R14" s="1">
        <v>0.66869699999999999</v>
      </c>
      <c r="S14" s="1">
        <v>0.65355799999999997</v>
      </c>
      <c r="T14" s="1">
        <v>0.67695099999999997</v>
      </c>
    </row>
    <row r="15" spans="1:20" ht="16.5" x14ac:dyDescent="0.45">
      <c r="A15" t="s">
        <v>184</v>
      </c>
      <c r="B15" s="85" t="s">
        <v>213</v>
      </c>
      <c r="C15" s="85" t="s">
        <v>213</v>
      </c>
      <c r="D15" s="85" t="s">
        <v>213</v>
      </c>
      <c r="E15" s="85" t="s">
        <v>213</v>
      </c>
      <c r="F15" s="1"/>
      <c r="G15" s="85" t="s">
        <v>213</v>
      </c>
      <c r="H15" s="85" t="s">
        <v>213</v>
      </c>
      <c r="I15" s="85" t="s">
        <v>213</v>
      </c>
      <c r="J15" s="85" t="s">
        <v>213</v>
      </c>
      <c r="K15" s="85" t="s">
        <v>213</v>
      </c>
      <c r="L15" s="85" t="s">
        <v>213</v>
      </c>
      <c r="M15" s="85" t="s">
        <v>213</v>
      </c>
      <c r="N15" s="85" t="s">
        <v>213</v>
      </c>
      <c r="O15" s="85" t="s">
        <v>213</v>
      </c>
      <c r="P15" s="85" t="s">
        <v>213</v>
      </c>
      <c r="Q15" s="1"/>
      <c r="R15" s="85" t="s">
        <v>213</v>
      </c>
      <c r="S15" s="85" t="s">
        <v>213</v>
      </c>
      <c r="T15" s="85" t="s">
        <v>213</v>
      </c>
    </row>
    <row r="16" spans="1:20" x14ac:dyDescent="0.35">
      <c r="A16" t="s">
        <v>359</v>
      </c>
      <c r="B16" s="4">
        <v>7.0000000000000001E-3</v>
      </c>
      <c r="C16" s="4">
        <v>7.0920000000000002E-3</v>
      </c>
      <c r="D16" s="4">
        <v>6.6350000000000003E-3</v>
      </c>
      <c r="E16" s="4">
        <v>1.8707999999999999E-2</v>
      </c>
      <c r="F16" s="1"/>
      <c r="G16" s="85" t="s">
        <v>213</v>
      </c>
      <c r="H16" s="85" t="s">
        <v>213</v>
      </c>
      <c r="I16" s="85" t="s">
        <v>213</v>
      </c>
      <c r="J16" s="85" t="s">
        <v>213</v>
      </c>
      <c r="K16" s="85" t="s">
        <v>213</v>
      </c>
      <c r="L16" s="85" t="s">
        <v>213</v>
      </c>
      <c r="M16" s="85" t="s">
        <v>213</v>
      </c>
      <c r="N16" s="85" t="s">
        <v>213</v>
      </c>
      <c r="O16" s="85" t="s">
        <v>213</v>
      </c>
      <c r="P16" s="85" t="s">
        <v>213</v>
      </c>
      <c r="Q16" s="1"/>
      <c r="R16" s="1">
        <v>4.496E-3</v>
      </c>
      <c r="S16" s="48" t="s">
        <v>360</v>
      </c>
      <c r="T16" s="1">
        <v>2.8449999999999999E-3</v>
      </c>
    </row>
    <row r="17" spans="1:20" x14ac:dyDescent="0.35">
      <c r="A17" t="s">
        <v>6</v>
      </c>
      <c r="B17" s="4">
        <v>1.2187E-2</v>
      </c>
      <c r="C17" s="4">
        <v>1.2409999999999999E-2</v>
      </c>
      <c r="D17" s="4">
        <v>-4.4000000000000002E-4</v>
      </c>
      <c r="E17" s="85" t="s">
        <v>360</v>
      </c>
      <c r="G17" s="85" t="s">
        <v>213</v>
      </c>
      <c r="H17" s="85" t="s">
        <v>213</v>
      </c>
      <c r="I17" s="85" t="s">
        <v>213</v>
      </c>
      <c r="J17" s="85" t="s">
        <v>213</v>
      </c>
      <c r="K17" s="85" t="s">
        <v>213</v>
      </c>
      <c r="L17" s="85" t="s">
        <v>213</v>
      </c>
      <c r="M17" s="85" t="s">
        <v>213</v>
      </c>
      <c r="N17" s="85" t="s">
        <v>213</v>
      </c>
      <c r="O17" s="85" t="s">
        <v>213</v>
      </c>
      <c r="P17" s="85" t="s">
        <v>213</v>
      </c>
      <c r="R17" s="1">
        <v>2.8853E-2</v>
      </c>
      <c r="S17" s="1">
        <v>3.774E-3</v>
      </c>
      <c r="T17" s="48" t="s">
        <v>360</v>
      </c>
    </row>
    <row r="18" spans="1:20" x14ac:dyDescent="0.35">
      <c r="A18" s="2" t="s">
        <v>2</v>
      </c>
      <c r="B18" s="4">
        <v>99.313900000000004</v>
      </c>
      <c r="C18" s="4">
        <v>99.620699999999999</v>
      </c>
      <c r="D18" s="4">
        <v>99.258600000000001</v>
      </c>
      <c r="E18" s="4">
        <v>99.288799999999995</v>
      </c>
      <c r="G18" s="1">
        <f t="shared" ref="G18:P18" si="0">SUM(G6:G14)</f>
        <v>100.39</v>
      </c>
      <c r="H18" s="1">
        <f t="shared" si="0"/>
        <v>100.26000000000002</v>
      </c>
      <c r="I18" s="1">
        <f t="shared" si="0"/>
        <v>100.22</v>
      </c>
      <c r="J18" s="1">
        <f t="shared" si="0"/>
        <v>100.06000000000002</v>
      </c>
      <c r="K18" s="1">
        <f t="shared" si="0"/>
        <v>99.860000000000014</v>
      </c>
      <c r="L18" s="1">
        <f t="shared" si="0"/>
        <v>100.17</v>
      </c>
      <c r="M18" s="1">
        <f t="shared" si="0"/>
        <v>100.28999999999999</v>
      </c>
      <c r="N18" s="1">
        <f t="shared" si="0"/>
        <v>100.4</v>
      </c>
      <c r="O18" s="1">
        <f t="shared" si="0"/>
        <v>100.00999999999999</v>
      </c>
      <c r="P18" s="1">
        <f t="shared" si="0"/>
        <v>100.15</v>
      </c>
      <c r="R18" s="1">
        <v>99.712800000000001</v>
      </c>
      <c r="S18" s="1">
        <v>99.775899999999993</v>
      </c>
      <c r="T18" s="1">
        <v>99.821899999999999</v>
      </c>
    </row>
    <row r="19" spans="1:20" x14ac:dyDescent="0.35">
      <c r="A19" t="s">
        <v>361</v>
      </c>
      <c r="B19" s="1">
        <f>100*(B12/40.31)/((B12/40.31)+(B10/71.85))</f>
        <v>80.711352155275961</v>
      </c>
      <c r="C19" s="1">
        <f>100*(C12/40.31)/((C12/40.31)+(C10/71.85))</f>
        <v>80.125226186443683</v>
      </c>
      <c r="D19" s="1">
        <f t="shared" ref="D19:T19" si="1">100*(D12/40.31)/((D12/40.31)+(D10/71.85))</f>
        <v>80.975762773598134</v>
      </c>
      <c r="E19" s="1">
        <f t="shared" si="1"/>
        <v>80.159968485279165</v>
      </c>
      <c r="F19" s="1"/>
      <c r="G19" s="1">
        <f t="shared" si="1"/>
        <v>86.855664868742579</v>
      </c>
      <c r="H19" s="1">
        <f t="shared" si="1"/>
        <v>86.051687345458632</v>
      </c>
      <c r="I19" s="1">
        <f t="shared" si="1"/>
        <v>85.605151639871011</v>
      </c>
      <c r="J19" s="1">
        <f t="shared" si="1"/>
        <v>84.850423380182633</v>
      </c>
      <c r="K19" s="1">
        <f t="shared" si="1"/>
        <v>82.209234615016769</v>
      </c>
      <c r="L19" s="1">
        <f t="shared" si="1"/>
        <v>82.055087215315581</v>
      </c>
      <c r="M19" s="1">
        <f t="shared" si="1"/>
        <v>79.838741201455491</v>
      </c>
      <c r="N19" s="1">
        <f t="shared" si="1"/>
        <v>80.180990879294015</v>
      </c>
      <c r="O19" s="1">
        <f t="shared" si="1"/>
        <v>85.59661693468864</v>
      </c>
      <c r="P19" s="1">
        <f t="shared" si="1"/>
        <v>81.79465072873144</v>
      </c>
      <c r="Q19" s="1"/>
      <c r="R19" s="1">
        <f t="shared" si="1"/>
        <v>87.465811217711519</v>
      </c>
      <c r="S19" s="1">
        <f t="shared" si="1"/>
        <v>87.924065476723712</v>
      </c>
      <c r="T19" s="1">
        <f t="shared" si="1"/>
        <v>87.928007376636089</v>
      </c>
    </row>
    <row r="20" spans="1:20" hidden="1" x14ac:dyDescent="0.35">
      <c r="A20" t="s">
        <v>362</v>
      </c>
      <c r="B20" s="1">
        <f>(B12/40.31)/(B10/71.85)</f>
        <v>4.1843965841987583</v>
      </c>
      <c r="C20" s="1">
        <f>(C12/40.31)/(C10/71.85)</f>
        <v>4.0315038016579274</v>
      </c>
      <c r="D20" s="1">
        <f t="shared" ref="D20:T20" si="2">(D12/40.31)/(D10/71.85)</f>
        <v>4.2564525352543354</v>
      </c>
      <c r="E20" s="1">
        <f t="shared" si="2"/>
        <v>4.0403145743897797</v>
      </c>
      <c r="F20" s="1"/>
      <c r="G20" s="1">
        <f t="shared" si="2"/>
        <v>6.6078401076520485</v>
      </c>
      <c r="H20" s="1">
        <f t="shared" si="2"/>
        <v>6.1693259591110072</v>
      </c>
      <c r="I20" s="1">
        <f t="shared" si="2"/>
        <v>5.9469297277893558</v>
      </c>
      <c r="J20" s="1">
        <f t="shared" si="2"/>
        <v>5.6008445324596439</v>
      </c>
      <c r="K20" s="1">
        <f t="shared" si="2"/>
        <v>4.6208936398210092</v>
      </c>
      <c r="L20" s="1">
        <f t="shared" si="2"/>
        <v>4.5726099758672403</v>
      </c>
      <c r="M20" s="1">
        <f t="shared" si="2"/>
        <v>3.9600077554294022</v>
      </c>
      <c r="N20" s="1">
        <f t="shared" si="2"/>
        <v>4.0456609304208175</v>
      </c>
      <c r="O20" s="1">
        <f t="shared" si="2"/>
        <v>5.9428133339615687</v>
      </c>
      <c r="P20" s="1">
        <f t="shared" si="2"/>
        <v>4.4928910459201497</v>
      </c>
      <c r="Q20" s="1"/>
      <c r="R20" s="1">
        <f t="shared" si="2"/>
        <v>6.9781788623852288</v>
      </c>
      <c r="S20" s="1">
        <f t="shared" si="2"/>
        <v>7.2809326108261567</v>
      </c>
      <c r="T20" s="1">
        <f t="shared" si="2"/>
        <v>7.2836366058128448</v>
      </c>
    </row>
    <row r="21" spans="1:20" hidden="1" x14ac:dyDescent="0.35">
      <c r="A21" s="5" t="s">
        <v>363</v>
      </c>
      <c r="B21" s="1">
        <f>B20*0.275</f>
        <v>1.1507090606546586</v>
      </c>
      <c r="C21" s="1">
        <f>C20*0.275</f>
        <v>1.1086635454559302</v>
      </c>
      <c r="D21" s="1">
        <f t="shared" ref="D21:T21" si="3">D20*0.275</f>
        <v>1.1705244471949423</v>
      </c>
      <c r="E21" s="1">
        <f t="shared" si="3"/>
        <v>1.1110865079571894</v>
      </c>
      <c r="F21" s="1"/>
      <c r="G21" s="1">
        <f t="shared" si="3"/>
        <v>1.8171560296043134</v>
      </c>
      <c r="H21" s="1">
        <f t="shared" si="3"/>
        <v>1.6965646387555271</v>
      </c>
      <c r="I21" s="1">
        <f t="shared" si="3"/>
        <v>1.6354056751420729</v>
      </c>
      <c r="J21" s="1">
        <f t="shared" si="3"/>
        <v>1.5402322464264022</v>
      </c>
      <c r="K21" s="1">
        <f t="shared" si="3"/>
        <v>1.2707457509507776</v>
      </c>
      <c r="L21" s="1">
        <f t="shared" si="3"/>
        <v>1.2574677433634911</v>
      </c>
      <c r="M21" s="1">
        <f t="shared" si="3"/>
        <v>1.0890021327430857</v>
      </c>
      <c r="N21" s="1">
        <f t="shared" si="3"/>
        <v>1.112556755865725</v>
      </c>
      <c r="O21" s="1">
        <f t="shared" si="3"/>
        <v>1.6342736668394315</v>
      </c>
      <c r="P21" s="1">
        <f t="shared" si="3"/>
        <v>1.2355450376280412</v>
      </c>
      <c r="Q21" s="1"/>
      <c r="R21" s="1">
        <f t="shared" si="3"/>
        <v>1.918999187155938</v>
      </c>
      <c r="S21" s="1">
        <f t="shared" si="3"/>
        <v>2.0022564679771935</v>
      </c>
      <c r="T21" s="1">
        <f t="shared" si="3"/>
        <v>2.0030000665985326</v>
      </c>
    </row>
    <row r="22" spans="1:20" hidden="1" x14ac:dyDescent="0.35">
      <c r="A22" t="s">
        <v>365</v>
      </c>
      <c r="B22" s="1">
        <f>1/B21</f>
        <v>0.86902939604132645</v>
      </c>
      <c r="C22" s="1">
        <f>1/C21</f>
        <v>0.90198690495298728</v>
      </c>
      <c r="D22" s="1">
        <f t="shared" ref="D22:T22" si="4">1/D21</f>
        <v>0.85431791057112139</v>
      </c>
      <c r="E22" s="1">
        <f t="shared" si="4"/>
        <v>0.90001992899596106</v>
      </c>
      <c r="F22" s="1"/>
      <c r="G22" s="1">
        <f t="shared" si="4"/>
        <v>0.55031047621031781</v>
      </c>
      <c r="H22" s="1">
        <f t="shared" si="4"/>
        <v>0.58942640743327357</v>
      </c>
      <c r="I22" s="1">
        <f t="shared" si="4"/>
        <v>0.61146907779510229</v>
      </c>
      <c r="J22" s="1">
        <f t="shared" si="4"/>
        <v>0.64925273595600153</v>
      </c>
      <c r="K22" s="1">
        <f t="shared" si="4"/>
        <v>0.786939479633747</v>
      </c>
      <c r="L22" s="1">
        <f t="shared" si="4"/>
        <v>0.79524902748215787</v>
      </c>
      <c r="M22" s="1">
        <f t="shared" si="4"/>
        <v>0.91827184716443266</v>
      </c>
      <c r="N22" s="1">
        <f t="shared" si="4"/>
        <v>0.89883054929800854</v>
      </c>
      <c r="O22" s="1">
        <f t="shared" si="4"/>
        <v>0.61189262257032417</v>
      </c>
      <c r="P22" s="1">
        <f t="shared" si="4"/>
        <v>0.80935940782844074</v>
      </c>
      <c r="Q22" s="1"/>
      <c r="R22" s="1">
        <f t="shared" si="4"/>
        <v>0.52110496278117491</v>
      </c>
      <c r="S22" s="1">
        <f t="shared" si="4"/>
        <v>0.49943651874440614</v>
      </c>
      <c r="T22" s="1">
        <f t="shared" si="4"/>
        <v>0.4992511067152316</v>
      </c>
    </row>
    <row r="23" spans="1:20" x14ac:dyDescent="0.35">
      <c r="A23" t="s">
        <v>364</v>
      </c>
      <c r="B23" s="1">
        <f>(100*1)/(1+B22)</f>
        <v>53.503706368558838</v>
      </c>
      <c r="C23" s="1">
        <f>(100*1)/(1+C22)</f>
        <v>52.576597525245198</v>
      </c>
      <c r="D23" s="1">
        <f t="shared" ref="D23:T23" si="5">(100*1)/(1+D22)</f>
        <v>53.928185361268746</v>
      </c>
      <c r="E23" s="1">
        <f t="shared" si="5"/>
        <v>52.631026903409172</v>
      </c>
      <c r="F23" s="1"/>
      <c r="G23" s="1">
        <f t="shared" si="5"/>
        <v>64.503208573063802</v>
      </c>
      <c r="H23" s="1">
        <f t="shared" si="5"/>
        <v>62.915778630787692</v>
      </c>
      <c r="I23" s="1">
        <f t="shared" si="5"/>
        <v>62.055177712019962</v>
      </c>
      <c r="J23" s="1">
        <f t="shared" si="5"/>
        <v>60.633520757529169</v>
      </c>
      <c r="K23" s="1">
        <f t="shared" si="5"/>
        <v>55.961604262331313</v>
      </c>
      <c r="L23" s="1">
        <f t="shared" si="5"/>
        <v>55.702578566635012</v>
      </c>
      <c r="M23" s="1">
        <f t="shared" si="5"/>
        <v>52.130254712239484</v>
      </c>
      <c r="N23" s="1">
        <f t="shared" si="5"/>
        <v>52.663993654920745</v>
      </c>
      <c r="O23" s="1">
        <f t="shared" si="5"/>
        <v>62.038871944546763</v>
      </c>
      <c r="P23" s="1">
        <f t="shared" si="5"/>
        <v>55.268179206041836</v>
      </c>
      <c r="Q23" s="1"/>
      <c r="R23" s="1">
        <f t="shared" si="5"/>
        <v>65.741682820599621</v>
      </c>
      <c r="S23" s="1">
        <f t="shared" si="5"/>
        <v>66.691719689298836</v>
      </c>
      <c r="T23" s="1">
        <f t="shared" si="5"/>
        <v>66.699967438472626</v>
      </c>
    </row>
    <row r="31" spans="1:20" x14ac:dyDescent="0.35">
      <c r="A31" s="2"/>
    </row>
  </sheetData>
  <mergeCells count="4">
    <mergeCell ref="G4:N4"/>
    <mergeCell ref="O4:P4"/>
    <mergeCell ref="B4:E4"/>
    <mergeCell ref="R4:T4"/>
  </mergeCells>
  <pageMargins left="0.7" right="0.7" top="0.75" bottom="0.75" header="0.3" footer="0.3"/>
  <pageSetup orientation="landscape" r:id="rId1"/>
  <headerFooter>
    <oddHeader>&amp;C&amp;"-,Bold"&amp;16Clinopyroxene from Type II / Type II composite xenoliths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Sample Classification</vt:lpstr>
      <vt:lpstr>Type I olivine</vt:lpstr>
      <vt:lpstr>Type II olivine</vt:lpstr>
      <vt:lpstr>Type I cpx discrete</vt:lpstr>
      <vt:lpstr>Type II cpx (anhydrous)</vt:lpstr>
      <vt:lpstr>Type II cpx (hydrous)</vt:lpstr>
      <vt:lpstr>Type I.I  composite cpx</vt:lpstr>
      <vt:lpstr>Type II-I composite cpx</vt:lpstr>
      <vt:lpstr>Type II-II composite</vt:lpstr>
      <vt:lpstr>Type I opx</vt:lpstr>
      <vt:lpstr>Type II opx exsoln</vt:lpstr>
      <vt:lpstr>Amphibole</vt:lpstr>
      <vt:lpstr>Phlogopite</vt:lpstr>
      <vt:lpstr>'Sample Classification'!Print_Area</vt:lpstr>
      <vt:lpstr>Amphibole!Print_Titles</vt:lpstr>
      <vt:lpstr>'Type I cpx discrete'!Print_Titles</vt:lpstr>
      <vt:lpstr>'Type I olivine'!Print_Titles</vt:lpstr>
      <vt:lpstr>'Type I opx'!Print_Titles</vt:lpstr>
      <vt:lpstr>'Type I.I  composite cpx'!Print_Titles</vt:lpstr>
      <vt:lpstr>'Type II cpx (anhydrous)'!Print_Titles</vt:lpstr>
      <vt:lpstr>'Type II cpx (hydrous)'!Print_Titles</vt:lpstr>
      <vt:lpstr>'Type II olivine'!Print_Titles</vt:lpstr>
      <vt:lpstr>'Type II opx exsoln'!Print_Titles</vt:lpstr>
      <vt:lpstr>'Type II-I composite cpx'!Print_Titles</vt:lpstr>
      <vt:lpstr>'Type II-II composite'!Print_Titles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Martin</dc:creator>
  <cp:lastModifiedBy>P Kempton</cp:lastModifiedBy>
  <cp:lastPrinted>2022-03-17T23:32:47Z</cp:lastPrinted>
  <dcterms:created xsi:type="dcterms:W3CDTF">2016-05-20T17:14:23Z</dcterms:created>
  <dcterms:modified xsi:type="dcterms:W3CDTF">2022-07-01T18:19:28Z</dcterms:modified>
</cp:coreProperties>
</file>