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elarader/Desktop/Supplemental Files/"/>
    </mc:Choice>
  </mc:AlternateContent>
  <xr:revisionPtr revIDLastSave="0" documentId="13_ncr:1_{CD80E311-EB0D-744B-924A-42B1C5DE39AD}" xr6:coauthVersionLast="46" xr6:coauthVersionMax="46" xr10:uidLastSave="{00000000-0000-0000-0000-000000000000}"/>
  <bookViews>
    <workbookView xWindow="20" yWindow="460" windowWidth="28780" windowHeight="17460" xr2:uid="{6C800D22-897F-A740-9ACB-9AF3F3154B5E}"/>
  </bookViews>
  <sheets>
    <sheet name="MikaelaRader_Geothermometry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87" i="1" l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<sst xmlns="http://schemas.openxmlformats.org/spreadsheetml/2006/main" count="66" uniqueCount="23">
  <si>
    <t>Sample</t>
  </si>
  <si>
    <t>MR-GN21-34</t>
  </si>
  <si>
    <t>"SiO2"</t>
  </si>
  <si>
    <t>"TiO2"</t>
  </si>
  <si>
    <t>"Al2O3"</t>
  </si>
  <si>
    <t>"FeO"</t>
  </si>
  <si>
    <t>"MnO"</t>
  </si>
  <si>
    <t>"MgO"</t>
  </si>
  <si>
    <t>"CaO"</t>
  </si>
  <si>
    <t>"Na2O"</t>
  </si>
  <si>
    <t>"K2O"</t>
  </si>
  <si>
    <t>"Cr2O3"</t>
  </si>
  <si>
    <t>Average</t>
  </si>
  <si>
    <t>MR-GN22-27</t>
  </si>
  <si>
    <t>MR-GN22-35</t>
  </si>
  <si>
    <t>MR-GN21-34 Perthite</t>
  </si>
  <si>
    <t>MR-GN21-39 Antiperthite</t>
  </si>
  <si>
    <t>MR-GN21-53 Perthite</t>
  </si>
  <si>
    <t>MR-GN21-53</t>
  </si>
  <si>
    <t>Clinopyroxene (All values in weight percent)</t>
  </si>
  <si>
    <t>K-Feldspar (All values in weight percent)</t>
  </si>
  <si>
    <t>Plagioclase (All values in weight percent)</t>
  </si>
  <si>
    <t>Orthopyroxene (All values in weight 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</si>
</sst>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2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FFE6-21FD-CB43-AF03-42A5DE23EAD9}">
  <dimension ref="A1:U90"/>
  <sheetViews>
    <sheetView tabSelected="1" workbookViewId="0">
      <selection activeCell="X17" sqref="X17"/>
    </sheetView>
  </sheetViews>
  <sheetFormatPr baseColWidth="10" defaultRowHeight="13" x14ac:dyDescent="0.2"/>
  <cols>
    <col min="1" max="1" width="11.6640625" style="2" customWidth="1"/>
    <col min="2" max="2" width="7.83203125" style="8" bestFit="1" customWidth="1"/>
    <col min="3" max="3" width="6.83203125" style="43" bestFit="1" customWidth="1"/>
    <col min="4" max="4" width="7.83203125" style="8" bestFit="1" customWidth="1"/>
    <col min="5" max="5" width="7.83203125" style="43" bestFit="1" customWidth="1"/>
    <col min="6" max="6" width="6.83203125" style="8" bestFit="1" customWidth="1"/>
    <col min="7" max="7" width="7.83203125" style="43" bestFit="1" customWidth="1"/>
    <col min="8" max="8" width="8" style="8" bestFit="1" customWidth="1"/>
    <col min="9" max="9" width="7.5" style="43" bestFit="1" customWidth="1"/>
    <col min="10" max="10" width="7.5" style="8" bestFit="1" customWidth="1"/>
    <col min="11" max="11" width="8" style="44" bestFit="1" customWidth="1"/>
    <col min="12" max="12" width="7.83203125" style="8" bestFit="1" customWidth="1"/>
    <col min="13" max="13" width="6.83203125" style="43" bestFit="1" customWidth="1"/>
    <col min="14" max="14" width="7.83203125" style="8" bestFit="1" customWidth="1"/>
    <col min="15" max="15" width="7.83203125" style="43" bestFit="1" customWidth="1"/>
    <col min="16" max="16" width="6.83203125" style="8" bestFit="1" customWidth="1"/>
    <col min="17" max="17" width="7.83203125" style="43" bestFit="1" customWidth="1"/>
    <col min="18" max="18" width="6.83203125" style="8" bestFit="1" customWidth="1"/>
    <col min="19" max="19" width="7.33203125" style="43" bestFit="1" customWidth="1"/>
    <col min="20" max="20" width="6.33203125" style="8" bestFit="1" customWidth="1"/>
    <col min="21" max="21" width="8" style="44" bestFit="1" customWidth="1"/>
    <col min="22" max="256" width="10.83203125" style="8"/>
    <col min="257" max="257" width="11.6640625" style="8" customWidth="1"/>
    <col min="258" max="258" width="7.83203125" style="8" bestFit="1" customWidth="1"/>
    <col min="259" max="259" width="6.83203125" style="8" bestFit="1" customWidth="1"/>
    <col min="260" max="261" width="7.83203125" style="8" bestFit="1" customWidth="1"/>
    <col min="262" max="262" width="6.83203125" style="8" bestFit="1" customWidth="1"/>
    <col min="263" max="263" width="7.83203125" style="8" bestFit="1" customWidth="1"/>
    <col min="264" max="264" width="8" style="8" bestFit="1" customWidth="1"/>
    <col min="265" max="266" width="7.5" style="8" bestFit="1" customWidth="1"/>
    <col min="267" max="267" width="8" style="8" bestFit="1" customWidth="1"/>
    <col min="268" max="268" width="7.83203125" style="8" bestFit="1" customWidth="1"/>
    <col min="269" max="269" width="6.83203125" style="8" bestFit="1" customWidth="1"/>
    <col min="270" max="271" width="7.83203125" style="8" bestFit="1" customWidth="1"/>
    <col min="272" max="272" width="6.83203125" style="8" bestFit="1" customWidth="1"/>
    <col min="273" max="273" width="7.83203125" style="8" bestFit="1" customWidth="1"/>
    <col min="274" max="274" width="6.83203125" style="8" bestFit="1" customWidth="1"/>
    <col min="275" max="275" width="7.33203125" style="8" bestFit="1" customWidth="1"/>
    <col min="276" max="276" width="6.33203125" style="8" bestFit="1" customWidth="1"/>
    <col min="277" max="277" width="8" style="8" bestFit="1" customWidth="1"/>
    <col min="278" max="512" width="10.83203125" style="8"/>
    <col min="513" max="513" width="11.6640625" style="8" customWidth="1"/>
    <col min="514" max="514" width="7.83203125" style="8" bestFit="1" customWidth="1"/>
    <col min="515" max="515" width="6.83203125" style="8" bestFit="1" customWidth="1"/>
    <col min="516" max="517" width="7.83203125" style="8" bestFit="1" customWidth="1"/>
    <col min="518" max="518" width="6.83203125" style="8" bestFit="1" customWidth="1"/>
    <col min="519" max="519" width="7.83203125" style="8" bestFit="1" customWidth="1"/>
    <col min="520" max="520" width="8" style="8" bestFit="1" customWidth="1"/>
    <col min="521" max="522" width="7.5" style="8" bestFit="1" customWidth="1"/>
    <col min="523" max="523" width="8" style="8" bestFit="1" customWidth="1"/>
    <col min="524" max="524" width="7.83203125" style="8" bestFit="1" customWidth="1"/>
    <col min="525" max="525" width="6.83203125" style="8" bestFit="1" customWidth="1"/>
    <col min="526" max="527" width="7.83203125" style="8" bestFit="1" customWidth="1"/>
    <col min="528" max="528" width="6.83203125" style="8" bestFit="1" customWidth="1"/>
    <col min="529" max="529" width="7.83203125" style="8" bestFit="1" customWidth="1"/>
    <col min="530" max="530" width="6.83203125" style="8" bestFit="1" customWidth="1"/>
    <col min="531" max="531" width="7.33203125" style="8" bestFit="1" customWidth="1"/>
    <col min="532" max="532" width="6.33203125" style="8" bestFit="1" customWidth="1"/>
    <col min="533" max="533" width="8" style="8" bestFit="1" customWidth="1"/>
    <col min="534" max="768" width="10.83203125" style="8"/>
    <col min="769" max="769" width="11.6640625" style="8" customWidth="1"/>
    <col min="770" max="770" width="7.83203125" style="8" bestFit="1" customWidth="1"/>
    <col min="771" max="771" width="6.83203125" style="8" bestFit="1" customWidth="1"/>
    <col min="772" max="773" width="7.83203125" style="8" bestFit="1" customWidth="1"/>
    <col min="774" max="774" width="6.83203125" style="8" bestFit="1" customWidth="1"/>
    <col min="775" max="775" width="7.83203125" style="8" bestFit="1" customWidth="1"/>
    <col min="776" max="776" width="8" style="8" bestFit="1" customWidth="1"/>
    <col min="777" max="778" width="7.5" style="8" bestFit="1" customWidth="1"/>
    <col min="779" max="779" width="8" style="8" bestFit="1" customWidth="1"/>
    <col min="780" max="780" width="7.83203125" style="8" bestFit="1" customWidth="1"/>
    <col min="781" max="781" width="6.83203125" style="8" bestFit="1" customWidth="1"/>
    <col min="782" max="783" width="7.83203125" style="8" bestFit="1" customWidth="1"/>
    <col min="784" max="784" width="6.83203125" style="8" bestFit="1" customWidth="1"/>
    <col min="785" max="785" width="7.83203125" style="8" bestFit="1" customWidth="1"/>
    <col min="786" max="786" width="6.83203125" style="8" bestFit="1" customWidth="1"/>
    <col min="787" max="787" width="7.33203125" style="8" bestFit="1" customWidth="1"/>
    <col min="788" max="788" width="6.33203125" style="8" bestFit="1" customWidth="1"/>
    <col min="789" max="789" width="8" style="8" bestFit="1" customWidth="1"/>
    <col min="790" max="1024" width="10.83203125" style="8"/>
    <col min="1025" max="1025" width="11.6640625" style="8" customWidth="1"/>
    <col min="1026" max="1026" width="7.83203125" style="8" bestFit="1" customWidth="1"/>
    <col min="1027" max="1027" width="6.83203125" style="8" bestFit="1" customWidth="1"/>
    <col min="1028" max="1029" width="7.83203125" style="8" bestFit="1" customWidth="1"/>
    <col min="1030" max="1030" width="6.83203125" style="8" bestFit="1" customWidth="1"/>
    <col min="1031" max="1031" width="7.83203125" style="8" bestFit="1" customWidth="1"/>
    <col min="1032" max="1032" width="8" style="8" bestFit="1" customWidth="1"/>
    <col min="1033" max="1034" width="7.5" style="8" bestFit="1" customWidth="1"/>
    <col min="1035" max="1035" width="8" style="8" bestFit="1" customWidth="1"/>
    <col min="1036" max="1036" width="7.83203125" style="8" bestFit="1" customWidth="1"/>
    <col min="1037" max="1037" width="6.83203125" style="8" bestFit="1" customWidth="1"/>
    <col min="1038" max="1039" width="7.83203125" style="8" bestFit="1" customWidth="1"/>
    <col min="1040" max="1040" width="6.83203125" style="8" bestFit="1" customWidth="1"/>
    <col min="1041" max="1041" width="7.83203125" style="8" bestFit="1" customWidth="1"/>
    <col min="1042" max="1042" width="6.83203125" style="8" bestFit="1" customWidth="1"/>
    <col min="1043" max="1043" width="7.33203125" style="8" bestFit="1" customWidth="1"/>
    <col min="1044" max="1044" width="6.33203125" style="8" bestFit="1" customWidth="1"/>
    <col min="1045" max="1045" width="8" style="8" bestFit="1" customWidth="1"/>
    <col min="1046" max="1280" width="10.83203125" style="8"/>
    <col min="1281" max="1281" width="11.6640625" style="8" customWidth="1"/>
    <col min="1282" max="1282" width="7.83203125" style="8" bestFit="1" customWidth="1"/>
    <col min="1283" max="1283" width="6.83203125" style="8" bestFit="1" customWidth="1"/>
    <col min="1284" max="1285" width="7.83203125" style="8" bestFit="1" customWidth="1"/>
    <col min="1286" max="1286" width="6.83203125" style="8" bestFit="1" customWidth="1"/>
    <col min="1287" max="1287" width="7.83203125" style="8" bestFit="1" customWidth="1"/>
    <col min="1288" max="1288" width="8" style="8" bestFit="1" customWidth="1"/>
    <col min="1289" max="1290" width="7.5" style="8" bestFit="1" customWidth="1"/>
    <col min="1291" max="1291" width="8" style="8" bestFit="1" customWidth="1"/>
    <col min="1292" max="1292" width="7.83203125" style="8" bestFit="1" customWidth="1"/>
    <col min="1293" max="1293" width="6.83203125" style="8" bestFit="1" customWidth="1"/>
    <col min="1294" max="1295" width="7.83203125" style="8" bestFit="1" customWidth="1"/>
    <col min="1296" max="1296" width="6.83203125" style="8" bestFit="1" customWidth="1"/>
    <col min="1297" max="1297" width="7.83203125" style="8" bestFit="1" customWidth="1"/>
    <col min="1298" max="1298" width="6.83203125" style="8" bestFit="1" customWidth="1"/>
    <col min="1299" max="1299" width="7.33203125" style="8" bestFit="1" customWidth="1"/>
    <col min="1300" max="1300" width="6.33203125" style="8" bestFit="1" customWidth="1"/>
    <col min="1301" max="1301" width="8" style="8" bestFit="1" customWidth="1"/>
    <col min="1302" max="1536" width="10.83203125" style="8"/>
    <col min="1537" max="1537" width="11.6640625" style="8" customWidth="1"/>
    <col min="1538" max="1538" width="7.83203125" style="8" bestFit="1" customWidth="1"/>
    <col min="1539" max="1539" width="6.83203125" style="8" bestFit="1" customWidth="1"/>
    <col min="1540" max="1541" width="7.83203125" style="8" bestFit="1" customWidth="1"/>
    <col min="1542" max="1542" width="6.83203125" style="8" bestFit="1" customWidth="1"/>
    <col min="1543" max="1543" width="7.83203125" style="8" bestFit="1" customWidth="1"/>
    <col min="1544" max="1544" width="8" style="8" bestFit="1" customWidth="1"/>
    <col min="1545" max="1546" width="7.5" style="8" bestFit="1" customWidth="1"/>
    <col min="1547" max="1547" width="8" style="8" bestFit="1" customWidth="1"/>
    <col min="1548" max="1548" width="7.83203125" style="8" bestFit="1" customWidth="1"/>
    <col min="1549" max="1549" width="6.83203125" style="8" bestFit="1" customWidth="1"/>
    <col min="1550" max="1551" width="7.83203125" style="8" bestFit="1" customWidth="1"/>
    <col min="1552" max="1552" width="6.83203125" style="8" bestFit="1" customWidth="1"/>
    <col min="1553" max="1553" width="7.83203125" style="8" bestFit="1" customWidth="1"/>
    <col min="1554" max="1554" width="6.83203125" style="8" bestFit="1" customWidth="1"/>
    <col min="1555" max="1555" width="7.33203125" style="8" bestFit="1" customWidth="1"/>
    <col min="1556" max="1556" width="6.33203125" style="8" bestFit="1" customWidth="1"/>
    <col min="1557" max="1557" width="8" style="8" bestFit="1" customWidth="1"/>
    <col min="1558" max="1792" width="10.83203125" style="8"/>
    <col min="1793" max="1793" width="11.6640625" style="8" customWidth="1"/>
    <col min="1794" max="1794" width="7.83203125" style="8" bestFit="1" customWidth="1"/>
    <col min="1795" max="1795" width="6.83203125" style="8" bestFit="1" customWidth="1"/>
    <col min="1796" max="1797" width="7.83203125" style="8" bestFit="1" customWidth="1"/>
    <col min="1798" max="1798" width="6.83203125" style="8" bestFit="1" customWidth="1"/>
    <col min="1799" max="1799" width="7.83203125" style="8" bestFit="1" customWidth="1"/>
    <col min="1800" max="1800" width="8" style="8" bestFit="1" customWidth="1"/>
    <col min="1801" max="1802" width="7.5" style="8" bestFit="1" customWidth="1"/>
    <col min="1803" max="1803" width="8" style="8" bestFit="1" customWidth="1"/>
    <col min="1804" max="1804" width="7.83203125" style="8" bestFit="1" customWidth="1"/>
    <col min="1805" max="1805" width="6.83203125" style="8" bestFit="1" customWidth="1"/>
    <col min="1806" max="1807" width="7.83203125" style="8" bestFit="1" customWidth="1"/>
    <col min="1808" max="1808" width="6.83203125" style="8" bestFit="1" customWidth="1"/>
    <col min="1809" max="1809" width="7.83203125" style="8" bestFit="1" customWidth="1"/>
    <col min="1810" max="1810" width="6.83203125" style="8" bestFit="1" customWidth="1"/>
    <col min="1811" max="1811" width="7.33203125" style="8" bestFit="1" customWidth="1"/>
    <col min="1812" max="1812" width="6.33203125" style="8" bestFit="1" customWidth="1"/>
    <col min="1813" max="1813" width="8" style="8" bestFit="1" customWidth="1"/>
    <col min="1814" max="2048" width="10.83203125" style="8"/>
    <col min="2049" max="2049" width="11.6640625" style="8" customWidth="1"/>
    <col min="2050" max="2050" width="7.83203125" style="8" bestFit="1" customWidth="1"/>
    <col min="2051" max="2051" width="6.83203125" style="8" bestFit="1" customWidth="1"/>
    <col min="2052" max="2053" width="7.83203125" style="8" bestFit="1" customWidth="1"/>
    <col min="2054" max="2054" width="6.83203125" style="8" bestFit="1" customWidth="1"/>
    <col min="2055" max="2055" width="7.83203125" style="8" bestFit="1" customWidth="1"/>
    <col min="2056" max="2056" width="8" style="8" bestFit="1" customWidth="1"/>
    <col min="2057" max="2058" width="7.5" style="8" bestFit="1" customWidth="1"/>
    <col min="2059" max="2059" width="8" style="8" bestFit="1" customWidth="1"/>
    <col min="2060" max="2060" width="7.83203125" style="8" bestFit="1" customWidth="1"/>
    <col min="2061" max="2061" width="6.83203125" style="8" bestFit="1" customWidth="1"/>
    <col min="2062" max="2063" width="7.83203125" style="8" bestFit="1" customWidth="1"/>
    <col min="2064" max="2064" width="6.83203125" style="8" bestFit="1" customWidth="1"/>
    <col min="2065" max="2065" width="7.83203125" style="8" bestFit="1" customWidth="1"/>
    <col min="2066" max="2066" width="6.83203125" style="8" bestFit="1" customWidth="1"/>
    <col min="2067" max="2067" width="7.33203125" style="8" bestFit="1" customWidth="1"/>
    <col min="2068" max="2068" width="6.33203125" style="8" bestFit="1" customWidth="1"/>
    <col min="2069" max="2069" width="8" style="8" bestFit="1" customWidth="1"/>
    <col min="2070" max="2304" width="10.83203125" style="8"/>
    <col min="2305" max="2305" width="11.6640625" style="8" customWidth="1"/>
    <col min="2306" max="2306" width="7.83203125" style="8" bestFit="1" customWidth="1"/>
    <col min="2307" max="2307" width="6.83203125" style="8" bestFit="1" customWidth="1"/>
    <col min="2308" max="2309" width="7.83203125" style="8" bestFit="1" customWidth="1"/>
    <col min="2310" max="2310" width="6.83203125" style="8" bestFit="1" customWidth="1"/>
    <col min="2311" max="2311" width="7.83203125" style="8" bestFit="1" customWidth="1"/>
    <col min="2312" max="2312" width="8" style="8" bestFit="1" customWidth="1"/>
    <col min="2313" max="2314" width="7.5" style="8" bestFit="1" customWidth="1"/>
    <col min="2315" max="2315" width="8" style="8" bestFit="1" customWidth="1"/>
    <col min="2316" max="2316" width="7.83203125" style="8" bestFit="1" customWidth="1"/>
    <col min="2317" max="2317" width="6.83203125" style="8" bestFit="1" customWidth="1"/>
    <col min="2318" max="2319" width="7.83203125" style="8" bestFit="1" customWidth="1"/>
    <col min="2320" max="2320" width="6.83203125" style="8" bestFit="1" customWidth="1"/>
    <col min="2321" max="2321" width="7.83203125" style="8" bestFit="1" customWidth="1"/>
    <col min="2322" max="2322" width="6.83203125" style="8" bestFit="1" customWidth="1"/>
    <col min="2323" max="2323" width="7.33203125" style="8" bestFit="1" customWidth="1"/>
    <col min="2324" max="2324" width="6.33203125" style="8" bestFit="1" customWidth="1"/>
    <col min="2325" max="2325" width="8" style="8" bestFit="1" customWidth="1"/>
    <col min="2326" max="2560" width="10.83203125" style="8"/>
    <col min="2561" max="2561" width="11.6640625" style="8" customWidth="1"/>
    <col min="2562" max="2562" width="7.83203125" style="8" bestFit="1" customWidth="1"/>
    <col min="2563" max="2563" width="6.83203125" style="8" bestFit="1" customWidth="1"/>
    <col min="2564" max="2565" width="7.83203125" style="8" bestFit="1" customWidth="1"/>
    <col min="2566" max="2566" width="6.83203125" style="8" bestFit="1" customWidth="1"/>
    <col min="2567" max="2567" width="7.83203125" style="8" bestFit="1" customWidth="1"/>
    <col min="2568" max="2568" width="8" style="8" bestFit="1" customWidth="1"/>
    <col min="2569" max="2570" width="7.5" style="8" bestFit="1" customWidth="1"/>
    <col min="2571" max="2571" width="8" style="8" bestFit="1" customWidth="1"/>
    <col min="2572" max="2572" width="7.83203125" style="8" bestFit="1" customWidth="1"/>
    <col min="2573" max="2573" width="6.83203125" style="8" bestFit="1" customWidth="1"/>
    <col min="2574" max="2575" width="7.83203125" style="8" bestFit="1" customWidth="1"/>
    <col min="2576" max="2576" width="6.83203125" style="8" bestFit="1" customWidth="1"/>
    <col min="2577" max="2577" width="7.83203125" style="8" bestFit="1" customWidth="1"/>
    <col min="2578" max="2578" width="6.83203125" style="8" bestFit="1" customWidth="1"/>
    <col min="2579" max="2579" width="7.33203125" style="8" bestFit="1" customWidth="1"/>
    <col min="2580" max="2580" width="6.33203125" style="8" bestFit="1" customWidth="1"/>
    <col min="2581" max="2581" width="8" style="8" bestFit="1" customWidth="1"/>
    <col min="2582" max="2816" width="10.83203125" style="8"/>
    <col min="2817" max="2817" width="11.6640625" style="8" customWidth="1"/>
    <col min="2818" max="2818" width="7.83203125" style="8" bestFit="1" customWidth="1"/>
    <col min="2819" max="2819" width="6.83203125" style="8" bestFit="1" customWidth="1"/>
    <col min="2820" max="2821" width="7.83203125" style="8" bestFit="1" customWidth="1"/>
    <col min="2822" max="2822" width="6.83203125" style="8" bestFit="1" customWidth="1"/>
    <col min="2823" max="2823" width="7.83203125" style="8" bestFit="1" customWidth="1"/>
    <col min="2824" max="2824" width="8" style="8" bestFit="1" customWidth="1"/>
    <col min="2825" max="2826" width="7.5" style="8" bestFit="1" customWidth="1"/>
    <col min="2827" max="2827" width="8" style="8" bestFit="1" customWidth="1"/>
    <col min="2828" max="2828" width="7.83203125" style="8" bestFit="1" customWidth="1"/>
    <col min="2829" max="2829" width="6.83203125" style="8" bestFit="1" customWidth="1"/>
    <col min="2830" max="2831" width="7.83203125" style="8" bestFit="1" customWidth="1"/>
    <col min="2832" max="2832" width="6.83203125" style="8" bestFit="1" customWidth="1"/>
    <col min="2833" max="2833" width="7.83203125" style="8" bestFit="1" customWidth="1"/>
    <col min="2834" max="2834" width="6.83203125" style="8" bestFit="1" customWidth="1"/>
    <col min="2835" max="2835" width="7.33203125" style="8" bestFit="1" customWidth="1"/>
    <col min="2836" max="2836" width="6.33203125" style="8" bestFit="1" customWidth="1"/>
    <col min="2837" max="2837" width="8" style="8" bestFit="1" customWidth="1"/>
    <col min="2838" max="3072" width="10.83203125" style="8"/>
    <col min="3073" max="3073" width="11.6640625" style="8" customWidth="1"/>
    <col min="3074" max="3074" width="7.83203125" style="8" bestFit="1" customWidth="1"/>
    <col min="3075" max="3075" width="6.83203125" style="8" bestFit="1" customWidth="1"/>
    <col min="3076" max="3077" width="7.83203125" style="8" bestFit="1" customWidth="1"/>
    <col min="3078" max="3078" width="6.83203125" style="8" bestFit="1" customWidth="1"/>
    <col min="3079" max="3079" width="7.83203125" style="8" bestFit="1" customWidth="1"/>
    <col min="3080" max="3080" width="8" style="8" bestFit="1" customWidth="1"/>
    <col min="3081" max="3082" width="7.5" style="8" bestFit="1" customWidth="1"/>
    <col min="3083" max="3083" width="8" style="8" bestFit="1" customWidth="1"/>
    <col min="3084" max="3084" width="7.83203125" style="8" bestFit="1" customWidth="1"/>
    <col min="3085" max="3085" width="6.83203125" style="8" bestFit="1" customWidth="1"/>
    <col min="3086" max="3087" width="7.83203125" style="8" bestFit="1" customWidth="1"/>
    <col min="3088" max="3088" width="6.83203125" style="8" bestFit="1" customWidth="1"/>
    <col min="3089" max="3089" width="7.83203125" style="8" bestFit="1" customWidth="1"/>
    <col min="3090" max="3090" width="6.83203125" style="8" bestFit="1" customWidth="1"/>
    <col min="3091" max="3091" width="7.33203125" style="8" bestFit="1" customWidth="1"/>
    <col min="3092" max="3092" width="6.33203125" style="8" bestFit="1" customWidth="1"/>
    <col min="3093" max="3093" width="8" style="8" bestFit="1" customWidth="1"/>
    <col min="3094" max="3328" width="10.83203125" style="8"/>
    <col min="3329" max="3329" width="11.6640625" style="8" customWidth="1"/>
    <col min="3330" max="3330" width="7.83203125" style="8" bestFit="1" customWidth="1"/>
    <col min="3331" max="3331" width="6.83203125" style="8" bestFit="1" customWidth="1"/>
    <col min="3332" max="3333" width="7.83203125" style="8" bestFit="1" customWidth="1"/>
    <col min="3334" max="3334" width="6.83203125" style="8" bestFit="1" customWidth="1"/>
    <col min="3335" max="3335" width="7.83203125" style="8" bestFit="1" customWidth="1"/>
    <col min="3336" max="3336" width="8" style="8" bestFit="1" customWidth="1"/>
    <col min="3337" max="3338" width="7.5" style="8" bestFit="1" customWidth="1"/>
    <col min="3339" max="3339" width="8" style="8" bestFit="1" customWidth="1"/>
    <col min="3340" max="3340" width="7.83203125" style="8" bestFit="1" customWidth="1"/>
    <col min="3341" max="3341" width="6.83203125" style="8" bestFit="1" customWidth="1"/>
    <col min="3342" max="3343" width="7.83203125" style="8" bestFit="1" customWidth="1"/>
    <col min="3344" max="3344" width="6.83203125" style="8" bestFit="1" customWidth="1"/>
    <col min="3345" max="3345" width="7.83203125" style="8" bestFit="1" customWidth="1"/>
    <col min="3346" max="3346" width="6.83203125" style="8" bestFit="1" customWidth="1"/>
    <col min="3347" max="3347" width="7.33203125" style="8" bestFit="1" customWidth="1"/>
    <col min="3348" max="3348" width="6.33203125" style="8" bestFit="1" customWidth="1"/>
    <col min="3349" max="3349" width="8" style="8" bestFit="1" customWidth="1"/>
    <col min="3350" max="3584" width="10.83203125" style="8"/>
    <col min="3585" max="3585" width="11.6640625" style="8" customWidth="1"/>
    <col min="3586" max="3586" width="7.83203125" style="8" bestFit="1" customWidth="1"/>
    <col min="3587" max="3587" width="6.83203125" style="8" bestFit="1" customWidth="1"/>
    <col min="3588" max="3589" width="7.83203125" style="8" bestFit="1" customWidth="1"/>
    <col min="3590" max="3590" width="6.83203125" style="8" bestFit="1" customWidth="1"/>
    <col min="3591" max="3591" width="7.83203125" style="8" bestFit="1" customWidth="1"/>
    <col min="3592" max="3592" width="8" style="8" bestFit="1" customWidth="1"/>
    <col min="3593" max="3594" width="7.5" style="8" bestFit="1" customWidth="1"/>
    <col min="3595" max="3595" width="8" style="8" bestFit="1" customWidth="1"/>
    <col min="3596" max="3596" width="7.83203125" style="8" bestFit="1" customWidth="1"/>
    <col min="3597" max="3597" width="6.83203125" style="8" bestFit="1" customWidth="1"/>
    <col min="3598" max="3599" width="7.83203125" style="8" bestFit="1" customWidth="1"/>
    <col min="3600" max="3600" width="6.83203125" style="8" bestFit="1" customWidth="1"/>
    <col min="3601" max="3601" width="7.83203125" style="8" bestFit="1" customWidth="1"/>
    <col min="3602" max="3602" width="6.83203125" style="8" bestFit="1" customWidth="1"/>
    <col min="3603" max="3603" width="7.33203125" style="8" bestFit="1" customWidth="1"/>
    <col min="3604" max="3604" width="6.33203125" style="8" bestFit="1" customWidth="1"/>
    <col min="3605" max="3605" width="8" style="8" bestFit="1" customWidth="1"/>
    <col min="3606" max="3840" width="10.83203125" style="8"/>
    <col min="3841" max="3841" width="11.6640625" style="8" customWidth="1"/>
    <col min="3842" max="3842" width="7.83203125" style="8" bestFit="1" customWidth="1"/>
    <col min="3843" max="3843" width="6.83203125" style="8" bestFit="1" customWidth="1"/>
    <col min="3844" max="3845" width="7.83203125" style="8" bestFit="1" customWidth="1"/>
    <col min="3846" max="3846" width="6.83203125" style="8" bestFit="1" customWidth="1"/>
    <col min="3847" max="3847" width="7.83203125" style="8" bestFit="1" customWidth="1"/>
    <col min="3848" max="3848" width="8" style="8" bestFit="1" customWidth="1"/>
    <col min="3849" max="3850" width="7.5" style="8" bestFit="1" customWidth="1"/>
    <col min="3851" max="3851" width="8" style="8" bestFit="1" customWidth="1"/>
    <col min="3852" max="3852" width="7.83203125" style="8" bestFit="1" customWidth="1"/>
    <col min="3853" max="3853" width="6.83203125" style="8" bestFit="1" customWidth="1"/>
    <col min="3854" max="3855" width="7.83203125" style="8" bestFit="1" customWidth="1"/>
    <col min="3856" max="3856" width="6.83203125" style="8" bestFit="1" customWidth="1"/>
    <col min="3857" max="3857" width="7.83203125" style="8" bestFit="1" customWidth="1"/>
    <col min="3858" max="3858" width="6.83203125" style="8" bestFit="1" customWidth="1"/>
    <col min="3859" max="3859" width="7.33203125" style="8" bestFit="1" customWidth="1"/>
    <col min="3860" max="3860" width="6.33203125" style="8" bestFit="1" customWidth="1"/>
    <col min="3861" max="3861" width="8" style="8" bestFit="1" customWidth="1"/>
    <col min="3862" max="4096" width="10.83203125" style="8"/>
    <col min="4097" max="4097" width="11.6640625" style="8" customWidth="1"/>
    <col min="4098" max="4098" width="7.83203125" style="8" bestFit="1" customWidth="1"/>
    <col min="4099" max="4099" width="6.83203125" style="8" bestFit="1" customWidth="1"/>
    <col min="4100" max="4101" width="7.83203125" style="8" bestFit="1" customWidth="1"/>
    <col min="4102" max="4102" width="6.83203125" style="8" bestFit="1" customWidth="1"/>
    <col min="4103" max="4103" width="7.83203125" style="8" bestFit="1" customWidth="1"/>
    <col min="4104" max="4104" width="8" style="8" bestFit="1" customWidth="1"/>
    <col min="4105" max="4106" width="7.5" style="8" bestFit="1" customWidth="1"/>
    <col min="4107" max="4107" width="8" style="8" bestFit="1" customWidth="1"/>
    <col min="4108" max="4108" width="7.83203125" style="8" bestFit="1" customWidth="1"/>
    <col min="4109" max="4109" width="6.83203125" style="8" bestFit="1" customWidth="1"/>
    <col min="4110" max="4111" width="7.83203125" style="8" bestFit="1" customWidth="1"/>
    <col min="4112" max="4112" width="6.83203125" style="8" bestFit="1" customWidth="1"/>
    <col min="4113" max="4113" width="7.83203125" style="8" bestFit="1" customWidth="1"/>
    <col min="4114" max="4114" width="6.83203125" style="8" bestFit="1" customWidth="1"/>
    <col min="4115" max="4115" width="7.33203125" style="8" bestFit="1" customWidth="1"/>
    <col min="4116" max="4116" width="6.33203125" style="8" bestFit="1" customWidth="1"/>
    <col min="4117" max="4117" width="8" style="8" bestFit="1" customWidth="1"/>
    <col min="4118" max="4352" width="10.83203125" style="8"/>
    <col min="4353" max="4353" width="11.6640625" style="8" customWidth="1"/>
    <col min="4354" max="4354" width="7.83203125" style="8" bestFit="1" customWidth="1"/>
    <col min="4355" max="4355" width="6.83203125" style="8" bestFit="1" customWidth="1"/>
    <col min="4356" max="4357" width="7.83203125" style="8" bestFit="1" customWidth="1"/>
    <col min="4358" max="4358" width="6.83203125" style="8" bestFit="1" customWidth="1"/>
    <col min="4359" max="4359" width="7.83203125" style="8" bestFit="1" customWidth="1"/>
    <col min="4360" max="4360" width="8" style="8" bestFit="1" customWidth="1"/>
    <col min="4361" max="4362" width="7.5" style="8" bestFit="1" customWidth="1"/>
    <col min="4363" max="4363" width="8" style="8" bestFit="1" customWidth="1"/>
    <col min="4364" max="4364" width="7.83203125" style="8" bestFit="1" customWidth="1"/>
    <col min="4365" max="4365" width="6.83203125" style="8" bestFit="1" customWidth="1"/>
    <col min="4366" max="4367" width="7.83203125" style="8" bestFit="1" customWidth="1"/>
    <col min="4368" max="4368" width="6.83203125" style="8" bestFit="1" customWidth="1"/>
    <col min="4369" max="4369" width="7.83203125" style="8" bestFit="1" customWidth="1"/>
    <col min="4370" max="4370" width="6.83203125" style="8" bestFit="1" customWidth="1"/>
    <col min="4371" max="4371" width="7.33203125" style="8" bestFit="1" customWidth="1"/>
    <col min="4372" max="4372" width="6.33203125" style="8" bestFit="1" customWidth="1"/>
    <col min="4373" max="4373" width="8" style="8" bestFit="1" customWidth="1"/>
    <col min="4374" max="4608" width="10.83203125" style="8"/>
    <col min="4609" max="4609" width="11.6640625" style="8" customWidth="1"/>
    <col min="4610" max="4610" width="7.83203125" style="8" bestFit="1" customWidth="1"/>
    <col min="4611" max="4611" width="6.83203125" style="8" bestFit="1" customWidth="1"/>
    <col min="4612" max="4613" width="7.83203125" style="8" bestFit="1" customWidth="1"/>
    <col min="4614" max="4614" width="6.83203125" style="8" bestFit="1" customWidth="1"/>
    <col min="4615" max="4615" width="7.83203125" style="8" bestFit="1" customWidth="1"/>
    <col min="4616" max="4616" width="8" style="8" bestFit="1" customWidth="1"/>
    <col min="4617" max="4618" width="7.5" style="8" bestFit="1" customWidth="1"/>
    <col min="4619" max="4619" width="8" style="8" bestFit="1" customWidth="1"/>
    <col min="4620" max="4620" width="7.83203125" style="8" bestFit="1" customWidth="1"/>
    <col min="4621" max="4621" width="6.83203125" style="8" bestFit="1" customWidth="1"/>
    <col min="4622" max="4623" width="7.83203125" style="8" bestFit="1" customWidth="1"/>
    <col min="4624" max="4624" width="6.83203125" style="8" bestFit="1" customWidth="1"/>
    <col min="4625" max="4625" width="7.83203125" style="8" bestFit="1" customWidth="1"/>
    <col min="4626" max="4626" width="6.83203125" style="8" bestFit="1" customWidth="1"/>
    <col min="4627" max="4627" width="7.33203125" style="8" bestFit="1" customWidth="1"/>
    <col min="4628" max="4628" width="6.33203125" style="8" bestFit="1" customWidth="1"/>
    <col min="4629" max="4629" width="8" style="8" bestFit="1" customWidth="1"/>
    <col min="4630" max="4864" width="10.83203125" style="8"/>
    <col min="4865" max="4865" width="11.6640625" style="8" customWidth="1"/>
    <col min="4866" max="4866" width="7.83203125" style="8" bestFit="1" customWidth="1"/>
    <col min="4867" max="4867" width="6.83203125" style="8" bestFit="1" customWidth="1"/>
    <col min="4868" max="4869" width="7.83203125" style="8" bestFit="1" customWidth="1"/>
    <col min="4870" max="4870" width="6.83203125" style="8" bestFit="1" customWidth="1"/>
    <col min="4871" max="4871" width="7.83203125" style="8" bestFit="1" customWidth="1"/>
    <col min="4872" max="4872" width="8" style="8" bestFit="1" customWidth="1"/>
    <col min="4873" max="4874" width="7.5" style="8" bestFit="1" customWidth="1"/>
    <col min="4875" max="4875" width="8" style="8" bestFit="1" customWidth="1"/>
    <col min="4876" max="4876" width="7.83203125" style="8" bestFit="1" customWidth="1"/>
    <col min="4877" max="4877" width="6.83203125" style="8" bestFit="1" customWidth="1"/>
    <col min="4878" max="4879" width="7.83203125" style="8" bestFit="1" customWidth="1"/>
    <col min="4880" max="4880" width="6.83203125" style="8" bestFit="1" customWidth="1"/>
    <col min="4881" max="4881" width="7.83203125" style="8" bestFit="1" customWidth="1"/>
    <col min="4882" max="4882" width="6.83203125" style="8" bestFit="1" customWidth="1"/>
    <col min="4883" max="4883" width="7.33203125" style="8" bestFit="1" customWidth="1"/>
    <col min="4884" max="4884" width="6.33203125" style="8" bestFit="1" customWidth="1"/>
    <col min="4885" max="4885" width="8" style="8" bestFit="1" customWidth="1"/>
    <col min="4886" max="5120" width="10.83203125" style="8"/>
    <col min="5121" max="5121" width="11.6640625" style="8" customWidth="1"/>
    <col min="5122" max="5122" width="7.83203125" style="8" bestFit="1" customWidth="1"/>
    <col min="5123" max="5123" width="6.83203125" style="8" bestFit="1" customWidth="1"/>
    <col min="5124" max="5125" width="7.83203125" style="8" bestFit="1" customWidth="1"/>
    <col min="5126" max="5126" width="6.83203125" style="8" bestFit="1" customWidth="1"/>
    <col min="5127" max="5127" width="7.83203125" style="8" bestFit="1" customWidth="1"/>
    <col min="5128" max="5128" width="8" style="8" bestFit="1" customWidth="1"/>
    <col min="5129" max="5130" width="7.5" style="8" bestFit="1" customWidth="1"/>
    <col min="5131" max="5131" width="8" style="8" bestFit="1" customWidth="1"/>
    <col min="5132" max="5132" width="7.83203125" style="8" bestFit="1" customWidth="1"/>
    <col min="5133" max="5133" width="6.83203125" style="8" bestFit="1" customWidth="1"/>
    <col min="5134" max="5135" width="7.83203125" style="8" bestFit="1" customWidth="1"/>
    <col min="5136" max="5136" width="6.83203125" style="8" bestFit="1" customWidth="1"/>
    <col min="5137" max="5137" width="7.83203125" style="8" bestFit="1" customWidth="1"/>
    <col min="5138" max="5138" width="6.83203125" style="8" bestFit="1" customWidth="1"/>
    <col min="5139" max="5139" width="7.33203125" style="8" bestFit="1" customWidth="1"/>
    <col min="5140" max="5140" width="6.33203125" style="8" bestFit="1" customWidth="1"/>
    <col min="5141" max="5141" width="8" style="8" bestFit="1" customWidth="1"/>
    <col min="5142" max="5376" width="10.83203125" style="8"/>
    <col min="5377" max="5377" width="11.6640625" style="8" customWidth="1"/>
    <col min="5378" max="5378" width="7.83203125" style="8" bestFit="1" customWidth="1"/>
    <col min="5379" max="5379" width="6.83203125" style="8" bestFit="1" customWidth="1"/>
    <col min="5380" max="5381" width="7.83203125" style="8" bestFit="1" customWidth="1"/>
    <col min="5382" max="5382" width="6.83203125" style="8" bestFit="1" customWidth="1"/>
    <col min="5383" max="5383" width="7.83203125" style="8" bestFit="1" customWidth="1"/>
    <col min="5384" max="5384" width="8" style="8" bestFit="1" customWidth="1"/>
    <col min="5385" max="5386" width="7.5" style="8" bestFit="1" customWidth="1"/>
    <col min="5387" max="5387" width="8" style="8" bestFit="1" customWidth="1"/>
    <col min="5388" max="5388" width="7.83203125" style="8" bestFit="1" customWidth="1"/>
    <col min="5389" max="5389" width="6.83203125" style="8" bestFit="1" customWidth="1"/>
    <col min="5390" max="5391" width="7.83203125" style="8" bestFit="1" customWidth="1"/>
    <col min="5392" max="5392" width="6.83203125" style="8" bestFit="1" customWidth="1"/>
    <col min="5393" max="5393" width="7.83203125" style="8" bestFit="1" customWidth="1"/>
    <col min="5394" max="5394" width="6.83203125" style="8" bestFit="1" customWidth="1"/>
    <col min="5395" max="5395" width="7.33203125" style="8" bestFit="1" customWidth="1"/>
    <col min="5396" max="5396" width="6.33203125" style="8" bestFit="1" customWidth="1"/>
    <col min="5397" max="5397" width="8" style="8" bestFit="1" customWidth="1"/>
    <col min="5398" max="5632" width="10.83203125" style="8"/>
    <col min="5633" max="5633" width="11.6640625" style="8" customWidth="1"/>
    <col min="5634" max="5634" width="7.83203125" style="8" bestFit="1" customWidth="1"/>
    <col min="5635" max="5635" width="6.83203125" style="8" bestFit="1" customWidth="1"/>
    <col min="5636" max="5637" width="7.83203125" style="8" bestFit="1" customWidth="1"/>
    <col min="5638" max="5638" width="6.83203125" style="8" bestFit="1" customWidth="1"/>
    <col min="5639" max="5639" width="7.83203125" style="8" bestFit="1" customWidth="1"/>
    <col min="5640" max="5640" width="8" style="8" bestFit="1" customWidth="1"/>
    <col min="5641" max="5642" width="7.5" style="8" bestFit="1" customWidth="1"/>
    <col min="5643" max="5643" width="8" style="8" bestFit="1" customWidth="1"/>
    <col min="5644" max="5644" width="7.83203125" style="8" bestFit="1" customWidth="1"/>
    <col min="5645" max="5645" width="6.83203125" style="8" bestFit="1" customWidth="1"/>
    <col min="5646" max="5647" width="7.83203125" style="8" bestFit="1" customWidth="1"/>
    <col min="5648" max="5648" width="6.83203125" style="8" bestFit="1" customWidth="1"/>
    <col min="5649" max="5649" width="7.83203125" style="8" bestFit="1" customWidth="1"/>
    <col min="5650" max="5650" width="6.83203125" style="8" bestFit="1" customWidth="1"/>
    <col min="5651" max="5651" width="7.33203125" style="8" bestFit="1" customWidth="1"/>
    <col min="5652" max="5652" width="6.33203125" style="8" bestFit="1" customWidth="1"/>
    <col min="5653" max="5653" width="8" style="8" bestFit="1" customWidth="1"/>
    <col min="5654" max="5888" width="10.83203125" style="8"/>
    <col min="5889" max="5889" width="11.6640625" style="8" customWidth="1"/>
    <col min="5890" max="5890" width="7.83203125" style="8" bestFit="1" customWidth="1"/>
    <col min="5891" max="5891" width="6.83203125" style="8" bestFit="1" customWidth="1"/>
    <col min="5892" max="5893" width="7.83203125" style="8" bestFit="1" customWidth="1"/>
    <col min="5894" max="5894" width="6.83203125" style="8" bestFit="1" customWidth="1"/>
    <col min="5895" max="5895" width="7.83203125" style="8" bestFit="1" customWidth="1"/>
    <col min="5896" max="5896" width="8" style="8" bestFit="1" customWidth="1"/>
    <col min="5897" max="5898" width="7.5" style="8" bestFit="1" customWidth="1"/>
    <col min="5899" max="5899" width="8" style="8" bestFit="1" customWidth="1"/>
    <col min="5900" max="5900" width="7.83203125" style="8" bestFit="1" customWidth="1"/>
    <col min="5901" max="5901" width="6.83203125" style="8" bestFit="1" customWidth="1"/>
    <col min="5902" max="5903" width="7.83203125" style="8" bestFit="1" customWidth="1"/>
    <col min="5904" max="5904" width="6.83203125" style="8" bestFit="1" customWidth="1"/>
    <col min="5905" max="5905" width="7.83203125" style="8" bestFit="1" customWidth="1"/>
    <col min="5906" max="5906" width="6.83203125" style="8" bestFit="1" customWidth="1"/>
    <col min="5907" max="5907" width="7.33203125" style="8" bestFit="1" customWidth="1"/>
    <col min="5908" max="5908" width="6.33203125" style="8" bestFit="1" customWidth="1"/>
    <col min="5909" max="5909" width="8" style="8" bestFit="1" customWidth="1"/>
    <col min="5910" max="6144" width="10.83203125" style="8"/>
    <col min="6145" max="6145" width="11.6640625" style="8" customWidth="1"/>
    <col min="6146" max="6146" width="7.83203125" style="8" bestFit="1" customWidth="1"/>
    <col min="6147" max="6147" width="6.83203125" style="8" bestFit="1" customWidth="1"/>
    <col min="6148" max="6149" width="7.83203125" style="8" bestFit="1" customWidth="1"/>
    <col min="6150" max="6150" width="6.83203125" style="8" bestFit="1" customWidth="1"/>
    <col min="6151" max="6151" width="7.83203125" style="8" bestFit="1" customWidth="1"/>
    <col min="6152" max="6152" width="8" style="8" bestFit="1" customWidth="1"/>
    <col min="6153" max="6154" width="7.5" style="8" bestFit="1" customWidth="1"/>
    <col min="6155" max="6155" width="8" style="8" bestFit="1" customWidth="1"/>
    <col min="6156" max="6156" width="7.83203125" style="8" bestFit="1" customWidth="1"/>
    <col min="6157" max="6157" width="6.83203125" style="8" bestFit="1" customWidth="1"/>
    <col min="6158" max="6159" width="7.83203125" style="8" bestFit="1" customWidth="1"/>
    <col min="6160" max="6160" width="6.83203125" style="8" bestFit="1" customWidth="1"/>
    <col min="6161" max="6161" width="7.83203125" style="8" bestFit="1" customWidth="1"/>
    <col min="6162" max="6162" width="6.83203125" style="8" bestFit="1" customWidth="1"/>
    <col min="6163" max="6163" width="7.33203125" style="8" bestFit="1" customWidth="1"/>
    <col min="6164" max="6164" width="6.33203125" style="8" bestFit="1" customWidth="1"/>
    <col min="6165" max="6165" width="8" style="8" bestFit="1" customWidth="1"/>
    <col min="6166" max="6400" width="10.83203125" style="8"/>
    <col min="6401" max="6401" width="11.6640625" style="8" customWidth="1"/>
    <col min="6402" max="6402" width="7.83203125" style="8" bestFit="1" customWidth="1"/>
    <col min="6403" max="6403" width="6.83203125" style="8" bestFit="1" customWidth="1"/>
    <col min="6404" max="6405" width="7.83203125" style="8" bestFit="1" customWidth="1"/>
    <col min="6406" max="6406" width="6.83203125" style="8" bestFit="1" customWidth="1"/>
    <col min="6407" max="6407" width="7.83203125" style="8" bestFit="1" customWidth="1"/>
    <col min="6408" max="6408" width="8" style="8" bestFit="1" customWidth="1"/>
    <col min="6409" max="6410" width="7.5" style="8" bestFit="1" customWidth="1"/>
    <col min="6411" max="6411" width="8" style="8" bestFit="1" customWidth="1"/>
    <col min="6412" max="6412" width="7.83203125" style="8" bestFit="1" customWidth="1"/>
    <col min="6413" max="6413" width="6.83203125" style="8" bestFit="1" customWidth="1"/>
    <col min="6414" max="6415" width="7.83203125" style="8" bestFit="1" customWidth="1"/>
    <col min="6416" max="6416" width="6.83203125" style="8" bestFit="1" customWidth="1"/>
    <col min="6417" max="6417" width="7.83203125" style="8" bestFit="1" customWidth="1"/>
    <col min="6418" max="6418" width="6.83203125" style="8" bestFit="1" customWidth="1"/>
    <col min="6419" max="6419" width="7.33203125" style="8" bestFit="1" customWidth="1"/>
    <col min="6420" max="6420" width="6.33203125" style="8" bestFit="1" customWidth="1"/>
    <col min="6421" max="6421" width="8" style="8" bestFit="1" customWidth="1"/>
    <col min="6422" max="6656" width="10.83203125" style="8"/>
    <col min="6657" max="6657" width="11.6640625" style="8" customWidth="1"/>
    <col min="6658" max="6658" width="7.83203125" style="8" bestFit="1" customWidth="1"/>
    <col min="6659" max="6659" width="6.83203125" style="8" bestFit="1" customWidth="1"/>
    <col min="6660" max="6661" width="7.83203125" style="8" bestFit="1" customWidth="1"/>
    <col min="6662" max="6662" width="6.83203125" style="8" bestFit="1" customWidth="1"/>
    <col min="6663" max="6663" width="7.83203125" style="8" bestFit="1" customWidth="1"/>
    <col min="6664" max="6664" width="8" style="8" bestFit="1" customWidth="1"/>
    <col min="6665" max="6666" width="7.5" style="8" bestFit="1" customWidth="1"/>
    <col min="6667" max="6667" width="8" style="8" bestFit="1" customWidth="1"/>
    <col min="6668" max="6668" width="7.83203125" style="8" bestFit="1" customWidth="1"/>
    <col min="6669" max="6669" width="6.83203125" style="8" bestFit="1" customWidth="1"/>
    <col min="6670" max="6671" width="7.83203125" style="8" bestFit="1" customWidth="1"/>
    <col min="6672" max="6672" width="6.83203125" style="8" bestFit="1" customWidth="1"/>
    <col min="6673" max="6673" width="7.83203125" style="8" bestFit="1" customWidth="1"/>
    <col min="6674" max="6674" width="6.83203125" style="8" bestFit="1" customWidth="1"/>
    <col min="6675" max="6675" width="7.33203125" style="8" bestFit="1" customWidth="1"/>
    <col min="6676" max="6676" width="6.33203125" style="8" bestFit="1" customWidth="1"/>
    <col min="6677" max="6677" width="8" style="8" bestFit="1" customWidth="1"/>
    <col min="6678" max="6912" width="10.83203125" style="8"/>
    <col min="6913" max="6913" width="11.6640625" style="8" customWidth="1"/>
    <col min="6914" max="6914" width="7.83203125" style="8" bestFit="1" customWidth="1"/>
    <col min="6915" max="6915" width="6.83203125" style="8" bestFit="1" customWidth="1"/>
    <col min="6916" max="6917" width="7.83203125" style="8" bestFit="1" customWidth="1"/>
    <col min="6918" max="6918" width="6.83203125" style="8" bestFit="1" customWidth="1"/>
    <col min="6919" max="6919" width="7.83203125" style="8" bestFit="1" customWidth="1"/>
    <col min="6920" max="6920" width="8" style="8" bestFit="1" customWidth="1"/>
    <col min="6921" max="6922" width="7.5" style="8" bestFit="1" customWidth="1"/>
    <col min="6923" max="6923" width="8" style="8" bestFit="1" customWidth="1"/>
    <col min="6924" max="6924" width="7.83203125" style="8" bestFit="1" customWidth="1"/>
    <col min="6925" max="6925" width="6.83203125" style="8" bestFit="1" customWidth="1"/>
    <col min="6926" max="6927" width="7.83203125" style="8" bestFit="1" customWidth="1"/>
    <col min="6928" max="6928" width="6.83203125" style="8" bestFit="1" customWidth="1"/>
    <col min="6929" max="6929" width="7.83203125" style="8" bestFit="1" customWidth="1"/>
    <col min="6930" max="6930" width="6.83203125" style="8" bestFit="1" customWidth="1"/>
    <col min="6931" max="6931" width="7.33203125" style="8" bestFit="1" customWidth="1"/>
    <col min="6932" max="6932" width="6.33203125" style="8" bestFit="1" customWidth="1"/>
    <col min="6933" max="6933" width="8" style="8" bestFit="1" customWidth="1"/>
    <col min="6934" max="7168" width="10.83203125" style="8"/>
    <col min="7169" max="7169" width="11.6640625" style="8" customWidth="1"/>
    <col min="7170" max="7170" width="7.83203125" style="8" bestFit="1" customWidth="1"/>
    <col min="7171" max="7171" width="6.83203125" style="8" bestFit="1" customWidth="1"/>
    <col min="7172" max="7173" width="7.83203125" style="8" bestFit="1" customWidth="1"/>
    <col min="7174" max="7174" width="6.83203125" style="8" bestFit="1" customWidth="1"/>
    <col min="7175" max="7175" width="7.83203125" style="8" bestFit="1" customWidth="1"/>
    <col min="7176" max="7176" width="8" style="8" bestFit="1" customWidth="1"/>
    <col min="7177" max="7178" width="7.5" style="8" bestFit="1" customWidth="1"/>
    <col min="7179" max="7179" width="8" style="8" bestFit="1" customWidth="1"/>
    <col min="7180" max="7180" width="7.83203125" style="8" bestFit="1" customWidth="1"/>
    <col min="7181" max="7181" width="6.83203125" style="8" bestFit="1" customWidth="1"/>
    <col min="7182" max="7183" width="7.83203125" style="8" bestFit="1" customWidth="1"/>
    <col min="7184" max="7184" width="6.83203125" style="8" bestFit="1" customWidth="1"/>
    <col min="7185" max="7185" width="7.83203125" style="8" bestFit="1" customWidth="1"/>
    <col min="7186" max="7186" width="6.83203125" style="8" bestFit="1" customWidth="1"/>
    <col min="7187" max="7187" width="7.33203125" style="8" bestFit="1" customWidth="1"/>
    <col min="7188" max="7188" width="6.33203125" style="8" bestFit="1" customWidth="1"/>
    <col min="7189" max="7189" width="8" style="8" bestFit="1" customWidth="1"/>
    <col min="7190" max="7424" width="10.83203125" style="8"/>
    <col min="7425" max="7425" width="11.6640625" style="8" customWidth="1"/>
    <col min="7426" max="7426" width="7.83203125" style="8" bestFit="1" customWidth="1"/>
    <col min="7427" max="7427" width="6.83203125" style="8" bestFit="1" customWidth="1"/>
    <col min="7428" max="7429" width="7.83203125" style="8" bestFit="1" customWidth="1"/>
    <col min="7430" max="7430" width="6.83203125" style="8" bestFit="1" customWidth="1"/>
    <col min="7431" max="7431" width="7.83203125" style="8" bestFit="1" customWidth="1"/>
    <col min="7432" max="7432" width="8" style="8" bestFit="1" customWidth="1"/>
    <col min="7433" max="7434" width="7.5" style="8" bestFit="1" customWidth="1"/>
    <col min="7435" max="7435" width="8" style="8" bestFit="1" customWidth="1"/>
    <col min="7436" max="7436" width="7.83203125" style="8" bestFit="1" customWidth="1"/>
    <col min="7437" max="7437" width="6.83203125" style="8" bestFit="1" customWidth="1"/>
    <col min="7438" max="7439" width="7.83203125" style="8" bestFit="1" customWidth="1"/>
    <col min="7440" max="7440" width="6.83203125" style="8" bestFit="1" customWidth="1"/>
    <col min="7441" max="7441" width="7.83203125" style="8" bestFit="1" customWidth="1"/>
    <col min="7442" max="7442" width="6.83203125" style="8" bestFit="1" customWidth="1"/>
    <col min="7443" max="7443" width="7.33203125" style="8" bestFit="1" customWidth="1"/>
    <col min="7444" max="7444" width="6.33203125" style="8" bestFit="1" customWidth="1"/>
    <col min="7445" max="7445" width="8" style="8" bestFit="1" customWidth="1"/>
    <col min="7446" max="7680" width="10.83203125" style="8"/>
    <col min="7681" max="7681" width="11.6640625" style="8" customWidth="1"/>
    <col min="7682" max="7682" width="7.83203125" style="8" bestFit="1" customWidth="1"/>
    <col min="7683" max="7683" width="6.83203125" style="8" bestFit="1" customWidth="1"/>
    <col min="7684" max="7685" width="7.83203125" style="8" bestFit="1" customWidth="1"/>
    <col min="7686" max="7686" width="6.83203125" style="8" bestFit="1" customWidth="1"/>
    <col min="7687" max="7687" width="7.83203125" style="8" bestFit="1" customWidth="1"/>
    <col min="7688" max="7688" width="8" style="8" bestFit="1" customWidth="1"/>
    <col min="7689" max="7690" width="7.5" style="8" bestFit="1" customWidth="1"/>
    <col min="7691" max="7691" width="8" style="8" bestFit="1" customWidth="1"/>
    <col min="7692" max="7692" width="7.83203125" style="8" bestFit="1" customWidth="1"/>
    <col min="7693" max="7693" width="6.83203125" style="8" bestFit="1" customWidth="1"/>
    <col min="7694" max="7695" width="7.83203125" style="8" bestFit="1" customWidth="1"/>
    <col min="7696" max="7696" width="6.83203125" style="8" bestFit="1" customWidth="1"/>
    <col min="7697" max="7697" width="7.83203125" style="8" bestFit="1" customWidth="1"/>
    <col min="7698" max="7698" width="6.83203125" style="8" bestFit="1" customWidth="1"/>
    <col min="7699" max="7699" width="7.33203125" style="8" bestFit="1" customWidth="1"/>
    <col min="7700" max="7700" width="6.33203125" style="8" bestFit="1" customWidth="1"/>
    <col min="7701" max="7701" width="8" style="8" bestFit="1" customWidth="1"/>
    <col min="7702" max="7936" width="10.83203125" style="8"/>
    <col min="7937" max="7937" width="11.6640625" style="8" customWidth="1"/>
    <col min="7938" max="7938" width="7.83203125" style="8" bestFit="1" customWidth="1"/>
    <col min="7939" max="7939" width="6.83203125" style="8" bestFit="1" customWidth="1"/>
    <col min="7940" max="7941" width="7.83203125" style="8" bestFit="1" customWidth="1"/>
    <col min="7942" max="7942" width="6.83203125" style="8" bestFit="1" customWidth="1"/>
    <col min="7943" max="7943" width="7.83203125" style="8" bestFit="1" customWidth="1"/>
    <col min="7944" max="7944" width="8" style="8" bestFit="1" customWidth="1"/>
    <col min="7945" max="7946" width="7.5" style="8" bestFit="1" customWidth="1"/>
    <col min="7947" max="7947" width="8" style="8" bestFit="1" customWidth="1"/>
    <col min="7948" max="7948" width="7.83203125" style="8" bestFit="1" customWidth="1"/>
    <col min="7949" max="7949" width="6.83203125" style="8" bestFit="1" customWidth="1"/>
    <col min="7950" max="7951" width="7.83203125" style="8" bestFit="1" customWidth="1"/>
    <col min="7952" max="7952" width="6.83203125" style="8" bestFit="1" customWidth="1"/>
    <col min="7953" max="7953" width="7.83203125" style="8" bestFit="1" customWidth="1"/>
    <col min="7954" max="7954" width="6.83203125" style="8" bestFit="1" customWidth="1"/>
    <col min="7955" max="7955" width="7.33203125" style="8" bestFit="1" customWidth="1"/>
    <col min="7956" max="7956" width="6.33203125" style="8" bestFit="1" customWidth="1"/>
    <col min="7957" max="7957" width="8" style="8" bestFit="1" customWidth="1"/>
    <col min="7958" max="8192" width="10.83203125" style="8"/>
    <col min="8193" max="8193" width="11.6640625" style="8" customWidth="1"/>
    <col min="8194" max="8194" width="7.83203125" style="8" bestFit="1" customWidth="1"/>
    <col min="8195" max="8195" width="6.83203125" style="8" bestFit="1" customWidth="1"/>
    <col min="8196" max="8197" width="7.83203125" style="8" bestFit="1" customWidth="1"/>
    <col min="8198" max="8198" width="6.83203125" style="8" bestFit="1" customWidth="1"/>
    <col min="8199" max="8199" width="7.83203125" style="8" bestFit="1" customWidth="1"/>
    <col min="8200" max="8200" width="8" style="8" bestFit="1" customWidth="1"/>
    <col min="8201" max="8202" width="7.5" style="8" bestFit="1" customWidth="1"/>
    <col min="8203" max="8203" width="8" style="8" bestFit="1" customWidth="1"/>
    <col min="8204" max="8204" width="7.83203125" style="8" bestFit="1" customWidth="1"/>
    <col min="8205" max="8205" width="6.83203125" style="8" bestFit="1" customWidth="1"/>
    <col min="8206" max="8207" width="7.83203125" style="8" bestFit="1" customWidth="1"/>
    <col min="8208" max="8208" width="6.83203125" style="8" bestFit="1" customWidth="1"/>
    <col min="8209" max="8209" width="7.83203125" style="8" bestFit="1" customWidth="1"/>
    <col min="8210" max="8210" width="6.83203125" style="8" bestFit="1" customWidth="1"/>
    <col min="8211" max="8211" width="7.33203125" style="8" bestFit="1" customWidth="1"/>
    <col min="8212" max="8212" width="6.33203125" style="8" bestFit="1" customWidth="1"/>
    <col min="8213" max="8213" width="8" style="8" bestFit="1" customWidth="1"/>
    <col min="8214" max="8448" width="10.83203125" style="8"/>
    <col min="8449" max="8449" width="11.6640625" style="8" customWidth="1"/>
    <col min="8450" max="8450" width="7.83203125" style="8" bestFit="1" customWidth="1"/>
    <col min="8451" max="8451" width="6.83203125" style="8" bestFit="1" customWidth="1"/>
    <col min="8452" max="8453" width="7.83203125" style="8" bestFit="1" customWidth="1"/>
    <col min="8454" max="8454" width="6.83203125" style="8" bestFit="1" customWidth="1"/>
    <col min="8455" max="8455" width="7.83203125" style="8" bestFit="1" customWidth="1"/>
    <col min="8456" max="8456" width="8" style="8" bestFit="1" customWidth="1"/>
    <col min="8457" max="8458" width="7.5" style="8" bestFit="1" customWidth="1"/>
    <col min="8459" max="8459" width="8" style="8" bestFit="1" customWidth="1"/>
    <col min="8460" max="8460" width="7.83203125" style="8" bestFit="1" customWidth="1"/>
    <col min="8461" max="8461" width="6.83203125" style="8" bestFit="1" customWidth="1"/>
    <col min="8462" max="8463" width="7.83203125" style="8" bestFit="1" customWidth="1"/>
    <col min="8464" max="8464" width="6.83203125" style="8" bestFit="1" customWidth="1"/>
    <col min="8465" max="8465" width="7.83203125" style="8" bestFit="1" customWidth="1"/>
    <col min="8466" max="8466" width="6.83203125" style="8" bestFit="1" customWidth="1"/>
    <col min="8467" max="8467" width="7.33203125" style="8" bestFit="1" customWidth="1"/>
    <col min="8468" max="8468" width="6.33203125" style="8" bestFit="1" customWidth="1"/>
    <col min="8469" max="8469" width="8" style="8" bestFit="1" customWidth="1"/>
    <col min="8470" max="8704" width="10.83203125" style="8"/>
    <col min="8705" max="8705" width="11.6640625" style="8" customWidth="1"/>
    <col min="8706" max="8706" width="7.83203125" style="8" bestFit="1" customWidth="1"/>
    <col min="8707" max="8707" width="6.83203125" style="8" bestFit="1" customWidth="1"/>
    <col min="8708" max="8709" width="7.83203125" style="8" bestFit="1" customWidth="1"/>
    <col min="8710" max="8710" width="6.83203125" style="8" bestFit="1" customWidth="1"/>
    <col min="8711" max="8711" width="7.83203125" style="8" bestFit="1" customWidth="1"/>
    <col min="8712" max="8712" width="8" style="8" bestFit="1" customWidth="1"/>
    <col min="8713" max="8714" width="7.5" style="8" bestFit="1" customWidth="1"/>
    <col min="8715" max="8715" width="8" style="8" bestFit="1" customWidth="1"/>
    <col min="8716" max="8716" width="7.83203125" style="8" bestFit="1" customWidth="1"/>
    <col min="8717" max="8717" width="6.83203125" style="8" bestFit="1" customWidth="1"/>
    <col min="8718" max="8719" width="7.83203125" style="8" bestFit="1" customWidth="1"/>
    <col min="8720" max="8720" width="6.83203125" style="8" bestFit="1" customWidth="1"/>
    <col min="8721" max="8721" width="7.83203125" style="8" bestFit="1" customWidth="1"/>
    <col min="8722" max="8722" width="6.83203125" style="8" bestFit="1" customWidth="1"/>
    <col min="8723" max="8723" width="7.33203125" style="8" bestFit="1" customWidth="1"/>
    <col min="8724" max="8724" width="6.33203125" style="8" bestFit="1" customWidth="1"/>
    <col min="8725" max="8725" width="8" style="8" bestFit="1" customWidth="1"/>
    <col min="8726" max="8960" width="10.83203125" style="8"/>
    <col min="8961" max="8961" width="11.6640625" style="8" customWidth="1"/>
    <col min="8962" max="8962" width="7.83203125" style="8" bestFit="1" customWidth="1"/>
    <col min="8963" max="8963" width="6.83203125" style="8" bestFit="1" customWidth="1"/>
    <col min="8964" max="8965" width="7.83203125" style="8" bestFit="1" customWidth="1"/>
    <col min="8966" max="8966" width="6.83203125" style="8" bestFit="1" customWidth="1"/>
    <col min="8967" max="8967" width="7.83203125" style="8" bestFit="1" customWidth="1"/>
    <col min="8968" max="8968" width="8" style="8" bestFit="1" customWidth="1"/>
    <col min="8969" max="8970" width="7.5" style="8" bestFit="1" customWidth="1"/>
    <col min="8971" max="8971" width="8" style="8" bestFit="1" customWidth="1"/>
    <col min="8972" max="8972" width="7.83203125" style="8" bestFit="1" customWidth="1"/>
    <col min="8973" max="8973" width="6.83203125" style="8" bestFit="1" customWidth="1"/>
    <col min="8974" max="8975" width="7.83203125" style="8" bestFit="1" customWidth="1"/>
    <col min="8976" max="8976" width="6.83203125" style="8" bestFit="1" customWidth="1"/>
    <col min="8977" max="8977" width="7.83203125" style="8" bestFit="1" customWidth="1"/>
    <col min="8978" max="8978" width="6.83203125" style="8" bestFit="1" customWidth="1"/>
    <col min="8979" max="8979" width="7.33203125" style="8" bestFit="1" customWidth="1"/>
    <col min="8980" max="8980" width="6.33203125" style="8" bestFit="1" customWidth="1"/>
    <col min="8981" max="8981" width="8" style="8" bestFit="1" customWidth="1"/>
    <col min="8982" max="9216" width="10.83203125" style="8"/>
    <col min="9217" max="9217" width="11.6640625" style="8" customWidth="1"/>
    <col min="9218" max="9218" width="7.83203125" style="8" bestFit="1" customWidth="1"/>
    <col min="9219" max="9219" width="6.83203125" style="8" bestFit="1" customWidth="1"/>
    <col min="9220" max="9221" width="7.83203125" style="8" bestFit="1" customWidth="1"/>
    <col min="9222" max="9222" width="6.83203125" style="8" bestFit="1" customWidth="1"/>
    <col min="9223" max="9223" width="7.83203125" style="8" bestFit="1" customWidth="1"/>
    <col min="9224" max="9224" width="8" style="8" bestFit="1" customWidth="1"/>
    <col min="9225" max="9226" width="7.5" style="8" bestFit="1" customWidth="1"/>
    <col min="9227" max="9227" width="8" style="8" bestFit="1" customWidth="1"/>
    <col min="9228" max="9228" width="7.83203125" style="8" bestFit="1" customWidth="1"/>
    <col min="9229" max="9229" width="6.83203125" style="8" bestFit="1" customWidth="1"/>
    <col min="9230" max="9231" width="7.83203125" style="8" bestFit="1" customWidth="1"/>
    <col min="9232" max="9232" width="6.83203125" style="8" bestFit="1" customWidth="1"/>
    <col min="9233" max="9233" width="7.83203125" style="8" bestFit="1" customWidth="1"/>
    <col min="9234" max="9234" width="6.83203125" style="8" bestFit="1" customWidth="1"/>
    <col min="9235" max="9235" width="7.33203125" style="8" bestFit="1" customWidth="1"/>
    <col min="9236" max="9236" width="6.33203125" style="8" bestFit="1" customWidth="1"/>
    <col min="9237" max="9237" width="8" style="8" bestFit="1" customWidth="1"/>
    <col min="9238" max="9472" width="10.83203125" style="8"/>
    <col min="9473" max="9473" width="11.6640625" style="8" customWidth="1"/>
    <col min="9474" max="9474" width="7.83203125" style="8" bestFit="1" customWidth="1"/>
    <col min="9475" max="9475" width="6.83203125" style="8" bestFit="1" customWidth="1"/>
    <col min="9476" max="9477" width="7.83203125" style="8" bestFit="1" customWidth="1"/>
    <col min="9478" max="9478" width="6.83203125" style="8" bestFit="1" customWidth="1"/>
    <col min="9479" max="9479" width="7.83203125" style="8" bestFit="1" customWidth="1"/>
    <col min="9480" max="9480" width="8" style="8" bestFit="1" customWidth="1"/>
    <col min="9481" max="9482" width="7.5" style="8" bestFit="1" customWidth="1"/>
    <col min="9483" max="9483" width="8" style="8" bestFit="1" customWidth="1"/>
    <col min="9484" max="9484" width="7.83203125" style="8" bestFit="1" customWidth="1"/>
    <col min="9485" max="9485" width="6.83203125" style="8" bestFit="1" customWidth="1"/>
    <col min="9486" max="9487" width="7.83203125" style="8" bestFit="1" customWidth="1"/>
    <col min="9488" max="9488" width="6.83203125" style="8" bestFit="1" customWidth="1"/>
    <col min="9489" max="9489" width="7.83203125" style="8" bestFit="1" customWidth="1"/>
    <col min="9490" max="9490" width="6.83203125" style="8" bestFit="1" customWidth="1"/>
    <col min="9491" max="9491" width="7.33203125" style="8" bestFit="1" customWidth="1"/>
    <col min="9492" max="9492" width="6.33203125" style="8" bestFit="1" customWidth="1"/>
    <col min="9493" max="9493" width="8" style="8" bestFit="1" customWidth="1"/>
    <col min="9494" max="9728" width="10.83203125" style="8"/>
    <col min="9729" max="9729" width="11.6640625" style="8" customWidth="1"/>
    <col min="9730" max="9730" width="7.83203125" style="8" bestFit="1" customWidth="1"/>
    <col min="9731" max="9731" width="6.83203125" style="8" bestFit="1" customWidth="1"/>
    <col min="9732" max="9733" width="7.83203125" style="8" bestFit="1" customWidth="1"/>
    <col min="9734" max="9734" width="6.83203125" style="8" bestFit="1" customWidth="1"/>
    <col min="9735" max="9735" width="7.83203125" style="8" bestFit="1" customWidth="1"/>
    <col min="9736" max="9736" width="8" style="8" bestFit="1" customWidth="1"/>
    <col min="9737" max="9738" width="7.5" style="8" bestFit="1" customWidth="1"/>
    <col min="9739" max="9739" width="8" style="8" bestFit="1" customWidth="1"/>
    <col min="9740" max="9740" width="7.83203125" style="8" bestFit="1" customWidth="1"/>
    <col min="9741" max="9741" width="6.83203125" style="8" bestFit="1" customWidth="1"/>
    <col min="9742" max="9743" width="7.83203125" style="8" bestFit="1" customWidth="1"/>
    <col min="9744" max="9744" width="6.83203125" style="8" bestFit="1" customWidth="1"/>
    <col min="9745" max="9745" width="7.83203125" style="8" bestFit="1" customWidth="1"/>
    <col min="9746" max="9746" width="6.83203125" style="8" bestFit="1" customWidth="1"/>
    <col min="9747" max="9747" width="7.33203125" style="8" bestFit="1" customWidth="1"/>
    <col min="9748" max="9748" width="6.33203125" style="8" bestFit="1" customWidth="1"/>
    <col min="9749" max="9749" width="8" style="8" bestFit="1" customWidth="1"/>
    <col min="9750" max="9984" width="10.83203125" style="8"/>
    <col min="9985" max="9985" width="11.6640625" style="8" customWidth="1"/>
    <col min="9986" max="9986" width="7.83203125" style="8" bestFit="1" customWidth="1"/>
    <col min="9987" max="9987" width="6.83203125" style="8" bestFit="1" customWidth="1"/>
    <col min="9988" max="9989" width="7.83203125" style="8" bestFit="1" customWidth="1"/>
    <col min="9990" max="9990" width="6.83203125" style="8" bestFit="1" customWidth="1"/>
    <col min="9991" max="9991" width="7.83203125" style="8" bestFit="1" customWidth="1"/>
    <col min="9992" max="9992" width="8" style="8" bestFit="1" customWidth="1"/>
    <col min="9993" max="9994" width="7.5" style="8" bestFit="1" customWidth="1"/>
    <col min="9995" max="9995" width="8" style="8" bestFit="1" customWidth="1"/>
    <col min="9996" max="9996" width="7.83203125" style="8" bestFit="1" customWidth="1"/>
    <col min="9997" max="9997" width="6.83203125" style="8" bestFit="1" customWidth="1"/>
    <col min="9998" max="9999" width="7.83203125" style="8" bestFit="1" customWidth="1"/>
    <col min="10000" max="10000" width="6.83203125" style="8" bestFit="1" customWidth="1"/>
    <col min="10001" max="10001" width="7.83203125" style="8" bestFit="1" customWidth="1"/>
    <col min="10002" max="10002" width="6.83203125" style="8" bestFit="1" customWidth="1"/>
    <col min="10003" max="10003" width="7.33203125" style="8" bestFit="1" customWidth="1"/>
    <col min="10004" max="10004" width="6.33203125" style="8" bestFit="1" customWidth="1"/>
    <col min="10005" max="10005" width="8" style="8" bestFit="1" customWidth="1"/>
    <col min="10006" max="10240" width="10.83203125" style="8"/>
    <col min="10241" max="10241" width="11.6640625" style="8" customWidth="1"/>
    <col min="10242" max="10242" width="7.83203125" style="8" bestFit="1" customWidth="1"/>
    <col min="10243" max="10243" width="6.83203125" style="8" bestFit="1" customWidth="1"/>
    <col min="10244" max="10245" width="7.83203125" style="8" bestFit="1" customWidth="1"/>
    <col min="10246" max="10246" width="6.83203125" style="8" bestFit="1" customWidth="1"/>
    <col min="10247" max="10247" width="7.83203125" style="8" bestFit="1" customWidth="1"/>
    <col min="10248" max="10248" width="8" style="8" bestFit="1" customWidth="1"/>
    <col min="10249" max="10250" width="7.5" style="8" bestFit="1" customWidth="1"/>
    <col min="10251" max="10251" width="8" style="8" bestFit="1" customWidth="1"/>
    <col min="10252" max="10252" width="7.83203125" style="8" bestFit="1" customWidth="1"/>
    <col min="10253" max="10253" width="6.83203125" style="8" bestFit="1" customWidth="1"/>
    <col min="10254" max="10255" width="7.83203125" style="8" bestFit="1" customWidth="1"/>
    <col min="10256" max="10256" width="6.83203125" style="8" bestFit="1" customWidth="1"/>
    <col min="10257" max="10257" width="7.83203125" style="8" bestFit="1" customWidth="1"/>
    <col min="10258" max="10258" width="6.83203125" style="8" bestFit="1" customWidth="1"/>
    <col min="10259" max="10259" width="7.33203125" style="8" bestFit="1" customWidth="1"/>
    <col min="10260" max="10260" width="6.33203125" style="8" bestFit="1" customWidth="1"/>
    <col min="10261" max="10261" width="8" style="8" bestFit="1" customWidth="1"/>
    <col min="10262" max="10496" width="10.83203125" style="8"/>
    <col min="10497" max="10497" width="11.6640625" style="8" customWidth="1"/>
    <col min="10498" max="10498" width="7.83203125" style="8" bestFit="1" customWidth="1"/>
    <col min="10499" max="10499" width="6.83203125" style="8" bestFit="1" customWidth="1"/>
    <col min="10500" max="10501" width="7.83203125" style="8" bestFit="1" customWidth="1"/>
    <col min="10502" max="10502" width="6.83203125" style="8" bestFit="1" customWidth="1"/>
    <col min="10503" max="10503" width="7.83203125" style="8" bestFit="1" customWidth="1"/>
    <col min="10504" max="10504" width="8" style="8" bestFit="1" customWidth="1"/>
    <col min="10505" max="10506" width="7.5" style="8" bestFit="1" customWidth="1"/>
    <col min="10507" max="10507" width="8" style="8" bestFit="1" customWidth="1"/>
    <col min="10508" max="10508" width="7.83203125" style="8" bestFit="1" customWidth="1"/>
    <col min="10509" max="10509" width="6.83203125" style="8" bestFit="1" customWidth="1"/>
    <col min="10510" max="10511" width="7.83203125" style="8" bestFit="1" customWidth="1"/>
    <col min="10512" max="10512" width="6.83203125" style="8" bestFit="1" customWidth="1"/>
    <col min="10513" max="10513" width="7.83203125" style="8" bestFit="1" customWidth="1"/>
    <col min="10514" max="10514" width="6.83203125" style="8" bestFit="1" customWidth="1"/>
    <col min="10515" max="10515" width="7.33203125" style="8" bestFit="1" customWidth="1"/>
    <col min="10516" max="10516" width="6.33203125" style="8" bestFit="1" customWidth="1"/>
    <col min="10517" max="10517" width="8" style="8" bestFit="1" customWidth="1"/>
    <col min="10518" max="10752" width="10.83203125" style="8"/>
    <col min="10753" max="10753" width="11.6640625" style="8" customWidth="1"/>
    <col min="10754" max="10754" width="7.83203125" style="8" bestFit="1" customWidth="1"/>
    <col min="10755" max="10755" width="6.83203125" style="8" bestFit="1" customWidth="1"/>
    <col min="10756" max="10757" width="7.83203125" style="8" bestFit="1" customWidth="1"/>
    <col min="10758" max="10758" width="6.83203125" style="8" bestFit="1" customWidth="1"/>
    <col min="10759" max="10759" width="7.83203125" style="8" bestFit="1" customWidth="1"/>
    <col min="10760" max="10760" width="8" style="8" bestFit="1" customWidth="1"/>
    <col min="10761" max="10762" width="7.5" style="8" bestFit="1" customWidth="1"/>
    <col min="10763" max="10763" width="8" style="8" bestFit="1" customWidth="1"/>
    <col min="10764" max="10764" width="7.83203125" style="8" bestFit="1" customWidth="1"/>
    <col min="10765" max="10765" width="6.83203125" style="8" bestFit="1" customWidth="1"/>
    <col min="10766" max="10767" width="7.83203125" style="8" bestFit="1" customWidth="1"/>
    <col min="10768" max="10768" width="6.83203125" style="8" bestFit="1" customWidth="1"/>
    <col min="10769" max="10769" width="7.83203125" style="8" bestFit="1" customWidth="1"/>
    <col min="10770" max="10770" width="6.83203125" style="8" bestFit="1" customWidth="1"/>
    <col min="10771" max="10771" width="7.33203125" style="8" bestFit="1" customWidth="1"/>
    <col min="10772" max="10772" width="6.33203125" style="8" bestFit="1" customWidth="1"/>
    <col min="10773" max="10773" width="8" style="8" bestFit="1" customWidth="1"/>
    <col min="10774" max="11008" width="10.83203125" style="8"/>
    <col min="11009" max="11009" width="11.6640625" style="8" customWidth="1"/>
    <col min="11010" max="11010" width="7.83203125" style="8" bestFit="1" customWidth="1"/>
    <col min="11011" max="11011" width="6.83203125" style="8" bestFit="1" customWidth="1"/>
    <col min="11012" max="11013" width="7.83203125" style="8" bestFit="1" customWidth="1"/>
    <col min="11014" max="11014" width="6.83203125" style="8" bestFit="1" customWidth="1"/>
    <col min="11015" max="11015" width="7.83203125" style="8" bestFit="1" customWidth="1"/>
    <col min="11016" max="11016" width="8" style="8" bestFit="1" customWidth="1"/>
    <col min="11017" max="11018" width="7.5" style="8" bestFit="1" customWidth="1"/>
    <col min="11019" max="11019" width="8" style="8" bestFit="1" customWidth="1"/>
    <col min="11020" max="11020" width="7.83203125" style="8" bestFit="1" customWidth="1"/>
    <col min="11021" max="11021" width="6.83203125" style="8" bestFit="1" customWidth="1"/>
    <col min="11022" max="11023" width="7.83203125" style="8" bestFit="1" customWidth="1"/>
    <col min="11024" max="11024" width="6.83203125" style="8" bestFit="1" customWidth="1"/>
    <col min="11025" max="11025" width="7.83203125" style="8" bestFit="1" customWidth="1"/>
    <col min="11026" max="11026" width="6.83203125" style="8" bestFit="1" customWidth="1"/>
    <col min="11027" max="11027" width="7.33203125" style="8" bestFit="1" customWidth="1"/>
    <col min="11028" max="11028" width="6.33203125" style="8" bestFit="1" customWidth="1"/>
    <col min="11029" max="11029" width="8" style="8" bestFit="1" customWidth="1"/>
    <col min="11030" max="11264" width="10.83203125" style="8"/>
    <col min="11265" max="11265" width="11.6640625" style="8" customWidth="1"/>
    <col min="11266" max="11266" width="7.83203125" style="8" bestFit="1" customWidth="1"/>
    <col min="11267" max="11267" width="6.83203125" style="8" bestFit="1" customWidth="1"/>
    <col min="11268" max="11269" width="7.83203125" style="8" bestFit="1" customWidth="1"/>
    <col min="11270" max="11270" width="6.83203125" style="8" bestFit="1" customWidth="1"/>
    <col min="11271" max="11271" width="7.83203125" style="8" bestFit="1" customWidth="1"/>
    <col min="11272" max="11272" width="8" style="8" bestFit="1" customWidth="1"/>
    <col min="11273" max="11274" width="7.5" style="8" bestFit="1" customWidth="1"/>
    <col min="11275" max="11275" width="8" style="8" bestFit="1" customWidth="1"/>
    <col min="11276" max="11276" width="7.83203125" style="8" bestFit="1" customWidth="1"/>
    <col min="11277" max="11277" width="6.83203125" style="8" bestFit="1" customWidth="1"/>
    <col min="11278" max="11279" width="7.83203125" style="8" bestFit="1" customWidth="1"/>
    <col min="11280" max="11280" width="6.83203125" style="8" bestFit="1" customWidth="1"/>
    <col min="11281" max="11281" width="7.83203125" style="8" bestFit="1" customWidth="1"/>
    <col min="11282" max="11282" width="6.83203125" style="8" bestFit="1" customWidth="1"/>
    <col min="11283" max="11283" width="7.33203125" style="8" bestFit="1" customWidth="1"/>
    <col min="11284" max="11284" width="6.33203125" style="8" bestFit="1" customWidth="1"/>
    <col min="11285" max="11285" width="8" style="8" bestFit="1" customWidth="1"/>
    <col min="11286" max="11520" width="10.83203125" style="8"/>
    <col min="11521" max="11521" width="11.6640625" style="8" customWidth="1"/>
    <col min="11522" max="11522" width="7.83203125" style="8" bestFit="1" customWidth="1"/>
    <col min="11523" max="11523" width="6.83203125" style="8" bestFit="1" customWidth="1"/>
    <col min="11524" max="11525" width="7.83203125" style="8" bestFit="1" customWidth="1"/>
    <col min="11526" max="11526" width="6.83203125" style="8" bestFit="1" customWidth="1"/>
    <col min="11527" max="11527" width="7.83203125" style="8" bestFit="1" customWidth="1"/>
    <col min="11528" max="11528" width="8" style="8" bestFit="1" customWidth="1"/>
    <col min="11529" max="11530" width="7.5" style="8" bestFit="1" customWidth="1"/>
    <col min="11531" max="11531" width="8" style="8" bestFit="1" customWidth="1"/>
    <col min="11532" max="11532" width="7.83203125" style="8" bestFit="1" customWidth="1"/>
    <col min="11533" max="11533" width="6.83203125" style="8" bestFit="1" customWidth="1"/>
    <col min="11534" max="11535" width="7.83203125" style="8" bestFit="1" customWidth="1"/>
    <col min="11536" max="11536" width="6.83203125" style="8" bestFit="1" customWidth="1"/>
    <col min="11537" max="11537" width="7.83203125" style="8" bestFit="1" customWidth="1"/>
    <col min="11538" max="11538" width="6.83203125" style="8" bestFit="1" customWidth="1"/>
    <col min="11539" max="11539" width="7.33203125" style="8" bestFit="1" customWidth="1"/>
    <col min="11540" max="11540" width="6.33203125" style="8" bestFit="1" customWidth="1"/>
    <col min="11541" max="11541" width="8" style="8" bestFit="1" customWidth="1"/>
    <col min="11542" max="11776" width="10.83203125" style="8"/>
    <col min="11777" max="11777" width="11.6640625" style="8" customWidth="1"/>
    <col min="11778" max="11778" width="7.83203125" style="8" bestFit="1" customWidth="1"/>
    <col min="11779" max="11779" width="6.83203125" style="8" bestFit="1" customWidth="1"/>
    <col min="11780" max="11781" width="7.83203125" style="8" bestFit="1" customWidth="1"/>
    <col min="11782" max="11782" width="6.83203125" style="8" bestFit="1" customWidth="1"/>
    <col min="11783" max="11783" width="7.83203125" style="8" bestFit="1" customWidth="1"/>
    <col min="11784" max="11784" width="8" style="8" bestFit="1" customWidth="1"/>
    <col min="11785" max="11786" width="7.5" style="8" bestFit="1" customWidth="1"/>
    <col min="11787" max="11787" width="8" style="8" bestFit="1" customWidth="1"/>
    <col min="11788" max="11788" width="7.83203125" style="8" bestFit="1" customWidth="1"/>
    <col min="11789" max="11789" width="6.83203125" style="8" bestFit="1" customWidth="1"/>
    <col min="11790" max="11791" width="7.83203125" style="8" bestFit="1" customWidth="1"/>
    <col min="11792" max="11792" width="6.83203125" style="8" bestFit="1" customWidth="1"/>
    <col min="11793" max="11793" width="7.83203125" style="8" bestFit="1" customWidth="1"/>
    <col min="11794" max="11794" width="6.83203125" style="8" bestFit="1" customWidth="1"/>
    <col min="11795" max="11795" width="7.33203125" style="8" bestFit="1" customWidth="1"/>
    <col min="11796" max="11796" width="6.33203125" style="8" bestFit="1" customWidth="1"/>
    <col min="11797" max="11797" width="8" style="8" bestFit="1" customWidth="1"/>
    <col min="11798" max="12032" width="10.83203125" style="8"/>
    <col min="12033" max="12033" width="11.6640625" style="8" customWidth="1"/>
    <col min="12034" max="12034" width="7.83203125" style="8" bestFit="1" customWidth="1"/>
    <col min="12035" max="12035" width="6.83203125" style="8" bestFit="1" customWidth="1"/>
    <col min="12036" max="12037" width="7.83203125" style="8" bestFit="1" customWidth="1"/>
    <col min="12038" max="12038" width="6.83203125" style="8" bestFit="1" customWidth="1"/>
    <col min="12039" max="12039" width="7.83203125" style="8" bestFit="1" customWidth="1"/>
    <col min="12040" max="12040" width="8" style="8" bestFit="1" customWidth="1"/>
    <col min="12041" max="12042" width="7.5" style="8" bestFit="1" customWidth="1"/>
    <col min="12043" max="12043" width="8" style="8" bestFit="1" customWidth="1"/>
    <col min="12044" max="12044" width="7.83203125" style="8" bestFit="1" customWidth="1"/>
    <col min="12045" max="12045" width="6.83203125" style="8" bestFit="1" customWidth="1"/>
    <col min="12046" max="12047" width="7.83203125" style="8" bestFit="1" customWidth="1"/>
    <col min="12048" max="12048" width="6.83203125" style="8" bestFit="1" customWidth="1"/>
    <col min="12049" max="12049" width="7.83203125" style="8" bestFit="1" customWidth="1"/>
    <col min="12050" max="12050" width="6.83203125" style="8" bestFit="1" customWidth="1"/>
    <col min="12051" max="12051" width="7.33203125" style="8" bestFit="1" customWidth="1"/>
    <col min="12052" max="12052" width="6.33203125" style="8" bestFit="1" customWidth="1"/>
    <col min="12053" max="12053" width="8" style="8" bestFit="1" customWidth="1"/>
    <col min="12054" max="12288" width="10.83203125" style="8"/>
    <col min="12289" max="12289" width="11.6640625" style="8" customWidth="1"/>
    <col min="12290" max="12290" width="7.83203125" style="8" bestFit="1" customWidth="1"/>
    <col min="12291" max="12291" width="6.83203125" style="8" bestFit="1" customWidth="1"/>
    <col min="12292" max="12293" width="7.83203125" style="8" bestFit="1" customWidth="1"/>
    <col min="12294" max="12294" width="6.83203125" style="8" bestFit="1" customWidth="1"/>
    <col min="12295" max="12295" width="7.83203125" style="8" bestFit="1" customWidth="1"/>
    <col min="12296" max="12296" width="8" style="8" bestFit="1" customWidth="1"/>
    <col min="12297" max="12298" width="7.5" style="8" bestFit="1" customWidth="1"/>
    <col min="12299" max="12299" width="8" style="8" bestFit="1" customWidth="1"/>
    <col min="12300" max="12300" width="7.83203125" style="8" bestFit="1" customWidth="1"/>
    <col min="12301" max="12301" width="6.83203125" style="8" bestFit="1" customWidth="1"/>
    <col min="12302" max="12303" width="7.83203125" style="8" bestFit="1" customWidth="1"/>
    <col min="12304" max="12304" width="6.83203125" style="8" bestFit="1" customWidth="1"/>
    <col min="12305" max="12305" width="7.83203125" style="8" bestFit="1" customWidth="1"/>
    <col min="12306" max="12306" width="6.83203125" style="8" bestFit="1" customWidth="1"/>
    <col min="12307" max="12307" width="7.33203125" style="8" bestFit="1" customWidth="1"/>
    <col min="12308" max="12308" width="6.33203125" style="8" bestFit="1" customWidth="1"/>
    <col min="12309" max="12309" width="8" style="8" bestFit="1" customWidth="1"/>
    <col min="12310" max="12544" width="10.83203125" style="8"/>
    <col min="12545" max="12545" width="11.6640625" style="8" customWidth="1"/>
    <col min="12546" max="12546" width="7.83203125" style="8" bestFit="1" customWidth="1"/>
    <col min="12547" max="12547" width="6.83203125" style="8" bestFit="1" customWidth="1"/>
    <col min="12548" max="12549" width="7.83203125" style="8" bestFit="1" customWidth="1"/>
    <col min="12550" max="12550" width="6.83203125" style="8" bestFit="1" customWidth="1"/>
    <col min="12551" max="12551" width="7.83203125" style="8" bestFit="1" customWidth="1"/>
    <col min="12552" max="12552" width="8" style="8" bestFit="1" customWidth="1"/>
    <col min="12553" max="12554" width="7.5" style="8" bestFit="1" customWidth="1"/>
    <col min="12555" max="12555" width="8" style="8" bestFit="1" customWidth="1"/>
    <col min="12556" max="12556" width="7.83203125" style="8" bestFit="1" customWidth="1"/>
    <col min="12557" max="12557" width="6.83203125" style="8" bestFit="1" customWidth="1"/>
    <col min="12558" max="12559" width="7.83203125" style="8" bestFit="1" customWidth="1"/>
    <col min="12560" max="12560" width="6.83203125" style="8" bestFit="1" customWidth="1"/>
    <col min="12561" max="12561" width="7.83203125" style="8" bestFit="1" customWidth="1"/>
    <col min="12562" max="12562" width="6.83203125" style="8" bestFit="1" customWidth="1"/>
    <col min="12563" max="12563" width="7.33203125" style="8" bestFit="1" customWidth="1"/>
    <col min="12564" max="12564" width="6.33203125" style="8" bestFit="1" customWidth="1"/>
    <col min="12565" max="12565" width="8" style="8" bestFit="1" customWidth="1"/>
    <col min="12566" max="12800" width="10.83203125" style="8"/>
    <col min="12801" max="12801" width="11.6640625" style="8" customWidth="1"/>
    <col min="12802" max="12802" width="7.83203125" style="8" bestFit="1" customWidth="1"/>
    <col min="12803" max="12803" width="6.83203125" style="8" bestFit="1" customWidth="1"/>
    <col min="12804" max="12805" width="7.83203125" style="8" bestFit="1" customWidth="1"/>
    <col min="12806" max="12806" width="6.83203125" style="8" bestFit="1" customWidth="1"/>
    <col min="12807" max="12807" width="7.83203125" style="8" bestFit="1" customWidth="1"/>
    <col min="12808" max="12808" width="8" style="8" bestFit="1" customWidth="1"/>
    <col min="12809" max="12810" width="7.5" style="8" bestFit="1" customWidth="1"/>
    <col min="12811" max="12811" width="8" style="8" bestFit="1" customWidth="1"/>
    <col min="12812" max="12812" width="7.83203125" style="8" bestFit="1" customWidth="1"/>
    <col min="12813" max="12813" width="6.83203125" style="8" bestFit="1" customWidth="1"/>
    <col min="12814" max="12815" width="7.83203125" style="8" bestFit="1" customWidth="1"/>
    <col min="12816" max="12816" width="6.83203125" style="8" bestFit="1" customWidth="1"/>
    <col min="12817" max="12817" width="7.83203125" style="8" bestFit="1" customWidth="1"/>
    <col min="12818" max="12818" width="6.83203125" style="8" bestFit="1" customWidth="1"/>
    <col min="12819" max="12819" width="7.33203125" style="8" bestFit="1" customWidth="1"/>
    <col min="12820" max="12820" width="6.33203125" style="8" bestFit="1" customWidth="1"/>
    <col min="12821" max="12821" width="8" style="8" bestFit="1" customWidth="1"/>
    <col min="12822" max="13056" width="10.83203125" style="8"/>
    <col min="13057" max="13057" width="11.6640625" style="8" customWidth="1"/>
    <col min="13058" max="13058" width="7.83203125" style="8" bestFit="1" customWidth="1"/>
    <col min="13059" max="13059" width="6.83203125" style="8" bestFit="1" customWidth="1"/>
    <col min="13060" max="13061" width="7.83203125" style="8" bestFit="1" customWidth="1"/>
    <col min="13062" max="13062" width="6.83203125" style="8" bestFit="1" customWidth="1"/>
    <col min="13063" max="13063" width="7.83203125" style="8" bestFit="1" customWidth="1"/>
    <col min="13064" max="13064" width="8" style="8" bestFit="1" customWidth="1"/>
    <col min="13065" max="13066" width="7.5" style="8" bestFit="1" customWidth="1"/>
    <col min="13067" max="13067" width="8" style="8" bestFit="1" customWidth="1"/>
    <col min="13068" max="13068" width="7.83203125" style="8" bestFit="1" customWidth="1"/>
    <col min="13069" max="13069" width="6.83203125" style="8" bestFit="1" customWidth="1"/>
    <col min="13070" max="13071" width="7.83203125" style="8" bestFit="1" customWidth="1"/>
    <col min="13072" max="13072" width="6.83203125" style="8" bestFit="1" customWidth="1"/>
    <col min="13073" max="13073" width="7.83203125" style="8" bestFit="1" customWidth="1"/>
    <col min="13074" max="13074" width="6.83203125" style="8" bestFit="1" customWidth="1"/>
    <col min="13075" max="13075" width="7.33203125" style="8" bestFit="1" customWidth="1"/>
    <col min="13076" max="13076" width="6.33203125" style="8" bestFit="1" customWidth="1"/>
    <col min="13077" max="13077" width="8" style="8" bestFit="1" customWidth="1"/>
    <col min="13078" max="13312" width="10.83203125" style="8"/>
    <col min="13313" max="13313" width="11.6640625" style="8" customWidth="1"/>
    <col min="13314" max="13314" width="7.83203125" style="8" bestFit="1" customWidth="1"/>
    <col min="13315" max="13315" width="6.83203125" style="8" bestFit="1" customWidth="1"/>
    <col min="13316" max="13317" width="7.83203125" style="8" bestFit="1" customWidth="1"/>
    <col min="13318" max="13318" width="6.83203125" style="8" bestFit="1" customWidth="1"/>
    <col min="13319" max="13319" width="7.83203125" style="8" bestFit="1" customWidth="1"/>
    <col min="13320" max="13320" width="8" style="8" bestFit="1" customWidth="1"/>
    <col min="13321" max="13322" width="7.5" style="8" bestFit="1" customWidth="1"/>
    <col min="13323" max="13323" width="8" style="8" bestFit="1" customWidth="1"/>
    <col min="13324" max="13324" width="7.83203125" style="8" bestFit="1" customWidth="1"/>
    <col min="13325" max="13325" width="6.83203125" style="8" bestFit="1" customWidth="1"/>
    <col min="13326" max="13327" width="7.83203125" style="8" bestFit="1" customWidth="1"/>
    <col min="13328" max="13328" width="6.83203125" style="8" bestFit="1" customWidth="1"/>
    <col min="13329" max="13329" width="7.83203125" style="8" bestFit="1" customWidth="1"/>
    <col min="13330" max="13330" width="6.83203125" style="8" bestFit="1" customWidth="1"/>
    <col min="13331" max="13331" width="7.33203125" style="8" bestFit="1" customWidth="1"/>
    <col min="13332" max="13332" width="6.33203125" style="8" bestFit="1" customWidth="1"/>
    <col min="13333" max="13333" width="8" style="8" bestFit="1" customWidth="1"/>
    <col min="13334" max="13568" width="10.83203125" style="8"/>
    <col min="13569" max="13569" width="11.6640625" style="8" customWidth="1"/>
    <col min="13570" max="13570" width="7.83203125" style="8" bestFit="1" customWidth="1"/>
    <col min="13571" max="13571" width="6.83203125" style="8" bestFit="1" customWidth="1"/>
    <col min="13572" max="13573" width="7.83203125" style="8" bestFit="1" customWidth="1"/>
    <col min="13574" max="13574" width="6.83203125" style="8" bestFit="1" customWidth="1"/>
    <col min="13575" max="13575" width="7.83203125" style="8" bestFit="1" customWidth="1"/>
    <col min="13576" max="13576" width="8" style="8" bestFit="1" customWidth="1"/>
    <col min="13577" max="13578" width="7.5" style="8" bestFit="1" customWidth="1"/>
    <col min="13579" max="13579" width="8" style="8" bestFit="1" customWidth="1"/>
    <col min="13580" max="13580" width="7.83203125" style="8" bestFit="1" customWidth="1"/>
    <col min="13581" max="13581" width="6.83203125" style="8" bestFit="1" customWidth="1"/>
    <col min="13582" max="13583" width="7.83203125" style="8" bestFit="1" customWidth="1"/>
    <col min="13584" max="13584" width="6.83203125" style="8" bestFit="1" customWidth="1"/>
    <col min="13585" max="13585" width="7.83203125" style="8" bestFit="1" customWidth="1"/>
    <col min="13586" max="13586" width="6.83203125" style="8" bestFit="1" customWidth="1"/>
    <col min="13587" max="13587" width="7.33203125" style="8" bestFit="1" customWidth="1"/>
    <col min="13588" max="13588" width="6.33203125" style="8" bestFit="1" customWidth="1"/>
    <col min="13589" max="13589" width="8" style="8" bestFit="1" customWidth="1"/>
    <col min="13590" max="13824" width="10.83203125" style="8"/>
    <col min="13825" max="13825" width="11.6640625" style="8" customWidth="1"/>
    <col min="13826" max="13826" width="7.83203125" style="8" bestFit="1" customWidth="1"/>
    <col min="13827" max="13827" width="6.83203125" style="8" bestFit="1" customWidth="1"/>
    <col min="13828" max="13829" width="7.83203125" style="8" bestFit="1" customWidth="1"/>
    <col min="13830" max="13830" width="6.83203125" style="8" bestFit="1" customWidth="1"/>
    <col min="13831" max="13831" width="7.83203125" style="8" bestFit="1" customWidth="1"/>
    <col min="13832" max="13832" width="8" style="8" bestFit="1" customWidth="1"/>
    <col min="13833" max="13834" width="7.5" style="8" bestFit="1" customWidth="1"/>
    <col min="13835" max="13835" width="8" style="8" bestFit="1" customWidth="1"/>
    <col min="13836" max="13836" width="7.83203125" style="8" bestFit="1" customWidth="1"/>
    <col min="13837" max="13837" width="6.83203125" style="8" bestFit="1" customWidth="1"/>
    <col min="13838" max="13839" width="7.83203125" style="8" bestFit="1" customWidth="1"/>
    <col min="13840" max="13840" width="6.83203125" style="8" bestFit="1" customWidth="1"/>
    <col min="13841" max="13841" width="7.83203125" style="8" bestFit="1" customWidth="1"/>
    <col min="13842" max="13842" width="6.83203125" style="8" bestFit="1" customWidth="1"/>
    <col min="13843" max="13843" width="7.33203125" style="8" bestFit="1" customWidth="1"/>
    <col min="13844" max="13844" width="6.33203125" style="8" bestFit="1" customWidth="1"/>
    <col min="13845" max="13845" width="8" style="8" bestFit="1" customWidth="1"/>
    <col min="13846" max="14080" width="10.83203125" style="8"/>
    <col min="14081" max="14081" width="11.6640625" style="8" customWidth="1"/>
    <col min="14082" max="14082" width="7.83203125" style="8" bestFit="1" customWidth="1"/>
    <col min="14083" max="14083" width="6.83203125" style="8" bestFit="1" customWidth="1"/>
    <col min="14084" max="14085" width="7.83203125" style="8" bestFit="1" customWidth="1"/>
    <col min="14086" max="14086" width="6.83203125" style="8" bestFit="1" customWidth="1"/>
    <col min="14087" max="14087" width="7.83203125" style="8" bestFit="1" customWidth="1"/>
    <col min="14088" max="14088" width="8" style="8" bestFit="1" customWidth="1"/>
    <col min="14089" max="14090" width="7.5" style="8" bestFit="1" customWidth="1"/>
    <col min="14091" max="14091" width="8" style="8" bestFit="1" customWidth="1"/>
    <col min="14092" max="14092" width="7.83203125" style="8" bestFit="1" customWidth="1"/>
    <col min="14093" max="14093" width="6.83203125" style="8" bestFit="1" customWidth="1"/>
    <col min="14094" max="14095" width="7.83203125" style="8" bestFit="1" customWidth="1"/>
    <col min="14096" max="14096" width="6.83203125" style="8" bestFit="1" customWidth="1"/>
    <col min="14097" max="14097" width="7.83203125" style="8" bestFit="1" customWidth="1"/>
    <col min="14098" max="14098" width="6.83203125" style="8" bestFit="1" customWidth="1"/>
    <col min="14099" max="14099" width="7.33203125" style="8" bestFit="1" customWidth="1"/>
    <col min="14100" max="14100" width="6.33203125" style="8" bestFit="1" customWidth="1"/>
    <col min="14101" max="14101" width="8" style="8" bestFit="1" customWidth="1"/>
    <col min="14102" max="14336" width="10.83203125" style="8"/>
    <col min="14337" max="14337" width="11.6640625" style="8" customWidth="1"/>
    <col min="14338" max="14338" width="7.83203125" style="8" bestFit="1" customWidth="1"/>
    <col min="14339" max="14339" width="6.83203125" style="8" bestFit="1" customWidth="1"/>
    <col min="14340" max="14341" width="7.83203125" style="8" bestFit="1" customWidth="1"/>
    <col min="14342" max="14342" width="6.83203125" style="8" bestFit="1" customWidth="1"/>
    <col min="14343" max="14343" width="7.83203125" style="8" bestFit="1" customWidth="1"/>
    <col min="14344" max="14344" width="8" style="8" bestFit="1" customWidth="1"/>
    <col min="14345" max="14346" width="7.5" style="8" bestFit="1" customWidth="1"/>
    <col min="14347" max="14347" width="8" style="8" bestFit="1" customWidth="1"/>
    <col min="14348" max="14348" width="7.83203125" style="8" bestFit="1" customWidth="1"/>
    <col min="14349" max="14349" width="6.83203125" style="8" bestFit="1" customWidth="1"/>
    <col min="14350" max="14351" width="7.83203125" style="8" bestFit="1" customWidth="1"/>
    <col min="14352" max="14352" width="6.83203125" style="8" bestFit="1" customWidth="1"/>
    <col min="14353" max="14353" width="7.83203125" style="8" bestFit="1" customWidth="1"/>
    <col min="14354" max="14354" width="6.83203125" style="8" bestFit="1" customWidth="1"/>
    <col min="14355" max="14355" width="7.33203125" style="8" bestFit="1" customWidth="1"/>
    <col min="14356" max="14356" width="6.33203125" style="8" bestFit="1" customWidth="1"/>
    <col min="14357" max="14357" width="8" style="8" bestFit="1" customWidth="1"/>
    <col min="14358" max="14592" width="10.83203125" style="8"/>
    <col min="14593" max="14593" width="11.6640625" style="8" customWidth="1"/>
    <col min="14594" max="14594" width="7.83203125" style="8" bestFit="1" customWidth="1"/>
    <col min="14595" max="14595" width="6.83203125" style="8" bestFit="1" customWidth="1"/>
    <col min="14596" max="14597" width="7.83203125" style="8" bestFit="1" customWidth="1"/>
    <col min="14598" max="14598" width="6.83203125" style="8" bestFit="1" customWidth="1"/>
    <col min="14599" max="14599" width="7.83203125" style="8" bestFit="1" customWidth="1"/>
    <col min="14600" max="14600" width="8" style="8" bestFit="1" customWidth="1"/>
    <col min="14601" max="14602" width="7.5" style="8" bestFit="1" customWidth="1"/>
    <col min="14603" max="14603" width="8" style="8" bestFit="1" customWidth="1"/>
    <col min="14604" max="14604" width="7.83203125" style="8" bestFit="1" customWidth="1"/>
    <col min="14605" max="14605" width="6.83203125" style="8" bestFit="1" customWidth="1"/>
    <col min="14606" max="14607" width="7.83203125" style="8" bestFit="1" customWidth="1"/>
    <col min="14608" max="14608" width="6.83203125" style="8" bestFit="1" customWidth="1"/>
    <col min="14609" max="14609" width="7.83203125" style="8" bestFit="1" customWidth="1"/>
    <col min="14610" max="14610" width="6.83203125" style="8" bestFit="1" customWidth="1"/>
    <col min="14611" max="14611" width="7.33203125" style="8" bestFit="1" customWidth="1"/>
    <col min="14612" max="14612" width="6.33203125" style="8" bestFit="1" customWidth="1"/>
    <col min="14613" max="14613" width="8" style="8" bestFit="1" customWidth="1"/>
    <col min="14614" max="14848" width="10.83203125" style="8"/>
    <col min="14849" max="14849" width="11.6640625" style="8" customWidth="1"/>
    <col min="14850" max="14850" width="7.83203125" style="8" bestFit="1" customWidth="1"/>
    <col min="14851" max="14851" width="6.83203125" style="8" bestFit="1" customWidth="1"/>
    <col min="14852" max="14853" width="7.83203125" style="8" bestFit="1" customWidth="1"/>
    <col min="14854" max="14854" width="6.83203125" style="8" bestFit="1" customWidth="1"/>
    <col min="14855" max="14855" width="7.83203125" style="8" bestFit="1" customWidth="1"/>
    <col min="14856" max="14856" width="8" style="8" bestFit="1" customWidth="1"/>
    <col min="14857" max="14858" width="7.5" style="8" bestFit="1" customWidth="1"/>
    <col min="14859" max="14859" width="8" style="8" bestFit="1" customWidth="1"/>
    <col min="14860" max="14860" width="7.83203125" style="8" bestFit="1" customWidth="1"/>
    <col min="14861" max="14861" width="6.83203125" style="8" bestFit="1" customWidth="1"/>
    <col min="14862" max="14863" width="7.83203125" style="8" bestFit="1" customWidth="1"/>
    <col min="14864" max="14864" width="6.83203125" style="8" bestFit="1" customWidth="1"/>
    <col min="14865" max="14865" width="7.83203125" style="8" bestFit="1" customWidth="1"/>
    <col min="14866" max="14866" width="6.83203125" style="8" bestFit="1" customWidth="1"/>
    <col min="14867" max="14867" width="7.33203125" style="8" bestFit="1" customWidth="1"/>
    <col min="14868" max="14868" width="6.33203125" style="8" bestFit="1" customWidth="1"/>
    <col min="14869" max="14869" width="8" style="8" bestFit="1" customWidth="1"/>
    <col min="14870" max="15104" width="10.83203125" style="8"/>
    <col min="15105" max="15105" width="11.6640625" style="8" customWidth="1"/>
    <col min="15106" max="15106" width="7.83203125" style="8" bestFit="1" customWidth="1"/>
    <col min="15107" max="15107" width="6.83203125" style="8" bestFit="1" customWidth="1"/>
    <col min="15108" max="15109" width="7.83203125" style="8" bestFit="1" customWidth="1"/>
    <col min="15110" max="15110" width="6.83203125" style="8" bestFit="1" customWidth="1"/>
    <col min="15111" max="15111" width="7.83203125" style="8" bestFit="1" customWidth="1"/>
    <col min="15112" max="15112" width="8" style="8" bestFit="1" customWidth="1"/>
    <col min="15113" max="15114" width="7.5" style="8" bestFit="1" customWidth="1"/>
    <col min="15115" max="15115" width="8" style="8" bestFit="1" customWidth="1"/>
    <col min="15116" max="15116" width="7.83203125" style="8" bestFit="1" customWidth="1"/>
    <col min="15117" max="15117" width="6.83203125" style="8" bestFit="1" customWidth="1"/>
    <col min="15118" max="15119" width="7.83203125" style="8" bestFit="1" customWidth="1"/>
    <col min="15120" max="15120" width="6.83203125" style="8" bestFit="1" customWidth="1"/>
    <col min="15121" max="15121" width="7.83203125" style="8" bestFit="1" customWidth="1"/>
    <col min="15122" max="15122" width="6.83203125" style="8" bestFit="1" customWidth="1"/>
    <col min="15123" max="15123" width="7.33203125" style="8" bestFit="1" customWidth="1"/>
    <col min="15124" max="15124" width="6.33203125" style="8" bestFit="1" customWidth="1"/>
    <col min="15125" max="15125" width="8" style="8" bestFit="1" customWidth="1"/>
    <col min="15126" max="15360" width="10.83203125" style="8"/>
    <col min="15361" max="15361" width="11.6640625" style="8" customWidth="1"/>
    <col min="15362" max="15362" width="7.83203125" style="8" bestFit="1" customWidth="1"/>
    <col min="15363" max="15363" width="6.83203125" style="8" bestFit="1" customWidth="1"/>
    <col min="15364" max="15365" width="7.83203125" style="8" bestFit="1" customWidth="1"/>
    <col min="15366" max="15366" width="6.83203125" style="8" bestFit="1" customWidth="1"/>
    <col min="15367" max="15367" width="7.83203125" style="8" bestFit="1" customWidth="1"/>
    <col min="15368" max="15368" width="8" style="8" bestFit="1" customWidth="1"/>
    <col min="15369" max="15370" width="7.5" style="8" bestFit="1" customWidth="1"/>
    <col min="15371" max="15371" width="8" style="8" bestFit="1" customWidth="1"/>
    <col min="15372" max="15372" width="7.83203125" style="8" bestFit="1" customWidth="1"/>
    <col min="15373" max="15373" width="6.83203125" style="8" bestFit="1" customWidth="1"/>
    <col min="15374" max="15375" width="7.83203125" style="8" bestFit="1" customWidth="1"/>
    <col min="15376" max="15376" width="6.83203125" style="8" bestFit="1" customWidth="1"/>
    <col min="15377" max="15377" width="7.83203125" style="8" bestFit="1" customWidth="1"/>
    <col min="15378" max="15378" width="6.83203125" style="8" bestFit="1" customWidth="1"/>
    <col min="15379" max="15379" width="7.33203125" style="8" bestFit="1" customWidth="1"/>
    <col min="15380" max="15380" width="6.33203125" style="8" bestFit="1" customWidth="1"/>
    <col min="15381" max="15381" width="8" style="8" bestFit="1" customWidth="1"/>
    <col min="15382" max="15616" width="10.83203125" style="8"/>
    <col min="15617" max="15617" width="11.6640625" style="8" customWidth="1"/>
    <col min="15618" max="15618" width="7.83203125" style="8" bestFit="1" customWidth="1"/>
    <col min="15619" max="15619" width="6.83203125" style="8" bestFit="1" customWidth="1"/>
    <col min="15620" max="15621" width="7.83203125" style="8" bestFit="1" customWidth="1"/>
    <col min="15622" max="15622" width="6.83203125" style="8" bestFit="1" customWidth="1"/>
    <col min="15623" max="15623" width="7.83203125" style="8" bestFit="1" customWidth="1"/>
    <col min="15624" max="15624" width="8" style="8" bestFit="1" customWidth="1"/>
    <col min="15625" max="15626" width="7.5" style="8" bestFit="1" customWidth="1"/>
    <col min="15627" max="15627" width="8" style="8" bestFit="1" customWidth="1"/>
    <col min="15628" max="15628" width="7.83203125" style="8" bestFit="1" customWidth="1"/>
    <col min="15629" max="15629" width="6.83203125" style="8" bestFit="1" customWidth="1"/>
    <col min="15630" max="15631" width="7.83203125" style="8" bestFit="1" customWidth="1"/>
    <col min="15632" max="15632" width="6.83203125" style="8" bestFit="1" customWidth="1"/>
    <col min="15633" max="15633" width="7.83203125" style="8" bestFit="1" customWidth="1"/>
    <col min="15634" max="15634" width="6.83203125" style="8" bestFit="1" customWidth="1"/>
    <col min="15635" max="15635" width="7.33203125" style="8" bestFit="1" customWidth="1"/>
    <col min="15636" max="15636" width="6.33203125" style="8" bestFit="1" customWidth="1"/>
    <col min="15637" max="15637" width="8" style="8" bestFit="1" customWidth="1"/>
    <col min="15638" max="15872" width="10.83203125" style="8"/>
    <col min="15873" max="15873" width="11.6640625" style="8" customWidth="1"/>
    <col min="15874" max="15874" width="7.83203125" style="8" bestFit="1" customWidth="1"/>
    <col min="15875" max="15875" width="6.83203125" style="8" bestFit="1" customWidth="1"/>
    <col min="15876" max="15877" width="7.83203125" style="8" bestFit="1" customWidth="1"/>
    <col min="15878" max="15878" width="6.83203125" style="8" bestFit="1" customWidth="1"/>
    <col min="15879" max="15879" width="7.83203125" style="8" bestFit="1" customWidth="1"/>
    <col min="15880" max="15880" width="8" style="8" bestFit="1" customWidth="1"/>
    <col min="15881" max="15882" width="7.5" style="8" bestFit="1" customWidth="1"/>
    <col min="15883" max="15883" width="8" style="8" bestFit="1" customWidth="1"/>
    <col min="15884" max="15884" width="7.83203125" style="8" bestFit="1" customWidth="1"/>
    <col min="15885" max="15885" width="6.83203125" style="8" bestFit="1" customWidth="1"/>
    <col min="15886" max="15887" width="7.83203125" style="8" bestFit="1" customWidth="1"/>
    <col min="15888" max="15888" width="6.83203125" style="8" bestFit="1" customWidth="1"/>
    <col min="15889" max="15889" width="7.83203125" style="8" bestFit="1" customWidth="1"/>
    <col min="15890" max="15890" width="6.83203125" style="8" bestFit="1" customWidth="1"/>
    <col min="15891" max="15891" width="7.33203125" style="8" bestFit="1" customWidth="1"/>
    <col min="15892" max="15892" width="6.33203125" style="8" bestFit="1" customWidth="1"/>
    <col min="15893" max="15893" width="8" style="8" bestFit="1" customWidth="1"/>
    <col min="15894" max="16128" width="10.83203125" style="8"/>
    <col min="16129" max="16129" width="11.6640625" style="8" customWidth="1"/>
    <col min="16130" max="16130" width="7.83203125" style="8" bestFit="1" customWidth="1"/>
    <col min="16131" max="16131" width="6.83203125" style="8" bestFit="1" customWidth="1"/>
    <col min="16132" max="16133" width="7.83203125" style="8" bestFit="1" customWidth="1"/>
    <col min="16134" max="16134" width="6.83203125" style="8" bestFit="1" customWidth="1"/>
    <col min="16135" max="16135" width="7.83203125" style="8" bestFit="1" customWidth="1"/>
    <col min="16136" max="16136" width="8" style="8" bestFit="1" customWidth="1"/>
    <col min="16137" max="16138" width="7.5" style="8" bestFit="1" customWidth="1"/>
    <col min="16139" max="16139" width="8" style="8" bestFit="1" customWidth="1"/>
    <col min="16140" max="16140" width="7.83203125" style="8" bestFit="1" customWidth="1"/>
    <col min="16141" max="16141" width="6.83203125" style="8" bestFit="1" customWidth="1"/>
    <col min="16142" max="16143" width="7.83203125" style="8" bestFit="1" customWidth="1"/>
    <col min="16144" max="16144" width="6.83203125" style="8" bestFit="1" customWidth="1"/>
    <col min="16145" max="16145" width="7.83203125" style="8" bestFit="1" customWidth="1"/>
    <col min="16146" max="16146" width="6.83203125" style="8" bestFit="1" customWidth="1"/>
    <col min="16147" max="16147" width="7.33203125" style="8" bestFit="1" customWidth="1"/>
    <col min="16148" max="16148" width="6.33203125" style="8" bestFit="1" customWidth="1"/>
    <col min="16149" max="16149" width="8" style="8" bestFit="1" customWidth="1"/>
    <col min="16150" max="16384" width="10.83203125" style="8"/>
  </cols>
  <sheetData>
    <row r="1" spans="1:21" s="2" customFormat="1" ht="14" thickBot="1" x14ac:dyDescent="0.25">
      <c r="A1" s="1" t="s">
        <v>0</v>
      </c>
      <c r="B1" s="79" t="s">
        <v>19</v>
      </c>
      <c r="C1" s="80"/>
      <c r="D1" s="80"/>
      <c r="E1" s="80"/>
      <c r="F1" s="80"/>
      <c r="G1" s="80"/>
      <c r="H1" s="80"/>
      <c r="I1" s="80"/>
      <c r="J1" s="80"/>
      <c r="K1" s="81"/>
      <c r="L1" s="79" t="s">
        <v>22</v>
      </c>
      <c r="M1" s="80"/>
      <c r="N1" s="80"/>
      <c r="O1" s="80"/>
      <c r="P1" s="80"/>
      <c r="Q1" s="80"/>
      <c r="R1" s="80"/>
      <c r="S1" s="80"/>
      <c r="T1" s="80"/>
      <c r="U1" s="81"/>
    </row>
    <row r="2" spans="1:21" ht="14" thickBot="1" x14ac:dyDescent="0.25">
      <c r="A2" s="76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  <c r="J2" s="6" t="s">
        <v>10</v>
      </c>
      <c r="K2" s="7" t="s">
        <v>11</v>
      </c>
      <c r="L2" s="3" t="s">
        <v>2</v>
      </c>
      <c r="M2" s="4" t="s">
        <v>3</v>
      </c>
      <c r="N2" s="5" t="s">
        <v>4</v>
      </c>
      <c r="O2" s="4" t="s">
        <v>5</v>
      </c>
      <c r="P2" s="5" t="s">
        <v>6</v>
      </c>
      <c r="Q2" s="4" t="s">
        <v>7</v>
      </c>
      <c r="R2" s="5" t="s">
        <v>8</v>
      </c>
      <c r="S2" s="4" t="s">
        <v>9</v>
      </c>
      <c r="T2" s="6" t="s">
        <v>10</v>
      </c>
      <c r="U2" s="7" t="s">
        <v>11</v>
      </c>
    </row>
    <row r="3" spans="1:21" x14ac:dyDescent="0.2">
      <c r="A3" s="77"/>
      <c r="B3" s="45">
        <v>51.200721999999999</v>
      </c>
      <c r="C3" s="9">
        <v>0.20083799999999999</v>
      </c>
      <c r="D3" s="54">
        <v>1.997654</v>
      </c>
      <c r="E3" s="48">
        <v>10.345715</v>
      </c>
      <c r="F3" s="11">
        <v>0.41311999999999999</v>
      </c>
      <c r="G3" s="49">
        <v>13.108549</v>
      </c>
      <c r="H3" s="51">
        <v>21.068062000000001</v>
      </c>
      <c r="I3" s="12">
        <v>0.56886300000000001</v>
      </c>
      <c r="J3" s="13">
        <v>0</v>
      </c>
      <c r="K3" s="14">
        <v>0</v>
      </c>
      <c r="L3" s="46">
        <v>51.301231000000001</v>
      </c>
      <c r="M3" s="12">
        <v>6.7233000000000001E-2</v>
      </c>
      <c r="N3" s="55">
        <v>1.009277</v>
      </c>
      <c r="O3" s="49">
        <v>25.296413000000001</v>
      </c>
      <c r="P3" s="11">
        <v>0.98759799999999998</v>
      </c>
      <c r="Q3" s="49">
        <v>20.184878999999999</v>
      </c>
      <c r="R3" s="11">
        <v>0.71289199999999997</v>
      </c>
      <c r="S3" s="12">
        <v>1.1010000000000001E-2</v>
      </c>
      <c r="T3" s="13">
        <v>0</v>
      </c>
      <c r="U3" s="15">
        <v>2.4195999999999999E-2</v>
      </c>
    </row>
    <row r="4" spans="1:21" x14ac:dyDescent="0.2">
      <c r="A4" s="77"/>
      <c r="B4" s="46">
        <v>51.111033999999997</v>
      </c>
      <c r="C4" s="12">
        <v>0.25145699999999999</v>
      </c>
      <c r="D4" s="55">
        <v>2.3351839999999999</v>
      </c>
      <c r="E4" s="49">
        <v>10.741023</v>
      </c>
      <c r="F4" s="11">
        <v>0.40601599999999999</v>
      </c>
      <c r="G4" s="49">
        <v>12.917199999999999</v>
      </c>
      <c r="H4" s="51">
        <v>20.974281000000001</v>
      </c>
      <c r="I4" s="12">
        <v>0.59142300000000003</v>
      </c>
      <c r="J4" s="13">
        <v>0</v>
      </c>
      <c r="K4" s="14">
        <v>0</v>
      </c>
      <c r="L4" s="46">
        <v>51.036644000000003</v>
      </c>
      <c r="M4" s="12">
        <v>8.7771000000000002E-2</v>
      </c>
      <c r="N4" s="55">
        <v>1.080881</v>
      </c>
      <c r="O4" s="49">
        <v>25.177810999999998</v>
      </c>
      <c r="P4" s="11">
        <v>0.97488200000000003</v>
      </c>
      <c r="Q4" s="49">
        <v>20.311078999999999</v>
      </c>
      <c r="R4" s="11">
        <v>0.79122700000000001</v>
      </c>
      <c r="S4" s="12">
        <v>1.1591000000000001E-2</v>
      </c>
      <c r="T4" s="13">
        <v>0</v>
      </c>
      <c r="U4" s="15">
        <v>3.4019000000000001E-2</v>
      </c>
    </row>
    <row r="5" spans="1:21" x14ac:dyDescent="0.2">
      <c r="A5" s="77"/>
      <c r="B5" s="46">
        <v>50.916904000000002</v>
      </c>
      <c r="C5" s="12">
        <v>0.25142500000000001</v>
      </c>
      <c r="D5" s="55">
        <v>2.1795450000000001</v>
      </c>
      <c r="E5" s="49">
        <v>10.426432999999999</v>
      </c>
      <c r="F5" s="11">
        <v>0.40209899999999998</v>
      </c>
      <c r="G5" s="49">
        <v>12.976016</v>
      </c>
      <c r="H5" s="51">
        <v>21.027132000000002</v>
      </c>
      <c r="I5" s="12">
        <v>0.55690700000000004</v>
      </c>
      <c r="J5" s="13">
        <v>0</v>
      </c>
      <c r="K5" s="15">
        <v>1.2893999999999999E-2</v>
      </c>
      <c r="L5" s="46">
        <v>50.825558000000001</v>
      </c>
      <c r="M5" s="12">
        <v>8.7372000000000005E-2</v>
      </c>
      <c r="N5" s="55">
        <v>1.092044</v>
      </c>
      <c r="O5" s="49">
        <v>25.068664999999999</v>
      </c>
      <c r="P5" s="11">
        <v>0.95992599999999995</v>
      </c>
      <c r="Q5" s="49">
        <v>20.199394000000002</v>
      </c>
      <c r="R5" s="11">
        <v>0.73472599999999999</v>
      </c>
      <c r="S5" s="12">
        <v>1.2817E-2</v>
      </c>
      <c r="T5" s="13">
        <v>0</v>
      </c>
      <c r="U5" s="15">
        <v>5.6080000000000001E-3</v>
      </c>
    </row>
    <row r="6" spans="1:21" x14ac:dyDescent="0.2">
      <c r="A6" s="77"/>
      <c r="B6" s="46">
        <v>50.936920000000001</v>
      </c>
      <c r="C6" s="12">
        <v>0.249612</v>
      </c>
      <c r="D6" s="55">
        <v>2.1221269999999999</v>
      </c>
      <c r="E6" s="49">
        <v>10.764832</v>
      </c>
      <c r="F6" s="11">
        <v>0.41578399999999999</v>
      </c>
      <c r="G6" s="49">
        <v>13.012562000000001</v>
      </c>
      <c r="H6" s="51">
        <v>21.100701999999998</v>
      </c>
      <c r="I6" s="12">
        <v>0.56454199999999999</v>
      </c>
      <c r="J6" s="13">
        <v>0</v>
      </c>
      <c r="K6" s="15">
        <v>6.0809999999999996E-3</v>
      </c>
      <c r="L6" s="46">
        <v>50.894463000000002</v>
      </c>
      <c r="M6" s="12">
        <v>9.6414E-2</v>
      </c>
      <c r="N6" s="55">
        <v>1.044341</v>
      </c>
      <c r="O6" s="49">
        <v>25.128519000000001</v>
      </c>
      <c r="P6" s="11">
        <v>0.95945100000000005</v>
      </c>
      <c r="Q6" s="49">
        <v>20.280591999999999</v>
      </c>
      <c r="R6" s="11">
        <v>0.75309700000000002</v>
      </c>
      <c r="S6" s="12">
        <v>4.0260000000000001E-3</v>
      </c>
      <c r="T6" s="13">
        <v>0</v>
      </c>
      <c r="U6" s="15">
        <v>9.9299999999999996E-4</v>
      </c>
    </row>
    <row r="7" spans="1:21" x14ac:dyDescent="0.2">
      <c r="A7" s="77"/>
      <c r="B7" s="46">
        <v>50.966309000000003</v>
      </c>
      <c r="C7" s="12">
        <v>0.23163300000000001</v>
      </c>
      <c r="D7" s="55">
        <v>2.1280619999999999</v>
      </c>
      <c r="E7" s="49">
        <v>10.249793</v>
      </c>
      <c r="F7" s="11">
        <v>0.43728600000000001</v>
      </c>
      <c r="G7" s="49">
        <v>13.016149</v>
      </c>
      <c r="H7" s="51">
        <v>21.110025</v>
      </c>
      <c r="I7" s="12">
        <v>0.56892600000000004</v>
      </c>
      <c r="J7" s="13">
        <v>0</v>
      </c>
      <c r="K7" s="15">
        <v>2.4917999999999999E-2</v>
      </c>
      <c r="L7" s="46">
        <v>51.213141999999998</v>
      </c>
      <c r="M7" s="12">
        <v>7.8003000000000003E-2</v>
      </c>
      <c r="N7" s="55">
        <v>1.021828</v>
      </c>
      <c r="O7" s="49">
        <v>25.059529999999999</v>
      </c>
      <c r="P7" s="11">
        <v>0.93478600000000001</v>
      </c>
      <c r="Q7" s="49">
        <v>20.212986000000001</v>
      </c>
      <c r="R7" s="11">
        <v>0.72690699999999997</v>
      </c>
      <c r="S7" s="12">
        <v>1.5166000000000001E-2</v>
      </c>
      <c r="T7" s="13">
        <v>0</v>
      </c>
      <c r="U7" s="14">
        <v>0</v>
      </c>
    </row>
    <row r="8" spans="1:21" x14ac:dyDescent="0.2">
      <c r="A8" s="77"/>
      <c r="B8" s="46">
        <v>51.518996999999999</v>
      </c>
      <c r="C8" s="12">
        <v>0.218997</v>
      </c>
      <c r="D8" s="55">
        <v>1.933835</v>
      </c>
      <c r="E8" s="49">
        <v>10.361884</v>
      </c>
      <c r="F8" s="11">
        <v>0.40104000000000001</v>
      </c>
      <c r="G8" s="49">
        <v>13.070928</v>
      </c>
      <c r="H8" s="51">
        <v>21.305983000000001</v>
      </c>
      <c r="I8" s="12">
        <v>0.52109399999999995</v>
      </c>
      <c r="J8" s="13">
        <v>0</v>
      </c>
      <c r="K8" s="15">
        <v>4.6880000000000003E-3</v>
      </c>
      <c r="L8" s="46">
        <v>50.919936999999997</v>
      </c>
      <c r="M8" s="12">
        <v>7.0602999999999999E-2</v>
      </c>
      <c r="N8" s="55">
        <v>1.030956</v>
      </c>
      <c r="O8" s="49">
        <v>25.433178000000002</v>
      </c>
      <c r="P8" s="11">
        <v>0.98288500000000001</v>
      </c>
      <c r="Q8" s="49">
        <v>20.345510000000001</v>
      </c>
      <c r="R8" s="11">
        <v>0.69422300000000003</v>
      </c>
      <c r="S8" s="12">
        <v>1.7895000000000001E-2</v>
      </c>
      <c r="T8" s="13">
        <v>0</v>
      </c>
      <c r="U8" s="14">
        <v>0</v>
      </c>
    </row>
    <row r="9" spans="1:21" x14ac:dyDescent="0.2">
      <c r="A9" s="77"/>
      <c r="B9" s="46"/>
      <c r="C9" s="12"/>
      <c r="D9" s="55"/>
      <c r="E9" s="49"/>
      <c r="F9" s="11"/>
      <c r="G9" s="49"/>
      <c r="H9" s="51"/>
      <c r="I9" s="12"/>
      <c r="J9" s="13"/>
      <c r="K9" s="14"/>
      <c r="L9" s="46">
        <v>51.246788000000002</v>
      </c>
      <c r="M9" s="12">
        <v>7.8163999999999997E-2</v>
      </c>
      <c r="N9" s="55">
        <v>0.96158999999999994</v>
      </c>
      <c r="O9" s="49">
        <v>25.343160999999998</v>
      </c>
      <c r="P9" s="11">
        <v>0.96335300000000001</v>
      </c>
      <c r="Q9" s="49">
        <v>20.320900000000002</v>
      </c>
      <c r="R9" s="11">
        <v>0.69074199999999997</v>
      </c>
      <c r="S9" s="12">
        <v>3.1167E-2</v>
      </c>
      <c r="T9" s="13">
        <v>0</v>
      </c>
      <c r="U9" s="14">
        <v>0</v>
      </c>
    </row>
    <row r="10" spans="1:21" ht="14" thickBot="1" x14ac:dyDescent="0.25">
      <c r="A10" s="78"/>
      <c r="B10" s="46"/>
      <c r="C10" s="12"/>
      <c r="D10" s="55"/>
      <c r="E10" s="49"/>
      <c r="F10" s="11"/>
      <c r="G10" s="49"/>
      <c r="H10" s="51"/>
      <c r="I10" s="12"/>
      <c r="J10" s="13"/>
      <c r="K10" s="14"/>
      <c r="L10" s="46">
        <v>50.490912999999999</v>
      </c>
      <c r="M10" s="12">
        <v>6.4730999999999997E-2</v>
      </c>
      <c r="N10" s="55">
        <v>1.4862249999999999</v>
      </c>
      <c r="O10" s="49">
        <v>24.141473999999999</v>
      </c>
      <c r="P10" s="11">
        <v>0.91216900000000001</v>
      </c>
      <c r="Q10" s="49">
        <v>19.221758000000001</v>
      </c>
      <c r="R10" s="11">
        <v>0.71124900000000002</v>
      </c>
      <c r="S10" s="12">
        <v>2.1593000000000001E-2</v>
      </c>
      <c r="T10" s="13">
        <v>0</v>
      </c>
      <c r="U10" s="14">
        <v>0</v>
      </c>
    </row>
    <row r="11" spans="1:21" ht="14" thickBot="1" x14ac:dyDescent="0.25">
      <c r="A11" s="1" t="s">
        <v>12</v>
      </c>
      <c r="B11" s="47">
        <f t="shared" ref="B11:K11" si="0">SUM(B3:B8)/6</f>
        <v>51.108480999999991</v>
      </c>
      <c r="C11" s="16">
        <f t="shared" si="0"/>
        <v>0.23399366666666666</v>
      </c>
      <c r="D11" s="56">
        <f t="shared" si="0"/>
        <v>2.1160678333333331</v>
      </c>
      <c r="E11" s="50">
        <f t="shared" si="0"/>
        <v>10.481613333333334</v>
      </c>
      <c r="F11" s="17">
        <f t="shared" si="0"/>
        <v>0.41255749999999997</v>
      </c>
      <c r="G11" s="50">
        <f t="shared" si="0"/>
        <v>13.016900666666666</v>
      </c>
      <c r="H11" s="52">
        <f t="shared" si="0"/>
        <v>21.097697499999999</v>
      </c>
      <c r="I11" s="16">
        <f t="shared" si="0"/>
        <v>0.56195916666666668</v>
      </c>
      <c r="J11" s="6">
        <f t="shared" si="0"/>
        <v>0</v>
      </c>
      <c r="K11" s="18">
        <f t="shared" si="0"/>
        <v>8.0968333333333326E-3</v>
      </c>
      <c r="L11" s="47">
        <f>SUM(L3:L10)/8</f>
        <v>50.991084499999992</v>
      </c>
      <c r="M11" s="16">
        <f t="shared" ref="M11:T11" si="1">SUM(M3:M10)/8</f>
        <v>7.8786375000000006E-2</v>
      </c>
      <c r="N11" s="56">
        <f t="shared" si="1"/>
        <v>1.0908927499999999</v>
      </c>
      <c r="O11" s="50">
        <f t="shared" si="1"/>
        <v>25.081093875000001</v>
      </c>
      <c r="P11" s="17">
        <f t="shared" si="1"/>
        <v>0.95938125000000007</v>
      </c>
      <c r="Q11" s="50">
        <f t="shared" si="1"/>
        <v>20.134637250000001</v>
      </c>
      <c r="R11" s="17">
        <f t="shared" si="1"/>
        <v>0.72688287500000004</v>
      </c>
      <c r="S11" s="16">
        <f t="shared" si="1"/>
        <v>1.5658125000000002E-2</v>
      </c>
      <c r="T11" s="6">
        <f t="shared" si="1"/>
        <v>0</v>
      </c>
      <c r="U11" s="18">
        <f>SUM(U3:U10)/8</f>
        <v>8.1019999999999998E-3</v>
      </c>
    </row>
    <row r="12" spans="1:21" x14ac:dyDescent="0.2">
      <c r="A12" s="76" t="s">
        <v>13</v>
      </c>
      <c r="B12" s="45">
        <v>51.945056999999998</v>
      </c>
      <c r="C12" s="9">
        <v>0.28835</v>
      </c>
      <c r="D12" s="54">
        <v>2.5414759999999998</v>
      </c>
      <c r="E12" s="48">
        <v>10.786552</v>
      </c>
      <c r="F12" s="10">
        <v>0.404221</v>
      </c>
      <c r="G12" s="48">
        <v>12.496786</v>
      </c>
      <c r="H12" s="53">
        <v>20.798210000000001</v>
      </c>
      <c r="I12" s="9">
        <v>0.618865</v>
      </c>
      <c r="J12" s="19">
        <v>0</v>
      </c>
      <c r="K12" s="20">
        <v>1.9102999999999998E-2</v>
      </c>
      <c r="L12" s="45">
        <v>52.230941999999999</v>
      </c>
      <c r="M12" s="9">
        <v>9.7720000000000001E-2</v>
      </c>
      <c r="N12" s="54">
        <v>1.505382</v>
      </c>
      <c r="O12" s="48">
        <v>24.613173</v>
      </c>
      <c r="P12" s="10">
        <v>0.80969400000000002</v>
      </c>
      <c r="Q12" s="48">
        <v>20.029947</v>
      </c>
      <c r="R12" s="10">
        <v>0.76802000000000004</v>
      </c>
      <c r="S12" s="9">
        <v>2.623E-2</v>
      </c>
      <c r="T12" s="19">
        <v>0</v>
      </c>
      <c r="U12" s="20">
        <v>1.367E-2</v>
      </c>
    </row>
    <row r="13" spans="1:21" x14ac:dyDescent="0.2">
      <c r="A13" s="77"/>
      <c r="B13" s="46">
        <v>52.092381000000003</v>
      </c>
      <c r="C13" s="12">
        <v>0.29730699999999999</v>
      </c>
      <c r="D13" s="55">
        <v>2.6051060000000001</v>
      </c>
      <c r="E13" s="49">
        <v>11.135353</v>
      </c>
      <c r="F13" s="11">
        <v>0.396509</v>
      </c>
      <c r="G13" s="49">
        <v>12.557302</v>
      </c>
      <c r="H13" s="51">
        <v>20.714783000000001</v>
      </c>
      <c r="I13" s="12">
        <v>0.58787400000000001</v>
      </c>
      <c r="J13" s="13">
        <v>0</v>
      </c>
      <c r="K13" s="14">
        <v>0</v>
      </c>
      <c r="L13" s="46">
        <v>52.432102</v>
      </c>
      <c r="M13" s="12">
        <v>9.2530000000000001E-2</v>
      </c>
      <c r="N13" s="55">
        <v>1.4313290000000001</v>
      </c>
      <c r="O13" s="49">
        <v>24.438538000000001</v>
      </c>
      <c r="P13" s="11">
        <v>0.80354800000000004</v>
      </c>
      <c r="Q13" s="49">
        <v>19.915932000000002</v>
      </c>
      <c r="R13" s="11">
        <v>0.76807499999999995</v>
      </c>
      <c r="S13" s="12">
        <v>2.2466E-2</v>
      </c>
      <c r="T13" s="13">
        <v>0</v>
      </c>
      <c r="U13" s="15">
        <v>7.6620000000000004E-3</v>
      </c>
    </row>
    <row r="14" spans="1:21" x14ac:dyDescent="0.2">
      <c r="A14" s="77"/>
      <c r="B14" s="46">
        <v>52.503737999999998</v>
      </c>
      <c r="C14" s="12">
        <v>0.30385699999999999</v>
      </c>
      <c r="D14" s="55">
        <v>2.5251039999999998</v>
      </c>
      <c r="E14" s="49">
        <v>10.866543</v>
      </c>
      <c r="F14" s="11">
        <v>0.39735799999999999</v>
      </c>
      <c r="G14" s="49">
        <v>12.531620999999999</v>
      </c>
      <c r="H14" s="51">
        <v>20.866023999999999</v>
      </c>
      <c r="I14" s="12">
        <v>0.60332600000000003</v>
      </c>
      <c r="J14" s="13">
        <v>0</v>
      </c>
      <c r="K14" s="15">
        <v>5.6020000000000002E-3</v>
      </c>
      <c r="L14" s="46">
        <v>52.496943999999999</v>
      </c>
      <c r="M14" s="12">
        <v>0.1022</v>
      </c>
      <c r="N14" s="55">
        <v>1.4129119999999999</v>
      </c>
      <c r="O14" s="49">
        <v>24.620829000000001</v>
      </c>
      <c r="P14" s="11">
        <v>0.80644099999999996</v>
      </c>
      <c r="Q14" s="49">
        <v>19.944704000000002</v>
      </c>
      <c r="R14" s="11">
        <v>0.77265600000000001</v>
      </c>
      <c r="S14" s="12">
        <v>2.2508E-2</v>
      </c>
      <c r="T14" s="13">
        <v>0</v>
      </c>
      <c r="U14" s="15">
        <v>3.7580000000000001E-3</v>
      </c>
    </row>
    <row r="15" spans="1:21" x14ac:dyDescent="0.2">
      <c r="A15" s="77"/>
      <c r="B15" s="46">
        <v>52.097118000000002</v>
      </c>
      <c r="C15" s="12">
        <v>0.27702399999999999</v>
      </c>
      <c r="D15" s="55">
        <v>2.4927790000000001</v>
      </c>
      <c r="E15" s="49">
        <v>10.654412000000001</v>
      </c>
      <c r="F15" s="11">
        <v>0.40489199999999997</v>
      </c>
      <c r="G15" s="49">
        <v>12.50264</v>
      </c>
      <c r="H15" s="51">
        <v>20.73856</v>
      </c>
      <c r="I15" s="12">
        <v>0.61229100000000003</v>
      </c>
      <c r="J15" s="13">
        <v>0</v>
      </c>
      <c r="K15" s="14">
        <v>0</v>
      </c>
      <c r="L15" s="46">
        <v>52.715648999999999</v>
      </c>
      <c r="M15" s="12">
        <v>0.109848</v>
      </c>
      <c r="N15" s="55">
        <v>1.3905510000000001</v>
      </c>
      <c r="O15" s="49">
        <v>24.454841999999999</v>
      </c>
      <c r="P15" s="11">
        <v>0.84514199999999995</v>
      </c>
      <c r="Q15" s="49">
        <v>20.048335999999999</v>
      </c>
      <c r="R15" s="11">
        <v>0.77666199999999996</v>
      </c>
      <c r="S15" s="12">
        <v>1.5606999999999999E-2</v>
      </c>
      <c r="T15" s="13">
        <v>0</v>
      </c>
      <c r="U15" s="14">
        <v>0</v>
      </c>
    </row>
    <row r="16" spans="1:21" x14ac:dyDescent="0.2">
      <c r="A16" s="77"/>
      <c r="B16" s="46">
        <v>52.165314000000002</v>
      </c>
      <c r="C16" s="12">
        <v>0.29138900000000001</v>
      </c>
      <c r="D16" s="55">
        <v>2.4092060000000002</v>
      </c>
      <c r="E16" s="49">
        <v>10.631596999999999</v>
      </c>
      <c r="F16" s="11">
        <v>0.398061</v>
      </c>
      <c r="G16" s="49">
        <v>12.491083</v>
      </c>
      <c r="H16" s="51">
        <v>20.856760000000001</v>
      </c>
      <c r="I16" s="12">
        <v>0.57497399999999999</v>
      </c>
      <c r="J16" s="13">
        <v>0</v>
      </c>
      <c r="K16" s="14">
        <v>0</v>
      </c>
      <c r="L16" s="46">
        <v>53.011166000000003</v>
      </c>
      <c r="M16" s="12">
        <v>9.5172999999999994E-2</v>
      </c>
      <c r="N16" s="55">
        <v>1.399529</v>
      </c>
      <c r="O16" s="49">
        <v>24.048560999999999</v>
      </c>
      <c r="P16" s="11">
        <v>0.79277600000000004</v>
      </c>
      <c r="Q16" s="49">
        <v>20.103525000000001</v>
      </c>
      <c r="R16" s="11">
        <v>0.70304599999999995</v>
      </c>
      <c r="S16" s="12">
        <v>2.2425E-2</v>
      </c>
      <c r="T16" s="13">
        <v>0</v>
      </c>
      <c r="U16" s="15">
        <v>1.1724999999999999E-2</v>
      </c>
    </row>
    <row r="17" spans="1:21" x14ac:dyDescent="0.2">
      <c r="A17" s="77"/>
      <c r="B17" s="46">
        <v>52.909756000000002</v>
      </c>
      <c r="C17" s="12">
        <v>0.25672699999999998</v>
      </c>
      <c r="D17" s="55">
        <v>2.3148590000000002</v>
      </c>
      <c r="E17" s="49">
        <v>10.094670000000001</v>
      </c>
      <c r="F17" s="11">
        <v>0.37444499999999997</v>
      </c>
      <c r="G17" s="49">
        <v>12.487304</v>
      </c>
      <c r="H17" s="51">
        <v>20.854168000000001</v>
      </c>
      <c r="I17" s="12">
        <v>0.58497399999999999</v>
      </c>
      <c r="J17" s="13">
        <v>0</v>
      </c>
      <c r="K17" s="14">
        <v>0</v>
      </c>
      <c r="L17" s="46">
        <v>52.522587000000001</v>
      </c>
      <c r="M17" s="12">
        <v>0.10322199999999999</v>
      </c>
      <c r="N17" s="55">
        <v>1.3343119999999999</v>
      </c>
      <c r="O17" s="49">
        <v>24.451246000000001</v>
      </c>
      <c r="P17" s="11">
        <v>0.81238299999999997</v>
      </c>
      <c r="Q17" s="49">
        <v>20.084049</v>
      </c>
      <c r="R17" s="11">
        <v>0.69492299999999996</v>
      </c>
      <c r="S17" s="12">
        <v>1.8107000000000002E-2</v>
      </c>
      <c r="T17" s="13">
        <v>0</v>
      </c>
      <c r="U17" s="14">
        <v>0</v>
      </c>
    </row>
    <row r="18" spans="1:21" ht="14" thickBot="1" x14ac:dyDescent="0.25">
      <c r="A18" s="78"/>
      <c r="B18" s="46"/>
      <c r="C18" s="12"/>
      <c r="D18" s="55"/>
      <c r="E18" s="49"/>
      <c r="F18" s="11"/>
      <c r="G18" s="49"/>
      <c r="H18" s="51"/>
      <c r="I18" s="12"/>
      <c r="J18" s="13"/>
      <c r="K18" s="14"/>
      <c r="L18" s="46">
        <v>53.280140000000003</v>
      </c>
      <c r="M18" s="12">
        <v>7.3719999999999994E-2</v>
      </c>
      <c r="N18" s="55">
        <v>1.226343</v>
      </c>
      <c r="O18" s="49">
        <v>24.645900999999999</v>
      </c>
      <c r="P18" s="11">
        <v>0.78054299999999999</v>
      </c>
      <c r="Q18" s="49">
        <v>20.238813</v>
      </c>
      <c r="R18" s="11">
        <v>0.74610100000000001</v>
      </c>
      <c r="S18" s="12">
        <v>2.4427000000000001E-2</v>
      </c>
      <c r="T18" s="13">
        <v>0</v>
      </c>
      <c r="U18" s="14">
        <v>0</v>
      </c>
    </row>
    <row r="19" spans="1:21" ht="14" thickBot="1" x14ac:dyDescent="0.25">
      <c r="A19" s="21" t="s">
        <v>12</v>
      </c>
      <c r="B19" s="47">
        <f t="shared" ref="B19:K19" si="2">SUM(B12:B17)/6</f>
        <v>52.285560666666669</v>
      </c>
      <c r="C19" s="16">
        <f t="shared" si="2"/>
        <v>0.28577566666666659</v>
      </c>
      <c r="D19" s="56">
        <f t="shared" si="2"/>
        <v>2.4814216666666669</v>
      </c>
      <c r="E19" s="50">
        <f t="shared" si="2"/>
        <v>10.6948545</v>
      </c>
      <c r="F19" s="17">
        <f t="shared" si="2"/>
        <v>0.39591433333333331</v>
      </c>
      <c r="G19" s="50">
        <f t="shared" si="2"/>
        <v>12.511122666666665</v>
      </c>
      <c r="H19" s="52">
        <f t="shared" si="2"/>
        <v>20.804750833333337</v>
      </c>
      <c r="I19" s="16">
        <f t="shared" si="2"/>
        <v>0.59705066666666673</v>
      </c>
      <c r="J19" s="6">
        <f t="shared" si="2"/>
        <v>0</v>
      </c>
      <c r="K19" s="18">
        <f t="shared" si="2"/>
        <v>4.1174999999999996E-3</v>
      </c>
      <c r="L19" s="47">
        <f>SUM(L12:L18)/7</f>
        <v>52.669932857142854</v>
      </c>
      <c r="M19" s="16">
        <f>SUM(M12:M18)/7</f>
        <v>9.6344714285714297E-2</v>
      </c>
      <c r="N19" s="56">
        <f t="shared" ref="N19:U19" si="3">SUM(N12:N18)/7</f>
        <v>1.3857654285714285</v>
      </c>
      <c r="O19" s="50">
        <f t="shared" si="3"/>
        <v>24.467584285714285</v>
      </c>
      <c r="P19" s="17">
        <f t="shared" si="3"/>
        <v>0.80721814285714277</v>
      </c>
      <c r="Q19" s="50">
        <f t="shared" si="3"/>
        <v>20.052186571428571</v>
      </c>
      <c r="R19" s="17">
        <f t="shared" si="3"/>
        <v>0.74706899999999998</v>
      </c>
      <c r="S19" s="16">
        <f t="shared" si="3"/>
        <v>2.1681428571428574E-2</v>
      </c>
      <c r="T19" s="6">
        <f t="shared" si="3"/>
        <v>0</v>
      </c>
      <c r="U19" s="18">
        <f t="shared" si="3"/>
        <v>5.2592857142857146E-3</v>
      </c>
    </row>
    <row r="20" spans="1:21" x14ac:dyDescent="0.2">
      <c r="A20" s="76" t="s">
        <v>14</v>
      </c>
      <c r="B20" s="45">
        <v>50.603962000000003</v>
      </c>
      <c r="C20" s="9">
        <v>0.32433299999999998</v>
      </c>
      <c r="D20" s="54">
        <v>2.6925279999999998</v>
      </c>
      <c r="E20" s="48">
        <v>11.71884</v>
      </c>
      <c r="F20" s="10">
        <v>0.23391700000000001</v>
      </c>
      <c r="G20" s="48">
        <v>12.362387</v>
      </c>
      <c r="H20" s="53">
        <v>19.873004999999999</v>
      </c>
      <c r="I20" s="9">
        <v>0.65181</v>
      </c>
      <c r="J20" s="19">
        <v>0</v>
      </c>
      <c r="K20" s="20">
        <v>3.8176000000000002E-2</v>
      </c>
      <c r="L20" s="45">
        <v>50.849117</v>
      </c>
      <c r="M20" s="9">
        <v>0.13437199999999999</v>
      </c>
      <c r="N20" s="54">
        <v>1.558894</v>
      </c>
      <c r="O20" s="48">
        <v>24.989777</v>
      </c>
      <c r="P20" s="10">
        <v>0.47478500000000001</v>
      </c>
      <c r="Q20" s="48">
        <v>20.108004000000001</v>
      </c>
      <c r="R20" s="10">
        <v>1.027048</v>
      </c>
      <c r="S20" s="9">
        <v>3.4313999999999997E-2</v>
      </c>
      <c r="T20" s="19">
        <v>0</v>
      </c>
      <c r="U20" s="20">
        <v>3.7474E-2</v>
      </c>
    </row>
    <row r="21" spans="1:21" x14ac:dyDescent="0.2">
      <c r="A21" s="77"/>
      <c r="B21" s="46">
        <v>50.750717000000002</v>
      </c>
      <c r="C21" s="12">
        <v>0.34511700000000001</v>
      </c>
      <c r="D21" s="55">
        <v>2.6191529999999998</v>
      </c>
      <c r="E21" s="49">
        <v>11.592974</v>
      </c>
      <c r="F21" s="11">
        <v>0.27704099999999998</v>
      </c>
      <c r="G21" s="49">
        <v>12.317265000000001</v>
      </c>
      <c r="H21" s="51">
        <v>20.008692</v>
      </c>
      <c r="I21" s="12">
        <v>0.66377900000000001</v>
      </c>
      <c r="J21" s="13">
        <v>0</v>
      </c>
      <c r="K21" s="15">
        <v>5.5048E-2</v>
      </c>
      <c r="L21" s="46">
        <v>51.414935999999997</v>
      </c>
      <c r="M21" s="12">
        <v>0.123305</v>
      </c>
      <c r="N21" s="55">
        <v>1.5556559999999999</v>
      </c>
      <c r="O21" s="49">
        <v>24.367540000000002</v>
      </c>
      <c r="P21" s="11">
        <v>0.481493</v>
      </c>
      <c r="Q21" s="49">
        <v>19.958960000000001</v>
      </c>
      <c r="R21" s="11">
        <v>1.0084249999999999</v>
      </c>
      <c r="S21" s="12">
        <v>3.0855E-2</v>
      </c>
      <c r="T21" s="13">
        <v>0</v>
      </c>
      <c r="U21" s="15">
        <v>2.1336999999999998E-2</v>
      </c>
    </row>
    <row r="22" spans="1:21" x14ac:dyDescent="0.2">
      <c r="A22" s="77"/>
      <c r="B22" s="46">
        <v>50.927238000000003</v>
      </c>
      <c r="C22" s="12">
        <v>0.34532400000000002</v>
      </c>
      <c r="D22" s="55">
        <v>2.685902</v>
      </c>
      <c r="E22" s="49">
        <v>11.655514</v>
      </c>
      <c r="F22" s="11">
        <v>0.27979599999999999</v>
      </c>
      <c r="G22" s="49">
        <v>12.351610000000001</v>
      </c>
      <c r="H22" s="51">
        <v>20.046738000000001</v>
      </c>
      <c r="I22" s="12">
        <v>0.64452200000000004</v>
      </c>
      <c r="J22" s="13">
        <v>0</v>
      </c>
      <c r="K22" s="15">
        <v>2.7380000000000002E-2</v>
      </c>
      <c r="L22" s="46">
        <v>51.791775000000001</v>
      </c>
      <c r="M22" s="12">
        <v>0.13370499999999999</v>
      </c>
      <c r="N22" s="55">
        <v>1.568967</v>
      </c>
      <c r="O22" s="49">
        <v>24.659414000000002</v>
      </c>
      <c r="P22" s="11">
        <v>0.50766500000000003</v>
      </c>
      <c r="Q22" s="49">
        <v>20.033407</v>
      </c>
      <c r="R22" s="11">
        <v>0.98306899999999997</v>
      </c>
      <c r="S22" s="12">
        <v>3.5658000000000002E-2</v>
      </c>
      <c r="T22" s="13">
        <v>0</v>
      </c>
      <c r="U22" s="15">
        <v>2.5957000000000001E-2</v>
      </c>
    </row>
    <row r="23" spans="1:21" x14ac:dyDescent="0.2">
      <c r="A23" s="77"/>
      <c r="B23" s="46">
        <v>50.863872999999998</v>
      </c>
      <c r="C23" s="12">
        <v>0.34556100000000001</v>
      </c>
      <c r="D23" s="55">
        <v>2.6415700000000002</v>
      </c>
      <c r="E23" s="49">
        <v>11.606348000000001</v>
      </c>
      <c r="F23" s="11">
        <v>0.26624500000000001</v>
      </c>
      <c r="G23" s="49">
        <v>12.454382000000001</v>
      </c>
      <c r="H23" s="51">
        <v>20.087202000000001</v>
      </c>
      <c r="I23" s="12">
        <v>0.68739099999999997</v>
      </c>
      <c r="J23" s="13">
        <v>0</v>
      </c>
      <c r="K23" s="15">
        <v>1.6108000000000001E-2</v>
      </c>
      <c r="L23" s="46">
        <v>52.091434</v>
      </c>
      <c r="M23" s="12">
        <v>0.121472</v>
      </c>
      <c r="N23" s="55">
        <v>1.5172490000000001</v>
      </c>
      <c r="O23" s="49">
        <v>24.502541999999998</v>
      </c>
      <c r="P23" s="11">
        <v>0.52573899999999996</v>
      </c>
      <c r="Q23" s="49">
        <v>20.061571000000001</v>
      </c>
      <c r="R23" s="11">
        <v>1.047037</v>
      </c>
      <c r="S23" s="12">
        <v>3.4132000000000003E-2</v>
      </c>
      <c r="T23" s="13">
        <v>0</v>
      </c>
      <c r="U23" s="15">
        <v>4.3509999999999998E-3</v>
      </c>
    </row>
    <row r="24" spans="1:21" x14ac:dyDescent="0.2">
      <c r="A24" s="77"/>
      <c r="B24" s="46">
        <v>50.729301</v>
      </c>
      <c r="C24" s="12">
        <v>0.331152</v>
      </c>
      <c r="D24" s="55">
        <v>2.6225350000000001</v>
      </c>
      <c r="E24" s="49">
        <v>11.521214000000001</v>
      </c>
      <c r="F24" s="11">
        <v>0.21827199999999999</v>
      </c>
      <c r="G24" s="49">
        <v>12.468292999999999</v>
      </c>
      <c r="H24" s="51">
        <v>20.038795</v>
      </c>
      <c r="I24" s="12">
        <v>0.65713900000000003</v>
      </c>
      <c r="J24" s="13">
        <v>0</v>
      </c>
      <c r="K24" s="15">
        <v>5.6529999999999997E-2</v>
      </c>
      <c r="L24" s="46">
        <v>51.640762000000002</v>
      </c>
      <c r="M24" s="12">
        <v>0.138825</v>
      </c>
      <c r="N24" s="55">
        <v>1.5945739999999999</v>
      </c>
      <c r="O24" s="49">
        <v>24.414911</v>
      </c>
      <c r="P24" s="11">
        <v>0.46949999999999997</v>
      </c>
      <c r="Q24" s="49">
        <v>19.977177000000001</v>
      </c>
      <c r="R24" s="11">
        <v>1.0753189999999999</v>
      </c>
      <c r="S24" s="12">
        <v>2.8867E-2</v>
      </c>
      <c r="T24" s="13">
        <v>0</v>
      </c>
      <c r="U24" s="14">
        <v>0</v>
      </c>
    </row>
    <row r="25" spans="1:21" x14ac:dyDescent="0.2">
      <c r="A25" s="77"/>
      <c r="B25" s="46">
        <v>50.524577999999998</v>
      </c>
      <c r="C25" s="12">
        <v>0.35051599999999999</v>
      </c>
      <c r="D25" s="55">
        <v>2.573928</v>
      </c>
      <c r="E25" s="49">
        <v>11.625287999999999</v>
      </c>
      <c r="F25" s="11">
        <v>0.28051700000000002</v>
      </c>
      <c r="G25" s="49">
        <v>12.417828</v>
      </c>
      <c r="H25" s="51">
        <v>19.941220999999999</v>
      </c>
      <c r="I25" s="12">
        <v>0.64259299999999997</v>
      </c>
      <c r="J25" s="13">
        <v>0</v>
      </c>
      <c r="K25" s="15">
        <v>5.2547999999999997E-2</v>
      </c>
      <c r="L25" s="46">
        <v>51.713985000000001</v>
      </c>
      <c r="M25" s="12">
        <v>0.14744199999999999</v>
      </c>
      <c r="N25" s="55">
        <v>1.52641</v>
      </c>
      <c r="O25" s="49">
        <v>24.932625000000002</v>
      </c>
      <c r="P25" s="11">
        <v>0.48018100000000002</v>
      </c>
      <c r="Q25" s="49">
        <v>19.964476000000001</v>
      </c>
      <c r="R25" s="11">
        <v>1.0034449999999999</v>
      </c>
      <c r="S25" s="12">
        <v>4.1118000000000002E-2</v>
      </c>
      <c r="T25" s="13">
        <v>0</v>
      </c>
      <c r="U25" s="15">
        <v>1.0395E-2</v>
      </c>
    </row>
    <row r="26" spans="1:21" ht="14" thickBot="1" x14ac:dyDescent="0.25">
      <c r="A26" s="78"/>
      <c r="B26" s="46">
        <v>50.778312999999997</v>
      </c>
      <c r="C26" s="12">
        <v>0.29229500000000003</v>
      </c>
      <c r="D26" s="55">
        <v>2.5453709999999998</v>
      </c>
      <c r="E26" s="49">
        <v>11.607118</v>
      </c>
      <c r="F26" s="11">
        <v>0.23932999999999999</v>
      </c>
      <c r="G26" s="49">
        <v>12.456206</v>
      </c>
      <c r="H26" s="51">
        <v>20.025473000000002</v>
      </c>
      <c r="I26" s="12">
        <v>0.645366</v>
      </c>
      <c r="J26" s="13">
        <v>0</v>
      </c>
      <c r="K26" s="15">
        <v>3.0213E-2</v>
      </c>
      <c r="L26" s="46"/>
      <c r="M26" s="12"/>
      <c r="N26" s="55"/>
      <c r="O26" s="49"/>
      <c r="P26" s="11"/>
      <c r="Q26" s="49"/>
      <c r="R26" s="11"/>
      <c r="S26" s="12"/>
      <c r="T26" s="13"/>
      <c r="U26" s="14"/>
    </row>
    <row r="27" spans="1:21" ht="14" thickBot="1" x14ac:dyDescent="0.25">
      <c r="A27" s="21" t="s">
        <v>12</v>
      </c>
      <c r="B27" s="47">
        <f>SUM(B20:B26)/7</f>
        <v>50.739711714285718</v>
      </c>
      <c r="C27" s="16">
        <f>SUM(C20:C26)/7</f>
        <v>0.33347114285714285</v>
      </c>
      <c r="D27" s="56">
        <f t="shared" ref="D27:K27" si="4">SUM(D20:D26)/7</f>
        <v>2.6258552857142861</v>
      </c>
      <c r="E27" s="50">
        <f t="shared" si="4"/>
        <v>11.618185142857142</v>
      </c>
      <c r="F27" s="17">
        <f t="shared" si="4"/>
        <v>0.2564454285714286</v>
      </c>
      <c r="G27" s="50">
        <f>SUM(G20:G26)/7</f>
        <v>12.403995857142856</v>
      </c>
      <c r="H27" s="52">
        <f t="shared" si="4"/>
        <v>20.003018000000001</v>
      </c>
      <c r="I27" s="16">
        <f t="shared" si="4"/>
        <v>0.65608571428571427</v>
      </c>
      <c r="J27" s="6">
        <f t="shared" si="4"/>
        <v>0</v>
      </c>
      <c r="K27" s="18">
        <f t="shared" si="4"/>
        <v>3.9428999999999999E-2</v>
      </c>
      <c r="L27" s="47">
        <f t="shared" ref="L27:U27" si="5">SUM(L20:L25)/6</f>
        <v>51.583668166666662</v>
      </c>
      <c r="M27" s="16">
        <f t="shared" si="5"/>
        <v>0.13318683333333334</v>
      </c>
      <c r="N27" s="56">
        <f t="shared" si="5"/>
        <v>1.553625</v>
      </c>
      <c r="O27" s="50">
        <f t="shared" si="5"/>
        <v>24.644468166666666</v>
      </c>
      <c r="P27" s="17">
        <f t="shared" si="5"/>
        <v>0.48989383333333331</v>
      </c>
      <c r="Q27" s="50">
        <f t="shared" si="5"/>
        <v>20.017265833333333</v>
      </c>
      <c r="R27" s="17">
        <f t="shared" si="5"/>
        <v>1.0240571666666667</v>
      </c>
      <c r="S27" s="16">
        <f t="shared" si="5"/>
        <v>3.4157333333333338E-2</v>
      </c>
      <c r="T27" s="6">
        <f t="shared" si="5"/>
        <v>0</v>
      </c>
      <c r="U27" s="18">
        <f t="shared" si="5"/>
        <v>1.6585666666666669E-2</v>
      </c>
    </row>
    <row r="28" spans="1:21" ht="14" thickBot="1" x14ac:dyDescent="0.25">
      <c r="C28" s="8"/>
      <c r="E28" s="8"/>
      <c r="G28" s="8"/>
      <c r="I28" s="8"/>
      <c r="K28" s="69"/>
      <c r="M28" s="8"/>
      <c r="O28" s="8"/>
      <c r="Q28" s="8"/>
      <c r="S28" s="8"/>
      <c r="T28" s="22"/>
      <c r="U28" s="8"/>
    </row>
    <row r="29" spans="1:21" ht="14" thickBot="1" x14ac:dyDescent="0.25">
      <c r="A29" s="21" t="s">
        <v>0</v>
      </c>
      <c r="B29" s="79" t="s">
        <v>20</v>
      </c>
      <c r="C29" s="80"/>
      <c r="D29" s="80"/>
      <c r="E29" s="80"/>
      <c r="F29" s="80"/>
      <c r="G29" s="80"/>
      <c r="H29" s="80"/>
      <c r="I29" s="80"/>
      <c r="J29" s="80"/>
      <c r="K29" s="81"/>
      <c r="L29" s="80" t="s">
        <v>21</v>
      </c>
      <c r="M29" s="80"/>
      <c r="N29" s="80"/>
      <c r="O29" s="80"/>
      <c r="P29" s="80"/>
      <c r="Q29" s="80"/>
      <c r="R29" s="80"/>
      <c r="S29" s="80"/>
      <c r="T29" s="80"/>
      <c r="U29" s="81"/>
    </row>
    <row r="30" spans="1:21" ht="14" customHeight="1" thickBot="1" x14ac:dyDescent="0.25">
      <c r="A30" s="73" t="s">
        <v>15</v>
      </c>
      <c r="B30" s="23" t="s">
        <v>2</v>
      </c>
      <c r="C30" s="24" t="s">
        <v>3</v>
      </c>
      <c r="D30" s="25" t="s">
        <v>4</v>
      </c>
      <c r="E30" s="24" t="s">
        <v>5</v>
      </c>
      <c r="F30" s="25" t="s">
        <v>6</v>
      </c>
      <c r="G30" s="24" t="s">
        <v>7</v>
      </c>
      <c r="H30" s="25" t="s">
        <v>8</v>
      </c>
      <c r="I30" s="26" t="s">
        <v>9</v>
      </c>
      <c r="J30" s="27" t="s">
        <v>10</v>
      </c>
      <c r="K30" s="28" t="s">
        <v>11</v>
      </c>
      <c r="L30" s="23" t="s">
        <v>2</v>
      </c>
      <c r="M30" s="24" t="s">
        <v>3</v>
      </c>
      <c r="N30" s="25" t="s">
        <v>4</v>
      </c>
      <c r="O30" s="24" t="s">
        <v>5</v>
      </c>
      <c r="P30" s="25" t="s">
        <v>6</v>
      </c>
      <c r="Q30" s="24" t="s">
        <v>7</v>
      </c>
      <c r="R30" s="25" t="s">
        <v>8</v>
      </c>
      <c r="S30" s="24" t="s">
        <v>9</v>
      </c>
      <c r="T30" s="19" t="s">
        <v>10</v>
      </c>
      <c r="U30" s="29" t="s">
        <v>11</v>
      </c>
    </row>
    <row r="31" spans="1:21" x14ac:dyDescent="0.2">
      <c r="A31" s="74"/>
      <c r="B31" s="45">
        <v>63.943649000000001</v>
      </c>
      <c r="C31" s="9">
        <v>4.1452999999999997E-2</v>
      </c>
      <c r="D31" s="53">
        <v>19.260836000000001</v>
      </c>
      <c r="E31" s="9">
        <v>5.6737000000000003E-2</v>
      </c>
      <c r="F31" s="10">
        <v>1.2524E-2</v>
      </c>
      <c r="G31" s="24">
        <v>0</v>
      </c>
      <c r="H31" s="10">
        <v>0.27565600000000001</v>
      </c>
      <c r="I31" s="59">
        <v>2.0290240000000002</v>
      </c>
      <c r="J31" s="48">
        <v>13.33717</v>
      </c>
      <c r="K31" s="28">
        <v>0</v>
      </c>
      <c r="L31" s="45">
        <v>56.838462999999997</v>
      </c>
      <c r="M31" s="24">
        <v>0</v>
      </c>
      <c r="N31" s="53">
        <v>26.273251999999999</v>
      </c>
      <c r="O31" s="9">
        <v>0.17880199999999999</v>
      </c>
      <c r="P31" s="10">
        <v>6.28E-3</v>
      </c>
      <c r="Q31" s="9">
        <v>1.8835000000000001E-2</v>
      </c>
      <c r="R31" s="54">
        <v>8.0567119999999992</v>
      </c>
      <c r="S31" s="63">
        <v>4.8458449999999997</v>
      </c>
      <c r="T31" s="54">
        <v>3.17347</v>
      </c>
      <c r="U31" s="29">
        <v>0</v>
      </c>
    </row>
    <row r="32" spans="1:21" x14ac:dyDescent="0.2">
      <c r="A32" s="74"/>
      <c r="B32" s="46">
        <v>63.648139999999998</v>
      </c>
      <c r="C32" s="12">
        <v>4.6499999999999996E-3</v>
      </c>
      <c r="D32" s="51">
        <v>19.119947</v>
      </c>
      <c r="E32" s="12">
        <v>7.9148999999999997E-2</v>
      </c>
      <c r="F32" s="30">
        <v>0</v>
      </c>
      <c r="G32" s="31">
        <v>0</v>
      </c>
      <c r="H32" s="11">
        <v>0.26180300000000001</v>
      </c>
      <c r="I32" s="60">
        <v>2.04671</v>
      </c>
      <c r="J32" s="49">
        <v>13.334318</v>
      </c>
      <c r="K32" s="32">
        <v>7.5940000000000001E-3</v>
      </c>
      <c r="L32" s="46">
        <v>56.971984999999997</v>
      </c>
      <c r="M32" s="12">
        <v>1.8835000000000001E-2</v>
      </c>
      <c r="N32" s="51">
        <v>26.465980999999999</v>
      </c>
      <c r="O32" s="12">
        <v>0.146699</v>
      </c>
      <c r="P32" s="30">
        <v>0</v>
      </c>
      <c r="Q32" s="12">
        <v>1.4460000000000001E-2</v>
      </c>
      <c r="R32" s="55">
        <v>8.0135670000000001</v>
      </c>
      <c r="S32" s="64">
        <v>4.9393520000000004</v>
      </c>
      <c r="T32" s="55">
        <v>3.0367350000000002</v>
      </c>
      <c r="U32" s="14">
        <v>0</v>
      </c>
    </row>
    <row r="33" spans="1:21" x14ac:dyDescent="0.2">
      <c r="A33" s="74"/>
      <c r="B33" s="46">
        <v>63.428452</v>
      </c>
      <c r="C33" s="12">
        <v>2.9506999999999999E-2</v>
      </c>
      <c r="D33" s="51">
        <v>19.256564999999998</v>
      </c>
      <c r="E33" s="12">
        <v>6.1504999999999997E-2</v>
      </c>
      <c r="F33" s="11">
        <v>7.6490000000000004E-3</v>
      </c>
      <c r="G33" s="31">
        <v>0</v>
      </c>
      <c r="H33" s="11">
        <v>0.26696399999999998</v>
      </c>
      <c r="I33" s="60">
        <v>2.064308</v>
      </c>
      <c r="J33" s="49">
        <v>13.473712000000001</v>
      </c>
      <c r="K33" s="33">
        <v>0</v>
      </c>
      <c r="L33" s="46">
        <v>57.007815999999998</v>
      </c>
      <c r="M33" s="31">
        <v>0</v>
      </c>
      <c r="N33" s="51">
        <v>26.084253</v>
      </c>
      <c r="O33" s="12">
        <v>0.170763</v>
      </c>
      <c r="P33" s="11">
        <v>6.2789999999999999E-3</v>
      </c>
      <c r="Q33" s="12">
        <v>1.7007000000000001E-2</v>
      </c>
      <c r="R33" s="55">
        <v>7.9607219999999996</v>
      </c>
      <c r="S33" s="64">
        <v>4.8596709999999996</v>
      </c>
      <c r="T33" s="55">
        <v>3.1866370000000002</v>
      </c>
      <c r="U33" s="15">
        <v>2.4607E-2</v>
      </c>
    </row>
    <row r="34" spans="1:21" x14ac:dyDescent="0.2">
      <c r="A34" s="74"/>
      <c r="B34" s="46">
        <v>63.750202000000002</v>
      </c>
      <c r="C34" s="12">
        <v>1.6375000000000001E-2</v>
      </c>
      <c r="D34" s="51">
        <v>19.251342999999999</v>
      </c>
      <c r="E34" s="12">
        <v>5.5114999999999997E-2</v>
      </c>
      <c r="F34" s="30">
        <v>0</v>
      </c>
      <c r="G34" s="31">
        <v>0</v>
      </c>
      <c r="H34" s="11">
        <v>0.251751</v>
      </c>
      <c r="I34" s="60">
        <v>2.0435409999999998</v>
      </c>
      <c r="J34" s="49">
        <v>13.476755000000001</v>
      </c>
      <c r="K34" s="33">
        <v>0</v>
      </c>
      <c r="L34" s="46">
        <v>57.153046000000003</v>
      </c>
      <c r="M34" s="12">
        <v>8.3009999999999994E-3</v>
      </c>
      <c r="N34" s="51">
        <v>26.242122999999999</v>
      </c>
      <c r="O34" s="12">
        <v>0.198208</v>
      </c>
      <c r="P34" s="11">
        <v>8.371E-3</v>
      </c>
      <c r="Q34" s="12">
        <v>1.5764E-2</v>
      </c>
      <c r="R34" s="55">
        <v>8.0015260000000001</v>
      </c>
      <c r="S34" s="64">
        <v>4.7558540000000002</v>
      </c>
      <c r="T34" s="55">
        <v>3.1845349999999999</v>
      </c>
      <c r="U34" s="14">
        <v>0</v>
      </c>
    </row>
    <row r="35" spans="1:21" x14ac:dyDescent="0.2">
      <c r="A35" s="74"/>
      <c r="B35" s="46">
        <v>64.154617000000002</v>
      </c>
      <c r="C35" s="12">
        <v>1.3136999999999999E-2</v>
      </c>
      <c r="D35" s="51">
        <v>19.148937</v>
      </c>
      <c r="E35" s="12">
        <v>7.2732000000000005E-2</v>
      </c>
      <c r="F35" s="30">
        <v>0</v>
      </c>
      <c r="G35" s="12">
        <v>0.18590899999999999</v>
      </c>
      <c r="H35" s="11">
        <v>0.26717099999999999</v>
      </c>
      <c r="I35" s="60">
        <v>2.0106160000000002</v>
      </c>
      <c r="J35" s="49">
        <v>13.389028</v>
      </c>
      <c r="K35" s="32">
        <v>3.0000000000000001E-6</v>
      </c>
      <c r="L35" s="46">
        <v>57.213543000000001</v>
      </c>
      <c r="M35" s="12">
        <v>6.0700000000000001E-4</v>
      </c>
      <c r="N35" s="51">
        <v>26.518312000000002</v>
      </c>
      <c r="O35" s="12">
        <v>0.24448</v>
      </c>
      <c r="P35" s="30">
        <v>0</v>
      </c>
      <c r="Q35" s="12">
        <v>7.7179999999999999E-2</v>
      </c>
      <c r="R35" s="55">
        <v>7.7301080000000004</v>
      </c>
      <c r="S35" s="64">
        <v>4.9031510000000003</v>
      </c>
      <c r="T35" s="55">
        <v>3.0686550000000001</v>
      </c>
      <c r="U35" s="14">
        <v>0</v>
      </c>
    </row>
    <row r="36" spans="1:21" x14ac:dyDescent="0.2">
      <c r="A36" s="74"/>
      <c r="B36" s="46">
        <v>63.332324999999997</v>
      </c>
      <c r="C36" s="31">
        <v>0</v>
      </c>
      <c r="D36" s="51">
        <v>19.222882999999999</v>
      </c>
      <c r="E36" s="12">
        <v>5.4836999999999997E-2</v>
      </c>
      <c r="F36" s="30">
        <v>0</v>
      </c>
      <c r="G36" s="31">
        <v>0</v>
      </c>
      <c r="H36" s="11">
        <v>0.294321</v>
      </c>
      <c r="I36" s="60">
        <v>2.154328</v>
      </c>
      <c r="J36" s="49">
        <v>13.367355</v>
      </c>
      <c r="K36" s="33">
        <v>0</v>
      </c>
      <c r="L36" s="46"/>
      <c r="M36" s="12"/>
      <c r="N36" s="51"/>
      <c r="O36" s="12"/>
      <c r="P36" s="30"/>
      <c r="Q36" s="12"/>
      <c r="R36" s="55"/>
      <c r="S36" s="64"/>
      <c r="T36" s="55"/>
      <c r="U36" s="14"/>
    </row>
    <row r="37" spans="1:21" ht="14" thickBot="1" x14ac:dyDescent="0.25">
      <c r="A37" s="75"/>
      <c r="B37" s="46">
        <v>63.868972999999997</v>
      </c>
      <c r="C37" s="12">
        <v>1.4952E-2</v>
      </c>
      <c r="D37" s="51">
        <v>19.159811000000001</v>
      </c>
      <c r="E37" s="12">
        <v>2.7997000000000001E-2</v>
      </c>
      <c r="F37" s="30">
        <v>0</v>
      </c>
      <c r="G37" s="31">
        <v>0</v>
      </c>
      <c r="H37" s="11">
        <v>0.257496</v>
      </c>
      <c r="I37" s="60">
        <v>2.0864210000000001</v>
      </c>
      <c r="J37" s="49">
        <v>13.481533000000001</v>
      </c>
      <c r="K37" s="32">
        <v>2.7081999999999998E-2</v>
      </c>
      <c r="L37" s="46"/>
      <c r="M37" s="12"/>
      <c r="N37" s="51"/>
      <c r="O37" s="12"/>
      <c r="P37" s="30"/>
      <c r="Q37" s="12"/>
      <c r="R37" s="55"/>
      <c r="S37" s="64"/>
      <c r="T37" s="55"/>
      <c r="U37" s="14"/>
    </row>
    <row r="38" spans="1:21" ht="15" thickBot="1" x14ac:dyDescent="0.25">
      <c r="A38" s="34" t="s">
        <v>12</v>
      </c>
      <c r="B38" s="47">
        <f t="shared" ref="B38:K38" si="6">SUM(B31:B37)/7</f>
        <v>63.732336857142855</v>
      </c>
      <c r="C38" s="16">
        <f t="shared" si="6"/>
        <v>1.7153428571428569E-2</v>
      </c>
      <c r="D38" s="52">
        <f t="shared" si="6"/>
        <v>19.202903142857142</v>
      </c>
      <c r="E38" s="16">
        <f t="shared" si="6"/>
        <v>5.8296000000000008E-2</v>
      </c>
      <c r="F38" s="17">
        <f t="shared" si="6"/>
        <v>2.881857142857143E-3</v>
      </c>
      <c r="G38" s="16">
        <f t="shared" si="6"/>
        <v>2.655842857142857E-2</v>
      </c>
      <c r="H38" s="17">
        <f t="shared" si="6"/>
        <v>0.26788028571428574</v>
      </c>
      <c r="I38" s="61">
        <f t="shared" si="6"/>
        <v>2.0621354285714286</v>
      </c>
      <c r="J38" s="50">
        <f t="shared" si="6"/>
        <v>13.408552999999999</v>
      </c>
      <c r="K38" s="35">
        <f t="shared" si="6"/>
        <v>4.9541428571428575E-3</v>
      </c>
      <c r="L38" s="47">
        <f t="shared" ref="L38:U38" si="7">SUM(L31:L35)/5</f>
        <v>57.036970600000004</v>
      </c>
      <c r="M38" s="16">
        <f t="shared" si="7"/>
        <v>5.5485999999999999E-3</v>
      </c>
      <c r="N38" s="52">
        <f t="shared" si="7"/>
        <v>26.316784200000001</v>
      </c>
      <c r="O38" s="16">
        <f t="shared" si="7"/>
        <v>0.1877904</v>
      </c>
      <c r="P38" s="17">
        <f t="shared" si="7"/>
        <v>4.1860000000000005E-3</v>
      </c>
      <c r="Q38" s="16">
        <f t="shared" si="7"/>
        <v>2.8649200000000003E-2</v>
      </c>
      <c r="R38" s="56">
        <f t="shared" si="7"/>
        <v>7.9525270000000008</v>
      </c>
      <c r="S38" s="65">
        <f t="shared" si="7"/>
        <v>4.8607746000000001</v>
      </c>
      <c r="T38" s="56">
        <f t="shared" si="7"/>
        <v>3.1300064000000001</v>
      </c>
      <c r="U38" s="18">
        <f t="shared" si="7"/>
        <v>4.9214000000000003E-3</v>
      </c>
    </row>
    <row r="39" spans="1:21" x14ac:dyDescent="0.2">
      <c r="A39" s="76" t="s">
        <v>1</v>
      </c>
      <c r="B39" s="46">
        <v>63.661732000000001</v>
      </c>
      <c r="C39" s="12">
        <v>1.354E-2</v>
      </c>
      <c r="D39" s="51">
        <v>19.177761</v>
      </c>
      <c r="E39" s="12">
        <v>6.6514000000000004E-2</v>
      </c>
      <c r="F39" s="30">
        <v>0</v>
      </c>
      <c r="G39" s="12">
        <v>5.9800000000000001E-4</v>
      </c>
      <c r="H39" s="11">
        <v>0.28249400000000002</v>
      </c>
      <c r="I39" s="60">
        <v>2.076997</v>
      </c>
      <c r="J39" s="49">
        <v>13.409457</v>
      </c>
      <c r="K39" s="32">
        <v>8.7580000000000002E-3</v>
      </c>
      <c r="L39" s="46">
        <v>57.451709999999999</v>
      </c>
      <c r="M39" s="12">
        <v>9.1039999999999992E-3</v>
      </c>
      <c r="N39" s="51">
        <v>25.706002999999999</v>
      </c>
      <c r="O39" s="12">
        <v>0.19992299999999999</v>
      </c>
      <c r="P39" s="30">
        <v>0</v>
      </c>
      <c r="Q39" s="12">
        <v>9.1859999999999997E-3</v>
      </c>
      <c r="R39" s="55">
        <v>7.7227870000000003</v>
      </c>
      <c r="S39" s="64">
        <v>6.5620909999999997</v>
      </c>
      <c r="T39" s="55">
        <v>0.82640599999999997</v>
      </c>
      <c r="U39" s="14">
        <v>0</v>
      </c>
    </row>
    <row r="40" spans="1:21" x14ac:dyDescent="0.2">
      <c r="A40" s="77"/>
      <c r="B40" s="46">
        <v>63.096107000000003</v>
      </c>
      <c r="C40" s="12">
        <v>1.2737E-2</v>
      </c>
      <c r="D40" s="51">
        <v>19.146370000000001</v>
      </c>
      <c r="E40" s="12">
        <v>6.5690000000000002E-3</v>
      </c>
      <c r="F40" s="11">
        <v>2.3651999999999999E-2</v>
      </c>
      <c r="G40" s="31">
        <v>0</v>
      </c>
      <c r="H40" s="11">
        <v>0.287825</v>
      </c>
      <c r="I40" s="60">
        <v>2.0482550000000002</v>
      </c>
      <c r="J40" s="49">
        <v>13.25165</v>
      </c>
      <c r="K40" s="32">
        <v>1.8942000000000001E-2</v>
      </c>
      <c r="L40" s="46">
        <v>58.05706</v>
      </c>
      <c r="M40" s="12">
        <v>6.8820000000000001E-3</v>
      </c>
      <c r="N40" s="51">
        <v>25.577418999999999</v>
      </c>
      <c r="O40" s="12">
        <v>0.16621900000000001</v>
      </c>
      <c r="P40" s="30">
        <v>0</v>
      </c>
      <c r="Q40" s="12">
        <v>3.6129999999999999E-3</v>
      </c>
      <c r="R40" s="55">
        <v>7.7289630000000002</v>
      </c>
      <c r="S40" s="64">
        <v>6.6202240000000003</v>
      </c>
      <c r="T40" s="55">
        <v>0.81664499999999995</v>
      </c>
      <c r="U40" s="14">
        <v>0</v>
      </c>
    </row>
    <row r="41" spans="1:21" x14ac:dyDescent="0.2">
      <c r="A41" s="77"/>
      <c r="B41" s="46">
        <v>63.306572000000003</v>
      </c>
      <c r="C41" s="12">
        <v>2.3449999999999999E-2</v>
      </c>
      <c r="D41" s="51">
        <v>19.092319</v>
      </c>
      <c r="E41" s="12">
        <v>6.9296999999999997E-2</v>
      </c>
      <c r="F41" s="11">
        <v>1.3910000000000001E-3</v>
      </c>
      <c r="G41" s="31">
        <v>0</v>
      </c>
      <c r="H41" s="11">
        <v>0.29608800000000002</v>
      </c>
      <c r="I41" s="60">
        <v>2.1326100000000001</v>
      </c>
      <c r="J41" s="49">
        <v>13.402761</v>
      </c>
      <c r="K41" s="33">
        <v>0</v>
      </c>
      <c r="L41" s="46">
        <v>57.366219000000001</v>
      </c>
      <c r="M41" s="31">
        <v>0</v>
      </c>
      <c r="N41" s="51">
        <v>25.778189000000001</v>
      </c>
      <c r="O41" s="12">
        <v>0.15764400000000001</v>
      </c>
      <c r="P41" s="30">
        <v>0</v>
      </c>
      <c r="Q41" s="12">
        <v>1.6509999999999999E-3</v>
      </c>
      <c r="R41" s="55">
        <v>7.8822890000000001</v>
      </c>
      <c r="S41" s="64">
        <v>6.5231909999999997</v>
      </c>
      <c r="T41" s="55">
        <v>0.79479599999999995</v>
      </c>
      <c r="U41" s="15">
        <v>1.4369E-2</v>
      </c>
    </row>
    <row r="42" spans="1:21" x14ac:dyDescent="0.2">
      <c r="A42" s="77"/>
      <c r="B42" s="46">
        <v>63.808571000000001</v>
      </c>
      <c r="C42" s="12">
        <v>1.6573999999999998E-2</v>
      </c>
      <c r="D42" s="51">
        <v>19.308807000000002</v>
      </c>
      <c r="E42" s="12">
        <v>4.7539999999999999E-2</v>
      </c>
      <c r="F42" s="30">
        <v>0</v>
      </c>
      <c r="G42" s="12">
        <v>3.3909999999999999E-3</v>
      </c>
      <c r="H42" s="11">
        <v>0.28015099999999998</v>
      </c>
      <c r="I42" s="60">
        <v>2.157921</v>
      </c>
      <c r="J42" s="49">
        <v>13.366713000000001</v>
      </c>
      <c r="K42" s="32">
        <v>1.0430999999999999E-2</v>
      </c>
      <c r="L42" s="46">
        <v>57.422249000000001</v>
      </c>
      <c r="M42" s="12">
        <v>7.6920000000000001E-3</v>
      </c>
      <c r="N42" s="51">
        <v>25.812297999999998</v>
      </c>
      <c r="O42" s="12">
        <v>0.19314100000000001</v>
      </c>
      <c r="P42" s="11">
        <v>2.0951999999999998E-2</v>
      </c>
      <c r="Q42" s="12">
        <v>3.7130000000000002E-3</v>
      </c>
      <c r="R42" s="55">
        <v>8.0745930000000001</v>
      </c>
      <c r="S42" s="64">
        <v>6.4284679999999996</v>
      </c>
      <c r="T42" s="55">
        <v>0.81628599999999996</v>
      </c>
      <c r="U42" s="15">
        <v>1.4834999999999999E-2</v>
      </c>
    </row>
    <row r="43" spans="1:21" x14ac:dyDescent="0.2">
      <c r="A43" s="77"/>
      <c r="B43" s="46">
        <v>63.374237000000001</v>
      </c>
      <c r="C43" s="12">
        <v>2.2835000000000001E-2</v>
      </c>
      <c r="D43" s="51">
        <v>19.218699999999998</v>
      </c>
      <c r="E43" s="12">
        <v>6.7865999999999996E-2</v>
      </c>
      <c r="F43" s="11">
        <v>1.0430999999999999E-2</v>
      </c>
      <c r="G43" s="31">
        <v>0</v>
      </c>
      <c r="H43" s="11">
        <v>0.27412199999999998</v>
      </c>
      <c r="I43" s="60">
        <v>2.1062949999999998</v>
      </c>
      <c r="J43" s="49">
        <v>13.230041999999999</v>
      </c>
      <c r="K43" s="32">
        <v>6.0239999999999998E-3</v>
      </c>
      <c r="L43" s="46">
        <v>57.850746000000001</v>
      </c>
      <c r="M43" s="12">
        <v>5.2630000000000003E-3</v>
      </c>
      <c r="N43" s="51">
        <v>26.103048000000001</v>
      </c>
      <c r="O43" s="12">
        <v>0.19455500000000001</v>
      </c>
      <c r="P43" s="30">
        <v>0</v>
      </c>
      <c r="Q43" s="12">
        <v>3.0899999999999998E-4</v>
      </c>
      <c r="R43" s="55">
        <v>7.9827919999999999</v>
      </c>
      <c r="S43" s="64">
        <v>6.3429060000000002</v>
      </c>
      <c r="T43" s="55">
        <v>0.97814400000000001</v>
      </c>
      <c r="U43" s="14">
        <v>0</v>
      </c>
    </row>
    <row r="44" spans="1:21" x14ac:dyDescent="0.2">
      <c r="A44" s="77"/>
      <c r="B44" s="46">
        <v>63.380279999999999</v>
      </c>
      <c r="C44" s="12">
        <v>1.1313E-2</v>
      </c>
      <c r="D44" s="51">
        <v>19.113876000000001</v>
      </c>
      <c r="E44" s="12">
        <v>8.0227000000000007E-2</v>
      </c>
      <c r="F44" s="30">
        <v>0</v>
      </c>
      <c r="G44" s="12">
        <v>6.5880000000000001E-3</v>
      </c>
      <c r="H44" s="11">
        <v>0.28049400000000002</v>
      </c>
      <c r="I44" s="60">
        <v>2.2150089999999998</v>
      </c>
      <c r="J44" s="49">
        <v>13.239100000000001</v>
      </c>
      <c r="K44" s="33">
        <v>0</v>
      </c>
      <c r="L44" s="46">
        <v>57.820087000000001</v>
      </c>
      <c r="M44" s="12">
        <v>1.2149999999999999E-3</v>
      </c>
      <c r="N44" s="51">
        <v>26.061602000000001</v>
      </c>
      <c r="O44" s="12">
        <v>0.18265700000000001</v>
      </c>
      <c r="P44" s="30">
        <v>0</v>
      </c>
      <c r="Q44" s="12">
        <v>1.1091999999999999E-2</v>
      </c>
      <c r="R44" s="55">
        <v>8.1275960000000005</v>
      </c>
      <c r="S44" s="64">
        <v>5.9493739999999997</v>
      </c>
      <c r="T44" s="55">
        <v>1.5090129999999999</v>
      </c>
      <c r="U44" s="14">
        <v>0</v>
      </c>
    </row>
    <row r="45" spans="1:21" ht="14" thickBot="1" x14ac:dyDescent="0.25">
      <c r="A45" s="78"/>
      <c r="B45" s="46">
        <v>63.475883000000003</v>
      </c>
      <c r="C45" s="12">
        <v>1.1327E-2</v>
      </c>
      <c r="D45" s="51">
        <v>19.230877</v>
      </c>
      <c r="E45" s="12">
        <v>8.8177000000000005E-2</v>
      </c>
      <c r="F45" s="11">
        <v>4.176E-3</v>
      </c>
      <c r="G45" s="31">
        <v>0</v>
      </c>
      <c r="H45" s="11">
        <v>0.39072299999999999</v>
      </c>
      <c r="I45" s="60">
        <v>2.4126259999999999</v>
      </c>
      <c r="J45" s="49">
        <v>12.925031000000001</v>
      </c>
      <c r="K45" s="33">
        <v>0</v>
      </c>
      <c r="L45" s="46"/>
      <c r="M45" s="12"/>
      <c r="N45" s="51"/>
      <c r="O45" s="12"/>
      <c r="P45" s="30"/>
      <c r="Q45" s="12"/>
      <c r="R45" s="55"/>
      <c r="S45" s="64"/>
      <c r="T45" s="55"/>
      <c r="U45" s="14"/>
    </row>
    <row r="46" spans="1:21" ht="14" customHeight="1" thickBot="1" x14ac:dyDescent="0.25">
      <c r="A46" s="1" t="s">
        <v>12</v>
      </c>
      <c r="B46" s="47">
        <f>SUM(B39:B45)/7</f>
        <v>63.443340285714292</v>
      </c>
      <c r="C46" s="16">
        <f t="shared" ref="C46:K46" si="8">SUM(C39:C45)/7</f>
        <v>1.5968E-2</v>
      </c>
      <c r="D46" s="52">
        <f t="shared" si="8"/>
        <v>19.184101428571431</v>
      </c>
      <c r="E46" s="16">
        <f t="shared" si="8"/>
        <v>6.0884285714285717E-2</v>
      </c>
      <c r="F46" s="17">
        <f t="shared" si="8"/>
        <v>5.6642857142857137E-3</v>
      </c>
      <c r="G46" s="16">
        <f t="shared" si="8"/>
        <v>1.511E-3</v>
      </c>
      <c r="H46" s="17">
        <f t="shared" si="8"/>
        <v>0.29884242857142856</v>
      </c>
      <c r="I46" s="61">
        <f>SUM(I39:I45)/7</f>
        <v>2.1642447142857142</v>
      </c>
      <c r="J46" s="50">
        <f t="shared" si="8"/>
        <v>13.260679142857143</v>
      </c>
      <c r="K46" s="35">
        <f t="shared" si="8"/>
        <v>6.3078571428571428E-3</v>
      </c>
      <c r="L46" s="47">
        <f t="shared" ref="L46:U46" si="9">SUM(L39:L44)/6</f>
        <v>57.661345166666671</v>
      </c>
      <c r="M46" s="16">
        <f t="shared" si="9"/>
        <v>5.0260000000000001E-3</v>
      </c>
      <c r="N46" s="52">
        <f t="shared" si="9"/>
        <v>25.839759833333332</v>
      </c>
      <c r="O46" s="16">
        <f t="shared" si="9"/>
        <v>0.1823565</v>
      </c>
      <c r="P46" s="17">
        <f t="shared" si="9"/>
        <v>3.4919999999999999E-3</v>
      </c>
      <c r="Q46" s="16">
        <f t="shared" si="9"/>
        <v>4.927333333333333E-3</v>
      </c>
      <c r="R46" s="56">
        <f t="shared" si="9"/>
        <v>7.919836666666666</v>
      </c>
      <c r="S46" s="65">
        <f t="shared" si="9"/>
        <v>6.4043756666666667</v>
      </c>
      <c r="T46" s="56">
        <f t="shared" si="9"/>
        <v>0.95688166666666652</v>
      </c>
      <c r="U46" s="18">
        <f t="shared" si="9"/>
        <v>4.8673333333333338E-3</v>
      </c>
    </row>
    <row r="47" spans="1:21" ht="14" customHeight="1" x14ac:dyDescent="0.2">
      <c r="A47" s="73" t="s">
        <v>16</v>
      </c>
      <c r="B47" s="45">
        <v>65.871673999999999</v>
      </c>
      <c r="C47" s="9">
        <v>1.6553999999999999E-2</v>
      </c>
      <c r="D47" s="53">
        <v>21.007648</v>
      </c>
      <c r="E47" s="9">
        <v>2.8677000000000001E-2</v>
      </c>
      <c r="F47" s="10">
        <v>4.8910000000000004E-3</v>
      </c>
      <c r="G47" s="24">
        <v>0</v>
      </c>
      <c r="H47" s="10">
        <v>1.9150240000000001</v>
      </c>
      <c r="I47" s="59">
        <v>9.0822559999999992</v>
      </c>
      <c r="J47" s="63">
        <v>1.453119</v>
      </c>
      <c r="K47" s="36">
        <v>1.0392E-2</v>
      </c>
      <c r="L47" s="45">
        <v>60.417209999999997</v>
      </c>
      <c r="M47" s="9">
        <v>7.6870000000000003E-3</v>
      </c>
      <c r="N47" s="53">
        <v>24.833767000000002</v>
      </c>
      <c r="O47" s="9">
        <v>7.1252999999999997E-2</v>
      </c>
      <c r="P47" s="10">
        <v>2.4457E-2</v>
      </c>
      <c r="Q47" s="9">
        <v>1.66E-3</v>
      </c>
      <c r="R47" s="54">
        <v>5.8172129999999997</v>
      </c>
      <c r="S47" s="63">
        <v>7.634881</v>
      </c>
      <c r="T47" s="54">
        <v>0.89288900000000004</v>
      </c>
      <c r="U47" s="29">
        <v>0</v>
      </c>
    </row>
    <row r="48" spans="1:21" x14ac:dyDescent="0.2">
      <c r="A48" s="74"/>
      <c r="B48" s="46">
        <v>66.824577000000005</v>
      </c>
      <c r="C48" s="12">
        <v>2.5238E-2</v>
      </c>
      <c r="D48" s="51">
        <v>21.729140999999998</v>
      </c>
      <c r="E48" s="12">
        <v>6.1142000000000002E-2</v>
      </c>
      <c r="F48" s="11">
        <v>1.6771999999999999E-2</v>
      </c>
      <c r="G48" s="31">
        <v>0</v>
      </c>
      <c r="H48" s="11">
        <v>1.958825</v>
      </c>
      <c r="I48" s="60">
        <v>7.1165250000000002</v>
      </c>
      <c r="J48" s="64">
        <v>1.4446669999999999</v>
      </c>
      <c r="K48" s="33">
        <v>0</v>
      </c>
      <c r="L48" s="46">
        <v>61.476196000000002</v>
      </c>
      <c r="M48" s="12">
        <v>3.0349999999999999E-3</v>
      </c>
      <c r="N48" s="51">
        <v>24.526116999999999</v>
      </c>
      <c r="O48" s="12">
        <v>4.3228000000000003E-2</v>
      </c>
      <c r="P48" s="30">
        <v>0</v>
      </c>
      <c r="Q48" s="12">
        <v>3.741E-3</v>
      </c>
      <c r="R48" s="55">
        <v>5.1816209999999998</v>
      </c>
      <c r="S48" s="64">
        <v>7.9221830000000004</v>
      </c>
      <c r="T48" s="55">
        <v>1.11937</v>
      </c>
      <c r="U48" s="14">
        <v>0</v>
      </c>
    </row>
    <row r="49" spans="1:21" x14ac:dyDescent="0.2">
      <c r="A49" s="74"/>
      <c r="B49" s="46">
        <v>66.701920000000001</v>
      </c>
      <c r="C49" s="12">
        <v>6.6610000000000003E-3</v>
      </c>
      <c r="D49" s="51">
        <v>20.340263</v>
      </c>
      <c r="E49" s="12">
        <v>3.9822999999999997E-2</v>
      </c>
      <c r="F49" s="30">
        <v>0</v>
      </c>
      <c r="G49" s="31">
        <v>0</v>
      </c>
      <c r="H49" s="11">
        <v>1.2296750000000001</v>
      </c>
      <c r="I49" s="60">
        <v>9.1401179999999993</v>
      </c>
      <c r="J49" s="64">
        <v>1.7585660000000001</v>
      </c>
      <c r="K49" s="32">
        <v>1.9616000000000001E-2</v>
      </c>
      <c r="L49" s="46">
        <v>61.373756</v>
      </c>
      <c r="M49" s="12">
        <v>3.64E-3</v>
      </c>
      <c r="N49" s="51">
        <v>24.235294</v>
      </c>
      <c r="O49" s="12">
        <v>9.0440999999999994E-2</v>
      </c>
      <c r="P49" s="30">
        <v>0</v>
      </c>
      <c r="Q49" s="31">
        <v>0</v>
      </c>
      <c r="R49" s="55">
        <v>5.1362690000000004</v>
      </c>
      <c r="S49" s="64">
        <v>7.9987620000000001</v>
      </c>
      <c r="T49" s="55">
        <v>1.1884349999999999</v>
      </c>
      <c r="U49" s="15">
        <v>9.4470000000000005E-3</v>
      </c>
    </row>
    <row r="50" spans="1:21" x14ac:dyDescent="0.2">
      <c r="A50" s="74"/>
      <c r="B50" s="46">
        <v>66.946144000000004</v>
      </c>
      <c r="C50" s="12">
        <v>2.2218999999999999E-2</v>
      </c>
      <c r="D50" s="51">
        <v>20.618138999999999</v>
      </c>
      <c r="E50" s="12">
        <v>3.0165999999999998E-2</v>
      </c>
      <c r="F50" s="11">
        <v>2.2377000000000001E-2</v>
      </c>
      <c r="G50" s="31">
        <v>0</v>
      </c>
      <c r="H50" s="11">
        <v>1.841761</v>
      </c>
      <c r="I50" s="60">
        <v>9.0608599999999999</v>
      </c>
      <c r="J50" s="64">
        <v>1.160504</v>
      </c>
      <c r="K50" s="33">
        <v>0</v>
      </c>
      <c r="L50" s="46">
        <v>61.146362000000003</v>
      </c>
      <c r="M50" s="31">
        <v>0</v>
      </c>
      <c r="N50" s="51">
        <v>24.025293000000001</v>
      </c>
      <c r="O50" s="12">
        <v>9.9123000000000003E-2</v>
      </c>
      <c r="P50" s="11">
        <v>4.8910000000000004E-3</v>
      </c>
      <c r="Q50" s="31">
        <v>0</v>
      </c>
      <c r="R50" s="55">
        <v>5.0008619999999997</v>
      </c>
      <c r="S50" s="64">
        <v>7.9036330000000001</v>
      </c>
      <c r="T50" s="55">
        <v>1.2657309999999999</v>
      </c>
      <c r="U50" s="14">
        <v>0</v>
      </c>
    </row>
    <row r="51" spans="1:21" x14ac:dyDescent="0.2">
      <c r="A51" s="74"/>
      <c r="B51" s="46"/>
      <c r="C51" s="12"/>
      <c r="D51" s="51"/>
      <c r="E51" s="12"/>
      <c r="F51" s="30"/>
      <c r="G51" s="31"/>
      <c r="H51" s="11"/>
      <c r="I51" s="60"/>
      <c r="J51" s="64"/>
      <c r="K51" s="33"/>
      <c r="L51" s="46">
        <v>61.171844</v>
      </c>
      <c r="M51" s="31">
        <v>0</v>
      </c>
      <c r="N51" s="51">
        <v>24.082025999999999</v>
      </c>
      <c r="O51" s="12">
        <v>0.102851</v>
      </c>
      <c r="P51" s="11">
        <v>1.3275E-2</v>
      </c>
      <c r="Q51" s="31">
        <v>0</v>
      </c>
      <c r="R51" s="55">
        <v>5.09924</v>
      </c>
      <c r="S51" s="64">
        <v>7.9158749999999998</v>
      </c>
      <c r="T51" s="55">
        <v>1.2068049999999999</v>
      </c>
      <c r="U51" s="14">
        <v>0</v>
      </c>
    </row>
    <row r="52" spans="1:21" x14ac:dyDescent="0.2">
      <c r="A52" s="74"/>
      <c r="B52" s="46"/>
      <c r="C52" s="12"/>
      <c r="D52" s="51"/>
      <c r="E52" s="12"/>
      <c r="F52" s="30"/>
      <c r="G52" s="31"/>
      <c r="H52" s="11"/>
      <c r="I52" s="60"/>
      <c r="J52" s="64"/>
      <c r="K52" s="33"/>
      <c r="L52" s="46">
        <v>60.898136000000001</v>
      </c>
      <c r="M52" s="31">
        <v>0</v>
      </c>
      <c r="N52" s="51">
        <v>24.197814999999999</v>
      </c>
      <c r="O52" s="12">
        <v>6.0152999999999998E-2</v>
      </c>
      <c r="P52" s="30">
        <v>0</v>
      </c>
      <c r="Q52" s="31">
        <v>0</v>
      </c>
      <c r="R52" s="55">
        <v>5.2057339999999996</v>
      </c>
      <c r="S52" s="64">
        <v>7.8911230000000003</v>
      </c>
      <c r="T52" s="55">
        <v>1.099585</v>
      </c>
      <c r="U52" s="14">
        <v>0</v>
      </c>
    </row>
    <row r="53" spans="1:21" ht="14" thickBot="1" x14ac:dyDescent="0.25">
      <c r="A53" s="75"/>
      <c r="B53" s="46"/>
      <c r="C53" s="12"/>
      <c r="D53" s="51"/>
      <c r="E53" s="12"/>
      <c r="F53" s="30"/>
      <c r="G53" s="31"/>
      <c r="H53" s="11"/>
      <c r="I53" s="60"/>
      <c r="J53" s="64"/>
      <c r="K53" s="33"/>
      <c r="L53" s="46">
        <v>60.934803000000002</v>
      </c>
      <c r="M53" s="31">
        <v>0</v>
      </c>
      <c r="N53" s="51">
        <v>24.447306000000001</v>
      </c>
      <c r="O53" s="12">
        <v>6.9100999999999996E-2</v>
      </c>
      <c r="P53" s="11">
        <v>9.0889999999999999E-3</v>
      </c>
      <c r="Q53" s="12">
        <v>2.8029999999999999E-3</v>
      </c>
      <c r="R53" s="55">
        <v>5.4797219999999998</v>
      </c>
      <c r="S53" s="64">
        <v>7.6537980000000001</v>
      </c>
      <c r="T53" s="55">
        <v>0.96541500000000002</v>
      </c>
      <c r="U53" s="15">
        <v>1.1056E-2</v>
      </c>
    </row>
    <row r="54" spans="1:21" ht="14" thickBot="1" x14ac:dyDescent="0.25">
      <c r="A54" s="1" t="s">
        <v>12</v>
      </c>
      <c r="B54" s="47">
        <f t="shared" ref="B54:K54" si="10">SUM(B47:B50)/4</f>
        <v>66.586078750000013</v>
      </c>
      <c r="C54" s="16">
        <f t="shared" si="10"/>
        <v>1.7668E-2</v>
      </c>
      <c r="D54" s="52">
        <f t="shared" si="10"/>
        <v>20.923797749999999</v>
      </c>
      <c r="E54" s="16">
        <f t="shared" si="10"/>
        <v>3.9952000000000001E-2</v>
      </c>
      <c r="F54" s="17">
        <f t="shared" si="10"/>
        <v>1.1009999999999999E-2</v>
      </c>
      <c r="G54" s="4">
        <f t="shared" si="10"/>
        <v>0</v>
      </c>
      <c r="H54" s="17">
        <f t="shared" si="10"/>
        <v>1.73632125</v>
      </c>
      <c r="I54" s="61">
        <f t="shared" si="10"/>
        <v>8.599939749999999</v>
      </c>
      <c r="J54" s="65">
        <f t="shared" si="10"/>
        <v>1.4542139999999999</v>
      </c>
      <c r="K54" s="37">
        <f t="shared" si="10"/>
        <v>7.502E-3</v>
      </c>
      <c r="L54" s="47">
        <f>SUM(L47:L53)/7</f>
        <v>61.059758142857149</v>
      </c>
      <c r="M54" s="16">
        <f t="shared" ref="M54:U54" si="11">SUM(M47:M53)/7</f>
        <v>2.0517142857142856E-3</v>
      </c>
      <c r="N54" s="52">
        <f t="shared" si="11"/>
        <v>24.335374000000002</v>
      </c>
      <c r="O54" s="16">
        <f t="shared" si="11"/>
        <v>7.6592857142857143E-2</v>
      </c>
      <c r="P54" s="17">
        <f t="shared" si="11"/>
        <v>7.3874285714285717E-3</v>
      </c>
      <c r="Q54" s="16">
        <f>SUM(Q47:Q53)/7</f>
        <v>1.1719999999999999E-3</v>
      </c>
      <c r="R54" s="56">
        <f t="shared" si="11"/>
        <v>5.2743801428571429</v>
      </c>
      <c r="S54" s="65">
        <f t="shared" si="11"/>
        <v>7.8457507142857139</v>
      </c>
      <c r="T54" s="56">
        <f t="shared" si="11"/>
        <v>1.1054614285714286</v>
      </c>
      <c r="U54" s="18">
        <f t="shared" si="11"/>
        <v>2.9290000000000002E-3</v>
      </c>
    </row>
    <row r="55" spans="1:21" x14ac:dyDescent="0.2">
      <c r="A55" s="73" t="s">
        <v>17</v>
      </c>
      <c r="B55" s="46">
        <v>64.252228000000002</v>
      </c>
      <c r="C55" s="12">
        <v>1.5573E-2</v>
      </c>
      <c r="D55" s="51">
        <v>20.059018999999999</v>
      </c>
      <c r="E55" s="12">
        <v>0.117061</v>
      </c>
      <c r="F55" s="11">
        <v>2.2076999999999999E-2</v>
      </c>
      <c r="G55" s="12">
        <v>2.8900000000000002E-3</v>
      </c>
      <c r="H55" s="11">
        <v>0.34905000000000003</v>
      </c>
      <c r="I55" s="60">
        <v>3.472566</v>
      </c>
      <c r="J55" s="64">
        <v>10.110105000000001</v>
      </c>
      <c r="K55" s="33">
        <v>0</v>
      </c>
      <c r="L55" s="46">
        <v>60.579287999999998</v>
      </c>
      <c r="M55" s="12">
        <v>1.8933999999999999E-2</v>
      </c>
      <c r="N55" s="51">
        <v>25.047125000000001</v>
      </c>
      <c r="O55" s="12">
        <v>0.17818500000000001</v>
      </c>
      <c r="P55" s="30">
        <v>0</v>
      </c>
      <c r="Q55" s="12">
        <v>3.8999999999999998E-3</v>
      </c>
      <c r="R55" s="55">
        <v>5.8403910000000003</v>
      </c>
      <c r="S55" s="64">
        <v>7.3615769999999996</v>
      </c>
      <c r="T55" s="55">
        <v>1.4534039999999999</v>
      </c>
      <c r="U55" s="14">
        <v>3.718E-3</v>
      </c>
    </row>
    <row r="56" spans="1:21" x14ac:dyDescent="0.2">
      <c r="A56" s="74"/>
      <c r="B56" s="46">
        <v>64.976012999999995</v>
      </c>
      <c r="C56" s="12">
        <v>1.9959999999999999E-3</v>
      </c>
      <c r="D56" s="51">
        <v>20.227903000000001</v>
      </c>
      <c r="E56" s="12">
        <v>0.14661299999999999</v>
      </c>
      <c r="F56" s="30">
        <v>0</v>
      </c>
      <c r="G56" s="31">
        <v>0</v>
      </c>
      <c r="H56" s="11">
        <v>0.36008600000000002</v>
      </c>
      <c r="I56" s="60">
        <v>3.4111889999999998</v>
      </c>
      <c r="J56" s="64">
        <v>9.5468440000000001</v>
      </c>
      <c r="K56" s="32">
        <v>2.6813E-2</v>
      </c>
      <c r="L56" s="46">
        <v>60.282119999999999</v>
      </c>
      <c r="M56" s="12">
        <v>2.1919999999999999E-3</v>
      </c>
      <c r="N56" s="51">
        <v>25.131525</v>
      </c>
      <c r="O56" s="12">
        <v>0.185527</v>
      </c>
      <c r="P56" s="30">
        <v>0</v>
      </c>
      <c r="Q56" s="12">
        <v>2.7699999999999999E-3</v>
      </c>
      <c r="R56" s="55">
        <v>5.8117729999999996</v>
      </c>
      <c r="S56" s="64">
        <v>7.3373439999999999</v>
      </c>
      <c r="T56" s="55">
        <v>1.5050479999999999</v>
      </c>
      <c r="U56" s="14">
        <v>0</v>
      </c>
    </row>
    <row r="57" spans="1:21" x14ac:dyDescent="0.2">
      <c r="A57" s="74"/>
      <c r="B57" s="46">
        <v>64.724113000000003</v>
      </c>
      <c r="C57" s="12">
        <v>1.8561000000000001E-2</v>
      </c>
      <c r="D57" s="51">
        <v>20.079912</v>
      </c>
      <c r="E57" s="12">
        <v>8.9307999999999998E-2</v>
      </c>
      <c r="F57" s="11">
        <v>1.0348E-2</v>
      </c>
      <c r="G57" s="31">
        <v>0</v>
      </c>
      <c r="H57" s="11">
        <v>0.35323300000000002</v>
      </c>
      <c r="I57" s="60">
        <v>3.529633</v>
      </c>
      <c r="J57" s="64">
        <v>9.4543280000000003</v>
      </c>
      <c r="K57" s="32">
        <v>1.3644E-2</v>
      </c>
      <c r="L57" s="46">
        <v>60.186211</v>
      </c>
      <c r="M57" s="12">
        <v>4.9849999999999998E-3</v>
      </c>
      <c r="N57" s="51">
        <v>24.943747999999999</v>
      </c>
      <c r="O57" s="12">
        <v>0.21399499999999999</v>
      </c>
      <c r="P57" s="30">
        <v>0</v>
      </c>
      <c r="Q57" s="12">
        <v>2.362E-3</v>
      </c>
      <c r="R57" s="55">
        <v>5.8577409999999999</v>
      </c>
      <c r="S57" s="64">
        <v>7.3253190000000004</v>
      </c>
      <c r="T57" s="55">
        <v>1.647878</v>
      </c>
      <c r="U57" s="14">
        <v>0</v>
      </c>
    </row>
    <row r="58" spans="1:21" x14ac:dyDescent="0.2">
      <c r="A58" s="74"/>
      <c r="B58" s="46">
        <v>64.596801999999997</v>
      </c>
      <c r="C58" s="12">
        <v>1.7367E-2</v>
      </c>
      <c r="D58" s="51">
        <v>20.076981</v>
      </c>
      <c r="E58" s="12">
        <v>9.1374999999999998E-2</v>
      </c>
      <c r="F58" s="11">
        <v>2.0008999999999999E-2</v>
      </c>
      <c r="G58" s="31">
        <v>0</v>
      </c>
      <c r="H58" s="11">
        <v>0.386411</v>
      </c>
      <c r="I58" s="60">
        <v>3.5301</v>
      </c>
      <c r="J58" s="64">
        <v>9.6627080000000003</v>
      </c>
      <c r="K58" s="32">
        <v>3.5326999999999997E-2</v>
      </c>
      <c r="L58" s="46">
        <v>60.161171000000003</v>
      </c>
      <c r="M58" s="12">
        <v>1.7349E-2</v>
      </c>
      <c r="N58" s="51">
        <v>25.291474999999998</v>
      </c>
      <c r="O58" s="12">
        <v>0.20799999999999999</v>
      </c>
      <c r="P58" s="30">
        <v>0</v>
      </c>
      <c r="Q58" s="12">
        <v>8.7139999999999995E-3</v>
      </c>
      <c r="R58" s="55">
        <v>5.8652420000000003</v>
      </c>
      <c r="S58" s="64">
        <v>7.1552160000000002</v>
      </c>
      <c r="T58" s="55">
        <v>1.703233</v>
      </c>
      <c r="U58" s="14">
        <v>0</v>
      </c>
    </row>
    <row r="59" spans="1:21" x14ac:dyDescent="0.2">
      <c r="A59" s="74"/>
      <c r="B59" s="46"/>
      <c r="C59" s="12"/>
      <c r="D59" s="51"/>
      <c r="E59" s="12"/>
      <c r="F59" s="30"/>
      <c r="G59" s="31"/>
      <c r="H59" s="11"/>
      <c r="I59" s="60"/>
      <c r="J59" s="64"/>
      <c r="K59" s="33"/>
      <c r="L59" s="46">
        <v>59.647357999999997</v>
      </c>
      <c r="M59" s="12">
        <v>7.9799999999999999E-4</v>
      </c>
      <c r="N59" s="51">
        <v>25.349409000000001</v>
      </c>
      <c r="O59" s="12">
        <v>0.18605099999999999</v>
      </c>
      <c r="P59" s="11">
        <v>2.6936000000000002E-2</v>
      </c>
      <c r="Q59" s="12">
        <v>5.5339999999999999E-3</v>
      </c>
      <c r="R59" s="55">
        <v>5.8594390000000001</v>
      </c>
      <c r="S59" s="64">
        <v>7.0163900000000003</v>
      </c>
      <c r="T59" s="55">
        <v>1.880004</v>
      </c>
      <c r="U59" s="15">
        <v>2.6623000000000001E-2</v>
      </c>
    </row>
    <row r="60" spans="1:21" ht="14" thickBot="1" x14ac:dyDescent="0.25">
      <c r="A60" s="75"/>
      <c r="B60" s="46"/>
      <c r="C60" s="12"/>
      <c r="D60" s="51"/>
      <c r="E60" s="12"/>
      <c r="F60" s="30"/>
      <c r="G60" s="31"/>
      <c r="H60" s="11"/>
      <c r="I60" s="60"/>
      <c r="J60" s="64"/>
      <c r="K60" s="33"/>
      <c r="L60" s="57">
        <v>59.868507000000001</v>
      </c>
      <c r="M60" s="38">
        <v>6.3860000000000002E-3</v>
      </c>
      <c r="N60" s="58">
        <v>25.136818000000002</v>
      </c>
      <c r="O60" s="38">
        <v>0.21651500000000001</v>
      </c>
      <c r="P60" s="39">
        <v>2.7633000000000001E-2</v>
      </c>
      <c r="Q60" s="38">
        <v>9.8209999999999999E-3</v>
      </c>
      <c r="R60" s="66">
        <v>5.7738759999999996</v>
      </c>
      <c r="S60" s="67">
        <v>6.6921939999999998</v>
      </c>
      <c r="T60" s="66">
        <v>2.56141</v>
      </c>
      <c r="U60" s="40">
        <v>1.7455999999999999E-2</v>
      </c>
    </row>
    <row r="61" spans="1:21" ht="14" thickBot="1" x14ac:dyDescent="0.25">
      <c r="A61" s="21" t="s">
        <v>12</v>
      </c>
      <c r="B61" s="47">
        <f t="shared" ref="B61:K61" si="12">SUM(B55:B58)/4</f>
        <v>64.63728900000001</v>
      </c>
      <c r="C61" s="16">
        <f t="shared" si="12"/>
        <v>1.3374250000000001E-2</v>
      </c>
      <c r="D61" s="52">
        <f t="shared" si="12"/>
        <v>20.11095375</v>
      </c>
      <c r="E61" s="16">
        <f t="shared" si="12"/>
        <v>0.11108924999999999</v>
      </c>
      <c r="F61" s="17">
        <f t="shared" si="12"/>
        <v>1.3108499999999999E-2</v>
      </c>
      <c r="G61" s="4">
        <f t="shared" si="12"/>
        <v>7.2250000000000005E-4</v>
      </c>
      <c r="H61" s="17">
        <f t="shared" si="12"/>
        <v>0.36219499999999999</v>
      </c>
      <c r="I61" s="61">
        <f t="shared" si="12"/>
        <v>3.4858719999999996</v>
      </c>
      <c r="J61" s="65">
        <f t="shared" si="12"/>
        <v>9.6934962500000008</v>
      </c>
      <c r="K61" s="35">
        <f t="shared" si="12"/>
        <v>1.8945999999999998E-2</v>
      </c>
      <c r="L61" s="52">
        <f>SUM(L55:L60)/6</f>
        <v>60.120775833333333</v>
      </c>
      <c r="M61" s="16">
        <f t="shared" ref="M61:U61" si="13">SUM(M55:M60)/6</f>
        <v>8.4406666666666675E-3</v>
      </c>
      <c r="N61" s="52">
        <f>SUM(N55:N60)/6</f>
        <v>25.150016666666669</v>
      </c>
      <c r="O61" s="16">
        <f t="shared" si="13"/>
        <v>0.19804549999999999</v>
      </c>
      <c r="P61" s="17">
        <f t="shared" si="13"/>
        <v>9.094833333333335E-3</v>
      </c>
      <c r="Q61" s="16">
        <f t="shared" si="13"/>
        <v>5.5168333333333328E-3</v>
      </c>
      <c r="R61" s="56">
        <f t="shared" si="13"/>
        <v>5.8347436666666672</v>
      </c>
      <c r="S61" s="65">
        <f t="shared" si="13"/>
        <v>7.1480066666666664</v>
      </c>
      <c r="T61" s="56">
        <f t="shared" si="13"/>
        <v>1.7918295000000002</v>
      </c>
      <c r="U61" s="18">
        <f t="shared" si="13"/>
        <v>7.9661666666666665E-3</v>
      </c>
    </row>
    <row r="62" spans="1:21" x14ac:dyDescent="0.2">
      <c r="A62" s="76" t="s">
        <v>18</v>
      </c>
      <c r="B62" s="45">
        <v>64.840393000000006</v>
      </c>
      <c r="C62" s="9">
        <v>7.9920000000000008E-3</v>
      </c>
      <c r="D62" s="53">
        <v>20.036804</v>
      </c>
      <c r="E62" s="9">
        <v>8.022E-2</v>
      </c>
      <c r="F62" s="10">
        <v>7.5950000000000002E-3</v>
      </c>
      <c r="G62" s="24">
        <v>0</v>
      </c>
      <c r="H62" s="10">
        <v>0.37812200000000001</v>
      </c>
      <c r="I62" s="59">
        <v>3.7227619999999999</v>
      </c>
      <c r="J62" s="63">
        <v>9.8338330000000003</v>
      </c>
      <c r="K62" s="28">
        <v>0</v>
      </c>
      <c r="L62" s="45">
        <v>60.881354999999999</v>
      </c>
      <c r="M62" s="24">
        <v>0</v>
      </c>
      <c r="N62" s="53">
        <v>24.944759000000001</v>
      </c>
      <c r="O62" s="9">
        <v>0.21881999999999999</v>
      </c>
      <c r="P62" s="25">
        <v>0</v>
      </c>
      <c r="Q62" s="9">
        <v>2.879E-3</v>
      </c>
      <c r="R62" s="54">
        <v>5.6716430000000004</v>
      </c>
      <c r="S62" s="63">
        <v>7.5574849999999998</v>
      </c>
      <c r="T62" s="54">
        <v>1.195627</v>
      </c>
      <c r="U62" s="29">
        <v>0</v>
      </c>
    </row>
    <row r="63" spans="1:21" x14ac:dyDescent="0.2">
      <c r="A63" s="77"/>
      <c r="B63" s="46">
        <v>64.644797999999994</v>
      </c>
      <c r="C63" s="12">
        <v>2.197E-2</v>
      </c>
      <c r="D63" s="51">
        <v>19.901779000000001</v>
      </c>
      <c r="E63" s="12">
        <v>0.12512400000000001</v>
      </c>
      <c r="F63" s="30">
        <v>0</v>
      </c>
      <c r="G63" s="31">
        <v>5.0000000000000001E-4</v>
      </c>
      <c r="H63" s="11">
        <v>0.41693400000000003</v>
      </c>
      <c r="I63" s="60">
        <v>3.8111160000000002</v>
      </c>
      <c r="J63" s="64">
        <v>9.7935599999999994</v>
      </c>
      <c r="K63" s="32">
        <v>2.0156E-2</v>
      </c>
      <c r="L63" s="46">
        <v>60.435004999999997</v>
      </c>
      <c r="M63" s="12">
        <v>5.9829999999999996E-3</v>
      </c>
      <c r="N63" s="51">
        <v>25.011220999999999</v>
      </c>
      <c r="O63" s="12">
        <v>0.22259499999999999</v>
      </c>
      <c r="P63" s="11">
        <v>1.3128000000000001E-2</v>
      </c>
      <c r="Q63" s="12">
        <v>2.575E-3</v>
      </c>
      <c r="R63" s="55">
        <v>5.7783049999999996</v>
      </c>
      <c r="S63" s="64">
        <v>7.7102329999999997</v>
      </c>
      <c r="T63" s="55">
        <v>1.1756180000000001</v>
      </c>
      <c r="U63" s="15">
        <v>1.737E-2</v>
      </c>
    </row>
    <row r="64" spans="1:21" x14ac:dyDescent="0.2">
      <c r="A64" s="77"/>
      <c r="B64" s="46">
        <v>64.730323999999996</v>
      </c>
      <c r="C64" s="12">
        <v>9.7879999999999998E-3</v>
      </c>
      <c r="D64" s="51">
        <v>19.918472000000001</v>
      </c>
      <c r="E64" s="12">
        <v>0.110184</v>
      </c>
      <c r="F64" s="11">
        <v>1.3810000000000001E-3</v>
      </c>
      <c r="G64" s="31">
        <v>0</v>
      </c>
      <c r="H64" s="11">
        <v>0.456403</v>
      </c>
      <c r="I64" s="60">
        <v>3.838749</v>
      </c>
      <c r="J64" s="64">
        <v>9.8144980000000004</v>
      </c>
      <c r="K64" s="33">
        <v>0</v>
      </c>
      <c r="L64" s="46">
        <v>60.774559000000004</v>
      </c>
      <c r="M64" s="12">
        <v>7.5770000000000004E-3</v>
      </c>
      <c r="N64" s="51">
        <v>24.920368</v>
      </c>
      <c r="O64" s="12">
        <v>0.22395799999999999</v>
      </c>
      <c r="P64" s="11">
        <v>9.6710000000000008E-3</v>
      </c>
      <c r="Q64" s="12">
        <v>1.9559999999999998E-3</v>
      </c>
      <c r="R64" s="55">
        <v>5.6509429999999998</v>
      </c>
      <c r="S64" s="64">
        <v>7.7116930000000004</v>
      </c>
      <c r="T64" s="55">
        <v>1.196016</v>
      </c>
      <c r="U64" s="14">
        <v>0</v>
      </c>
    </row>
    <row r="65" spans="1:21" x14ac:dyDescent="0.2">
      <c r="A65" s="77"/>
      <c r="B65" s="46">
        <v>64.530311999999995</v>
      </c>
      <c r="C65" s="12">
        <v>1.1388000000000001E-2</v>
      </c>
      <c r="D65" s="51">
        <v>19.978373999999999</v>
      </c>
      <c r="E65" s="12">
        <v>9.5161999999999997E-2</v>
      </c>
      <c r="F65" s="11">
        <v>1.1738999999999999E-2</v>
      </c>
      <c r="G65" s="31">
        <v>1E-4</v>
      </c>
      <c r="H65" s="11">
        <v>0.44222600000000001</v>
      </c>
      <c r="I65" s="60">
        <v>3.8977249999999999</v>
      </c>
      <c r="J65" s="64">
        <v>9.6873629999999995</v>
      </c>
      <c r="K65" s="32">
        <v>9.77E-4</v>
      </c>
      <c r="L65" s="46">
        <v>60.288338000000003</v>
      </c>
      <c r="M65" s="31">
        <v>0</v>
      </c>
      <c r="N65" s="51">
        <v>24.749317000000001</v>
      </c>
      <c r="O65" s="12">
        <v>0.20599700000000001</v>
      </c>
      <c r="P65" s="11">
        <v>1.0359999999999999E-2</v>
      </c>
      <c r="Q65" s="12">
        <v>1.5410000000000001E-3</v>
      </c>
      <c r="R65" s="55">
        <v>5.7218340000000003</v>
      </c>
      <c r="S65" s="64">
        <v>7.4080899999999996</v>
      </c>
      <c r="T65" s="55">
        <v>1.17717</v>
      </c>
      <c r="U65" s="15">
        <v>4.986E-3</v>
      </c>
    </row>
    <row r="66" spans="1:21" x14ac:dyDescent="0.2">
      <c r="A66" s="77"/>
      <c r="B66" s="46">
        <v>64.663933</v>
      </c>
      <c r="C66" s="12">
        <v>1.2988E-2</v>
      </c>
      <c r="D66" s="51">
        <v>19.840033999999999</v>
      </c>
      <c r="E66" s="12">
        <v>0.128964</v>
      </c>
      <c r="F66" s="30">
        <v>0</v>
      </c>
      <c r="G66" s="31">
        <v>0</v>
      </c>
      <c r="H66" s="11">
        <v>0.40361900000000001</v>
      </c>
      <c r="I66" s="60">
        <v>4.015047</v>
      </c>
      <c r="J66" s="64">
        <v>9.7511880000000009</v>
      </c>
      <c r="K66" s="33">
        <v>0</v>
      </c>
      <c r="L66" s="46">
        <v>60.176974999999999</v>
      </c>
      <c r="M66" s="12">
        <v>9.3679999999999996E-3</v>
      </c>
      <c r="N66" s="51">
        <v>24.986222999999999</v>
      </c>
      <c r="O66" s="12">
        <v>0.202679</v>
      </c>
      <c r="P66" s="30">
        <v>0</v>
      </c>
      <c r="Q66" s="12">
        <v>4.3169999999999997E-3</v>
      </c>
      <c r="R66" s="55">
        <v>5.8297549999999996</v>
      </c>
      <c r="S66" s="64">
        <v>7.5361849999999997</v>
      </c>
      <c r="T66" s="55">
        <v>1.1889350000000001</v>
      </c>
      <c r="U66" s="15">
        <v>2.7814999999999999E-2</v>
      </c>
    </row>
    <row r="67" spans="1:21" x14ac:dyDescent="0.2">
      <c r="A67" s="77"/>
      <c r="B67" s="46">
        <v>64.415351999999999</v>
      </c>
      <c r="C67" s="12">
        <v>1.7382000000000002E-2</v>
      </c>
      <c r="D67" s="51">
        <v>20.088137</v>
      </c>
      <c r="E67" s="12">
        <v>0.11534800000000001</v>
      </c>
      <c r="F67" s="11">
        <v>1.1741E-2</v>
      </c>
      <c r="G67" s="31">
        <v>0</v>
      </c>
      <c r="H67" s="11">
        <v>0.429811</v>
      </c>
      <c r="I67" s="60">
        <v>4.0142749999999996</v>
      </c>
      <c r="J67" s="64">
        <v>9.4016549999999999</v>
      </c>
      <c r="K67" s="32">
        <v>1.1483E-2</v>
      </c>
      <c r="L67" s="46">
        <v>60.166336000000001</v>
      </c>
      <c r="M67" s="12">
        <v>9.3710000000000009E-3</v>
      </c>
      <c r="N67" s="51">
        <v>25.016275</v>
      </c>
      <c r="O67" s="12">
        <v>0.18897600000000001</v>
      </c>
      <c r="P67" s="11">
        <v>1.3122E-2</v>
      </c>
      <c r="Q67" s="12">
        <v>1.645E-3</v>
      </c>
      <c r="R67" s="55">
        <v>5.9355890000000002</v>
      </c>
      <c r="S67" s="64">
        <v>7.5034080000000003</v>
      </c>
      <c r="T67" s="55">
        <v>1.235357</v>
      </c>
      <c r="U67" s="14">
        <v>0</v>
      </c>
    </row>
    <row r="68" spans="1:21" x14ac:dyDescent="0.2">
      <c r="A68" s="77"/>
      <c r="B68" s="46">
        <v>64.525390999999999</v>
      </c>
      <c r="C68" s="12">
        <v>2.3779999999999999E-2</v>
      </c>
      <c r="D68" s="51">
        <v>19.757883</v>
      </c>
      <c r="E68" s="12">
        <v>9.5861000000000002E-2</v>
      </c>
      <c r="F68" s="30">
        <v>0</v>
      </c>
      <c r="G68" s="31">
        <v>0</v>
      </c>
      <c r="H68" s="11">
        <v>0.43974800000000003</v>
      </c>
      <c r="I68" s="60">
        <v>4.036842</v>
      </c>
      <c r="J68" s="64">
        <v>9.7347339999999996</v>
      </c>
      <c r="K68" s="32">
        <v>7.646E-3</v>
      </c>
      <c r="L68" s="46">
        <v>60.276299000000002</v>
      </c>
      <c r="M68" s="12">
        <v>1.1964000000000001E-2</v>
      </c>
      <c r="N68" s="51">
        <v>25.080496</v>
      </c>
      <c r="O68" s="12">
        <v>0.20539399999999999</v>
      </c>
      <c r="P68" s="30">
        <v>0</v>
      </c>
      <c r="Q68" s="12">
        <v>7.1850000000000004E-3</v>
      </c>
      <c r="R68" s="55">
        <v>5.8708999999999998</v>
      </c>
      <c r="S68" s="64">
        <v>7.3162890000000003</v>
      </c>
      <c r="T68" s="55">
        <v>1.312451</v>
      </c>
      <c r="U68" s="14">
        <v>0</v>
      </c>
    </row>
    <row r="69" spans="1:21" ht="14" thickBot="1" x14ac:dyDescent="0.25">
      <c r="A69" s="78"/>
      <c r="B69" s="46"/>
      <c r="C69" s="12"/>
      <c r="D69" s="51"/>
      <c r="E69" s="12"/>
      <c r="F69" s="30"/>
      <c r="G69" s="31"/>
      <c r="H69" s="11"/>
      <c r="I69" s="60"/>
      <c r="J69" s="64"/>
      <c r="K69" s="33"/>
      <c r="L69" s="46">
        <v>59.899151000000003</v>
      </c>
      <c r="M69" s="12">
        <v>9.5790000000000007E-3</v>
      </c>
      <c r="N69" s="51">
        <v>24.979872</v>
      </c>
      <c r="O69" s="12">
        <v>0.18482499999999999</v>
      </c>
      <c r="P69" s="30">
        <v>0</v>
      </c>
      <c r="Q69" s="12">
        <v>1.8439999999999999E-3</v>
      </c>
      <c r="R69" s="55">
        <v>5.979832</v>
      </c>
      <c r="S69" s="64">
        <v>6.9515149999999997</v>
      </c>
      <c r="T69" s="55">
        <v>1.6586780000000001</v>
      </c>
      <c r="U69" s="14">
        <v>0</v>
      </c>
    </row>
    <row r="70" spans="1:21" ht="14" thickBot="1" x14ac:dyDescent="0.25">
      <c r="A70" s="21" t="s">
        <v>12</v>
      </c>
      <c r="B70" s="47">
        <f t="shared" ref="B70:K70" si="14">SUM(B62:B68)/7</f>
        <v>64.621500428571423</v>
      </c>
      <c r="C70" s="16">
        <f t="shared" si="14"/>
        <v>1.5041142857142855E-2</v>
      </c>
      <c r="D70" s="52">
        <f t="shared" si="14"/>
        <v>19.931640428571431</v>
      </c>
      <c r="E70" s="16">
        <f t="shared" si="14"/>
        <v>0.10726614285714285</v>
      </c>
      <c r="F70" s="17">
        <f t="shared" si="14"/>
        <v>4.6365714285714283E-3</v>
      </c>
      <c r="G70" s="4">
        <f t="shared" si="14"/>
        <v>8.5714285714285726E-5</v>
      </c>
      <c r="H70" s="17">
        <f t="shared" si="14"/>
        <v>0.42383757142857142</v>
      </c>
      <c r="I70" s="61">
        <f t="shared" si="14"/>
        <v>3.9052165714285709</v>
      </c>
      <c r="J70" s="65">
        <f t="shared" si="14"/>
        <v>9.7166901428571428</v>
      </c>
      <c r="K70" s="35">
        <f t="shared" si="14"/>
        <v>5.7517142857142853E-3</v>
      </c>
      <c r="L70" s="47">
        <f>SUM(L62:L69)/8</f>
        <v>60.362252250000004</v>
      </c>
      <c r="M70" s="16">
        <f>SUM(M62:M69)/8</f>
        <v>6.7302500000000001E-3</v>
      </c>
      <c r="N70" s="52">
        <f t="shared" ref="N70:U70" si="15">SUM(N62:N69)/8</f>
        <v>24.961066375000001</v>
      </c>
      <c r="O70" s="16">
        <f t="shared" si="15"/>
        <v>0.20665550000000002</v>
      </c>
      <c r="P70" s="17">
        <f t="shared" si="15"/>
        <v>5.7851250000000003E-3</v>
      </c>
      <c r="Q70" s="16">
        <f t="shared" si="15"/>
        <v>2.9927499999999998E-3</v>
      </c>
      <c r="R70" s="56">
        <f t="shared" si="15"/>
        <v>5.8048501249999997</v>
      </c>
      <c r="S70" s="65">
        <f t="shared" si="15"/>
        <v>7.4618622500000003</v>
      </c>
      <c r="T70" s="56">
        <f t="shared" si="15"/>
        <v>1.2674814999999999</v>
      </c>
      <c r="U70" s="18">
        <f t="shared" si="15"/>
        <v>6.271375E-3</v>
      </c>
    </row>
    <row r="71" spans="1:21" x14ac:dyDescent="0.2">
      <c r="A71" s="70" t="s">
        <v>13</v>
      </c>
      <c r="B71" s="45">
        <v>64.970389999999995</v>
      </c>
      <c r="C71" s="9">
        <v>1.4943E-2</v>
      </c>
      <c r="D71" s="53">
        <v>19.488249</v>
      </c>
      <c r="E71" s="9">
        <v>8.2271999999999998E-2</v>
      </c>
      <c r="F71" s="25">
        <v>0</v>
      </c>
      <c r="G71" s="24">
        <v>0</v>
      </c>
      <c r="H71" s="10">
        <v>0.33113199999999998</v>
      </c>
      <c r="I71" s="59">
        <v>2.9783390000000001</v>
      </c>
      <c r="J71" s="48">
        <v>12.091255</v>
      </c>
      <c r="K71" s="10">
        <v>1.9244000000000001E-2</v>
      </c>
      <c r="L71" s="45">
        <v>58.935425000000002</v>
      </c>
      <c r="M71" s="9">
        <v>1.4744E-2</v>
      </c>
      <c r="N71" s="53">
        <v>26.399054</v>
      </c>
      <c r="O71" s="9">
        <v>0.21650700000000001</v>
      </c>
      <c r="P71" s="10">
        <v>2.7880000000000001E-3</v>
      </c>
      <c r="Q71" s="9">
        <v>6.3749999999999996E-3</v>
      </c>
      <c r="R71" s="54">
        <v>7.6670059999999998</v>
      </c>
      <c r="S71" s="63">
        <v>6.5002149999999999</v>
      </c>
      <c r="T71" s="54">
        <v>0.98673900000000003</v>
      </c>
      <c r="U71" s="29">
        <v>0</v>
      </c>
    </row>
    <row r="72" spans="1:21" x14ac:dyDescent="0.2">
      <c r="A72" s="71"/>
      <c r="B72" s="46">
        <v>64.502914000000004</v>
      </c>
      <c r="C72" s="12">
        <v>1.4938999999999999E-2</v>
      </c>
      <c r="D72" s="51">
        <v>19.461637</v>
      </c>
      <c r="E72" s="12">
        <v>5.7701000000000002E-2</v>
      </c>
      <c r="F72" s="30">
        <v>0</v>
      </c>
      <c r="G72" s="31">
        <v>0</v>
      </c>
      <c r="H72" s="11">
        <v>0.29456700000000002</v>
      </c>
      <c r="I72" s="60">
        <v>2.8114349999999999</v>
      </c>
      <c r="J72" s="49">
        <v>12.31901</v>
      </c>
      <c r="K72" s="11">
        <v>2.1531000000000002E-2</v>
      </c>
      <c r="L72" s="46">
        <v>58.441284000000003</v>
      </c>
      <c r="M72" s="31">
        <v>0</v>
      </c>
      <c r="N72" s="51">
        <v>26.158567000000001</v>
      </c>
      <c r="O72" s="12">
        <v>0.16927500000000001</v>
      </c>
      <c r="P72" s="30">
        <v>0</v>
      </c>
      <c r="Q72" s="12">
        <v>1.4160000000000001E-2</v>
      </c>
      <c r="R72" s="55">
        <v>7.5737680000000003</v>
      </c>
      <c r="S72" s="64">
        <v>6.156758</v>
      </c>
      <c r="T72" s="55">
        <v>1.360503</v>
      </c>
      <c r="U72" s="15">
        <v>3.3319999999999999E-3</v>
      </c>
    </row>
    <row r="73" spans="1:21" x14ac:dyDescent="0.2">
      <c r="A73" s="71"/>
      <c r="B73" s="46">
        <v>64.372398000000004</v>
      </c>
      <c r="C73" s="12">
        <v>2.4618999999999999E-2</v>
      </c>
      <c r="D73" s="51">
        <v>19.596098000000001</v>
      </c>
      <c r="E73" s="12">
        <v>6.9962999999999997E-2</v>
      </c>
      <c r="F73" s="30">
        <v>0</v>
      </c>
      <c r="G73" s="31">
        <v>0</v>
      </c>
      <c r="H73" s="11">
        <v>0.29155199999999998</v>
      </c>
      <c r="I73" s="60">
        <v>2.855915</v>
      </c>
      <c r="J73" s="49">
        <v>12.316898999999999</v>
      </c>
      <c r="K73" s="11">
        <v>4.2824000000000001E-2</v>
      </c>
      <c r="L73" s="46">
        <v>58.080978000000002</v>
      </c>
      <c r="M73" s="12">
        <v>2.0413000000000001E-2</v>
      </c>
      <c r="N73" s="51">
        <v>25.909357</v>
      </c>
      <c r="O73" s="12">
        <v>0.22370699999999999</v>
      </c>
      <c r="P73" s="11">
        <v>2.4400000000000002E-2</v>
      </c>
      <c r="Q73" s="12">
        <v>2.7659999999999998E-3</v>
      </c>
      <c r="R73" s="55">
        <v>7.4603039999999998</v>
      </c>
      <c r="S73" s="64">
        <v>5.8856080000000004</v>
      </c>
      <c r="T73" s="55">
        <v>2.0606140000000002</v>
      </c>
      <c r="U73" s="15">
        <v>1.5570000000000001E-2</v>
      </c>
    </row>
    <row r="74" spans="1:21" x14ac:dyDescent="0.2">
      <c r="A74" s="71"/>
      <c r="B74" s="46">
        <v>64.395790000000005</v>
      </c>
      <c r="C74" s="12">
        <v>2.0591000000000002E-2</v>
      </c>
      <c r="D74" s="51">
        <v>19.512218000000001</v>
      </c>
      <c r="E74" s="12">
        <v>4.2909000000000003E-2</v>
      </c>
      <c r="F74" s="11">
        <v>1.39E-3</v>
      </c>
      <c r="G74" s="31">
        <v>0</v>
      </c>
      <c r="H74" s="11">
        <v>0.294929</v>
      </c>
      <c r="I74" s="60">
        <v>2.8821210000000002</v>
      </c>
      <c r="J74" s="49">
        <v>12.195548</v>
      </c>
      <c r="K74" s="30">
        <v>0</v>
      </c>
      <c r="L74" s="46">
        <v>58.507835</v>
      </c>
      <c r="M74" s="12">
        <v>2.4250000000000001E-3</v>
      </c>
      <c r="N74" s="51">
        <v>26.265256999999998</v>
      </c>
      <c r="O74" s="12">
        <v>0.21897</v>
      </c>
      <c r="P74" s="30">
        <v>0</v>
      </c>
      <c r="Q74" s="12">
        <v>3.4919999999999999E-3</v>
      </c>
      <c r="R74" s="55">
        <v>7.7960859999999998</v>
      </c>
      <c r="S74" s="64">
        <v>6.2031419999999997</v>
      </c>
      <c r="T74" s="55">
        <v>1.3483879999999999</v>
      </c>
      <c r="U74" s="15">
        <v>7.6280000000000002E-3</v>
      </c>
    </row>
    <row r="75" spans="1:21" x14ac:dyDescent="0.2">
      <c r="A75" s="71"/>
      <c r="B75" s="46">
        <v>64.342972000000003</v>
      </c>
      <c r="C75" s="12">
        <v>1.3526E-2</v>
      </c>
      <c r="D75" s="51">
        <v>19.447617000000001</v>
      </c>
      <c r="E75" s="12">
        <v>7.6239000000000001E-2</v>
      </c>
      <c r="F75" s="11">
        <v>1.39E-3</v>
      </c>
      <c r="G75" s="31">
        <v>0</v>
      </c>
      <c r="H75" s="11">
        <v>0.29783900000000002</v>
      </c>
      <c r="I75" s="60">
        <v>2.9856750000000001</v>
      </c>
      <c r="J75" s="49">
        <v>12.122194</v>
      </c>
      <c r="K75" s="11">
        <v>2.405E-3</v>
      </c>
      <c r="L75" s="46">
        <v>58.636971000000003</v>
      </c>
      <c r="M75" s="12">
        <v>8.2880000000000002E-3</v>
      </c>
      <c r="N75" s="51">
        <v>26.285592999999999</v>
      </c>
      <c r="O75" s="12">
        <v>0.25079899999999999</v>
      </c>
      <c r="P75" s="11">
        <v>1.1162E-2</v>
      </c>
      <c r="Q75" s="12">
        <v>1.3181E-2</v>
      </c>
      <c r="R75" s="55">
        <v>7.7167830000000004</v>
      </c>
      <c r="S75" s="64">
        <v>6.4743250000000003</v>
      </c>
      <c r="T75" s="55">
        <v>0.97722900000000001</v>
      </c>
      <c r="U75" s="15">
        <v>9.6360000000000005E-3</v>
      </c>
    </row>
    <row r="76" spans="1:21" x14ac:dyDescent="0.2">
      <c r="A76" s="71"/>
      <c r="B76" s="46">
        <v>64.978981000000005</v>
      </c>
      <c r="C76" s="12">
        <v>1.2318000000000001E-2</v>
      </c>
      <c r="D76" s="51">
        <v>19.623187999999999</v>
      </c>
      <c r="E76" s="12">
        <v>7.1460999999999997E-2</v>
      </c>
      <c r="F76" s="11">
        <v>7.6490000000000004E-3</v>
      </c>
      <c r="G76" s="31">
        <v>0</v>
      </c>
      <c r="H76" s="11">
        <v>0.30760399999999999</v>
      </c>
      <c r="I76" s="60">
        <v>3.090919</v>
      </c>
      <c r="J76" s="49">
        <v>11.942129</v>
      </c>
      <c r="K76" s="11">
        <v>6.4000000000000003E-3</v>
      </c>
      <c r="L76" s="46">
        <v>58.615555000000001</v>
      </c>
      <c r="M76" s="31">
        <v>0</v>
      </c>
      <c r="N76" s="51">
        <v>26.372586999999999</v>
      </c>
      <c r="O76" s="12">
        <v>0.19392100000000001</v>
      </c>
      <c r="P76" s="11">
        <v>1.1861E-2</v>
      </c>
      <c r="Q76" s="12">
        <v>4.6259999999999999E-3</v>
      </c>
      <c r="R76" s="55">
        <v>7.825221</v>
      </c>
      <c r="S76" s="64">
        <v>6.3101520000000004</v>
      </c>
      <c r="T76" s="55">
        <v>1.1203689999999999</v>
      </c>
      <c r="U76" s="15">
        <v>3.101E-3</v>
      </c>
    </row>
    <row r="77" spans="1:21" x14ac:dyDescent="0.2">
      <c r="A77" s="71"/>
      <c r="B77" s="46">
        <v>64.762726000000001</v>
      </c>
      <c r="C77" s="12">
        <v>2.3623000000000002E-2</v>
      </c>
      <c r="D77" s="51">
        <v>19.441130000000001</v>
      </c>
      <c r="E77" s="12">
        <v>7.9848000000000002E-2</v>
      </c>
      <c r="F77" s="11">
        <v>5.5630000000000002E-3</v>
      </c>
      <c r="G77" s="31">
        <v>0</v>
      </c>
      <c r="H77" s="11">
        <v>0.38209700000000002</v>
      </c>
      <c r="I77" s="60">
        <v>3.2751570000000001</v>
      </c>
      <c r="J77" s="49">
        <v>11.653482</v>
      </c>
      <c r="K77" s="11">
        <v>5.0000000000000004E-6</v>
      </c>
      <c r="L77" s="46">
        <v>58.031241999999999</v>
      </c>
      <c r="M77" s="12">
        <v>8.4960000000000001E-3</v>
      </c>
      <c r="N77" s="51">
        <v>26.613865000000001</v>
      </c>
      <c r="O77" s="12">
        <v>0.15529200000000001</v>
      </c>
      <c r="P77" s="11">
        <v>6.2810000000000001E-3</v>
      </c>
      <c r="Q77" s="12">
        <v>3.7000000000000002E-3</v>
      </c>
      <c r="R77" s="55">
        <v>7.9483110000000003</v>
      </c>
      <c r="S77" s="64">
        <v>6.2797080000000003</v>
      </c>
      <c r="T77" s="55">
        <v>1.0442370000000001</v>
      </c>
      <c r="U77" s="14">
        <v>0</v>
      </c>
    </row>
    <row r="78" spans="1:21" ht="14" thickBot="1" x14ac:dyDescent="0.25">
      <c r="A78" s="72"/>
      <c r="B78" s="57"/>
      <c r="C78" s="38"/>
      <c r="D78" s="58"/>
      <c r="E78" s="38"/>
      <c r="F78" s="41"/>
      <c r="G78" s="42"/>
      <c r="H78" s="39"/>
      <c r="I78" s="62"/>
      <c r="J78" s="68"/>
      <c r="K78" s="41"/>
      <c r="L78" s="46">
        <v>57.820698</v>
      </c>
      <c r="M78" s="31">
        <v>0</v>
      </c>
      <c r="N78" s="51">
        <v>26.861422999999998</v>
      </c>
      <c r="O78" s="12">
        <v>0.18179100000000001</v>
      </c>
      <c r="P78" s="30">
        <v>0</v>
      </c>
      <c r="Q78" s="12">
        <v>1.024E-3</v>
      </c>
      <c r="R78" s="55">
        <v>7.9863359999999997</v>
      </c>
      <c r="S78" s="64">
        <v>5.8475200000000003</v>
      </c>
      <c r="T78" s="55">
        <v>1.4483250000000001</v>
      </c>
      <c r="U78" s="15">
        <v>6.5360000000000001E-3</v>
      </c>
    </row>
    <row r="79" spans="1:21" ht="14" thickBot="1" x14ac:dyDescent="0.25">
      <c r="A79" s="21" t="s">
        <v>12</v>
      </c>
      <c r="B79" s="47">
        <f t="shared" ref="B79:K79" si="16">SUM(B71:B77)/7</f>
        <v>64.618024428571431</v>
      </c>
      <c r="C79" s="16">
        <f t="shared" si="16"/>
        <v>1.7794142857142856E-2</v>
      </c>
      <c r="D79" s="52">
        <f t="shared" si="16"/>
        <v>19.510019571428568</v>
      </c>
      <c r="E79" s="16">
        <f t="shared" si="16"/>
        <v>6.8627571428571427E-2</v>
      </c>
      <c r="F79" s="17">
        <f t="shared" si="16"/>
        <v>2.2845714285714283E-3</v>
      </c>
      <c r="G79" s="4">
        <f t="shared" si="16"/>
        <v>0</v>
      </c>
      <c r="H79" s="17">
        <f t="shared" si="16"/>
        <v>0.31424571428571429</v>
      </c>
      <c r="I79" s="61">
        <f t="shared" si="16"/>
        <v>2.9827944285714283</v>
      </c>
      <c r="J79" s="50">
        <f t="shared" si="16"/>
        <v>12.091502428571429</v>
      </c>
      <c r="K79" s="17">
        <f t="shared" si="16"/>
        <v>1.3201285714285717E-2</v>
      </c>
      <c r="L79" s="47">
        <f>SUM(L71:L78)/8</f>
        <v>58.38374850000001</v>
      </c>
      <c r="M79" s="16">
        <f t="shared" ref="M79:U79" si="17">SUM(M71:M78)/8</f>
        <v>6.7957500000000014E-3</v>
      </c>
      <c r="N79" s="52">
        <f t="shared" si="17"/>
        <v>26.358212875000003</v>
      </c>
      <c r="O79" s="16">
        <f t="shared" si="17"/>
        <v>0.20128274999999998</v>
      </c>
      <c r="P79" s="17">
        <f t="shared" si="17"/>
        <v>7.0615000000000009E-3</v>
      </c>
      <c r="Q79" s="16">
        <f t="shared" si="17"/>
        <v>6.1655E-3</v>
      </c>
      <c r="R79" s="56">
        <f t="shared" si="17"/>
        <v>7.7467268749999993</v>
      </c>
      <c r="S79" s="65">
        <f t="shared" si="17"/>
        <v>6.2071785000000004</v>
      </c>
      <c r="T79" s="56">
        <f t="shared" si="17"/>
        <v>1.2933005000000002</v>
      </c>
      <c r="U79" s="18">
        <f t="shared" si="17"/>
        <v>5.7253750000000004E-3</v>
      </c>
    </row>
    <row r="80" spans="1:21" x14ac:dyDescent="0.2">
      <c r="A80" s="70" t="s">
        <v>14</v>
      </c>
      <c r="B80" s="45">
        <v>63.724884000000003</v>
      </c>
      <c r="C80" s="9">
        <v>2.0220999999999999E-2</v>
      </c>
      <c r="D80" s="53">
        <v>19.041685000000001</v>
      </c>
      <c r="E80" s="9">
        <v>0.135966</v>
      </c>
      <c r="F80" s="25">
        <v>0</v>
      </c>
      <c r="G80" s="24">
        <v>0</v>
      </c>
      <c r="H80" s="10">
        <v>0.51293699999999998</v>
      </c>
      <c r="I80" s="59">
        <v>2.7820610000000001</v>
      </c>
      <c r="J80" s="48">
        <v>12.714136</v>
      </c>
      <c r="K80" s="36">
        <v>2.5797E-2</v>
      </c>
      <c r="L80" s="46">
        <v>58.057434000000001</v>
      </c>
      <c r="M80" s="12">
        <v>2.6696000000000001E-2</v>
      </c>
      <c r="N80" s="51">
        <v>25.352076</v>
      </c>
      <c r="O80" s="12">
        <v>0.27210899999999999</v>
      </c>
      <c r="P80" s="30">
        <v>0</v>
      </c>
      <c r="Q80" s="12">
        <v>5.4530000000000004E-3</v>
      </c>
      <c r="R80" s="55">
        <v>7.3096040000000002</v>
      </c>
      <c r="S80" s="64">
        <v>6.2890629999999996</v>
      </c>
      <c r="T80" s="55">
        <v>1.3760349999999999</v>
      </c>
      <c r="U80" s="15">
        <v>7.5770000000000004E-3</v>
      </c>
    </row>
    <row r="81" spans="1:21" x14ac:dyDescent="0.2">
      <c r="A81" s="71"/>
      <c r="B81" s="46">
        <v>64.144385999999997</v>
      </c>
      <c r="C81" s="12">
        <v>3.3167000000000002E-2</v>
      </c>
      <c r="D81" s="51">
        <v>19.029221</v>
      </c>
      <c r="E81" s="12">
        <v>0.119267</v>
      </c>
      <c r="F81" s="30">
        <v>0</v>
      </c>
      <c r="G81" s="31">
        <v>0</v>
      </c>
      <c r="H81" s="11">
        <v>0.56580399999999997</v>
      </c>
      <c r="I81" s="60">
        <v>2.704234</v>
      </c>
      <c r="J81" s="49">
        <v>12.705606</v>
      </c>
      <c r="K81" s="33">
        <v>0</v>
      </c>
      <c r="L81" s="46">
        <v>57.832473999999998</v>
      </c>
      <c r="M81" s="12">
        <v>2.8341000000000002E-2</v>
      </c>
      <c r="N81" s="51">
        <v>25.294602999999999</v>
      </c>
      <c r="O81" s="12">
        <v>0.27665299999999998</v>
      </c>
      <c r="P81" s="30">
        <v>0</v>
      </c>
      <c r="Q81" s="12">
        <v>1.7342E-2</v>
      </c>
      <c r="R81" s="55">
        <v>7.4332580000000004</v>
      </c>
      <c r="S81" s="64">
        <v>6.3893940000000002</v>
      </c>
      <c r="T81" s="55">
        <v>1.3510340000000001</v>
      </c>
      <c r="U81" s="14">
        <v>0</v>
      </c>
    </row>
    <row r="82" spans="1:21" x14ac:dyDescent="0.2">
      <c r="A82" s="71"/>
      <c r="B82" s="46">
        <v>63.922398000000001</v>
      </c>
      <c r="C82" s="12">
        <v>3.5177E-2</v>
      </c>
      <c r="D82" s="51">
        <v>19.048029</v>
      </c>
      <c r="E82" s="12">
        <v>0.11343</v>
      </c>
      <c r="F82" s="30">
        <v>0</v>
      </c>
      <c r="G82" s="31">
        <v>0</v>
      </c>
      <c r="H82" s="11">
        <v>0.47551100000000002</v>
      </c>
      <c r="I82" s="60">
        <v>2.7036920000000002</v>
      </c>
      <c r="J82" s="49">
        <v>12.729032999999999</v>
      </c>
      <c r="K82" s="32">
        <v>4.4079999999999996E-3</v>
      </c>
      <c r="L82" s="46">
        <v>57.957127</v>
      </c>
      <c r="M82" s="12">
        <v>5.4660000000000004E-3</v>
      </c>
      <c r="N82" s="51">
        <v>25.397814</v>
      </c>
      <c r="O82" s="12">
        <v>0.26580900000000002</v>
      </c>
      <c r="P82" s="11">
        <v>1.5369000000000001E-2</v>
      </c>
      <c r="Q82" s="12">
        <v>6.4089999999999998E-3</v>
      </c>
      <c r="R82" s="55">
        <v>7.3747939999999996</v>
      </c>
      <c r="S82" s="64">
        <v>6.4089460000000003</v>
      </c>
      <c r="T82" s="55">
        <v>1.314297</v>
      </c>
      <c r="U82" s="14">
        <v>0</v>
      </c>
    </row>
    <row r="83" spans="1:21" x14ac:dyDescent="0.2">
      <c r="A83" s="71"/>
      <c r="B83" s="46">
        <v>63.367832</v>
      </c>
      <c r="C83" s="12">
        <v>3.4341000000000003E-2</v>
      </c>
      <c r="D83" s="51">
        <v>18.912089999999999</v>
      </c>
      <c r="E83" s="12">
        <v>0.114731</v>
      </c>
      <c r="F83" s="11">
        <v>1.1819E-2</v>
      </c>
      <c r="G83" s="31">
        <v>0</v>
      </c>
      <c r="H83" s="11">
        <v>0.52211099999999999</v>
      </c>
      <c r="I83" s="60">
        <v>2.7012149999999999</v>
      </c>
      <c r="J83" s="49">
        <v>12.501495</v>
      </c>
      <c r="K83" s="32">
        <v>1.299E-2</v>
      </c>
      <c r="L83" s="46">
        <v>57.440925999999997</v>
      </c>
      <c r="M83" s="12">
        <v>2.9152000000000001E-2</v>
      </c>
      <c r="N83" s="51">
        <v>25.551888999999999</v>
      </c>
      <c r="O83" s="12">
        <v>0.21908</v>
      </c>
      <c r="P83" s="30">
        <v>0</v>
      </c>
      <c r="Q83" s="12">
        <v>7.1440000000000002E-3</v>
      </c>
      <c r="R83" s="55">
        <v>7.3742660000000004</v>
      </c>
      <c r="S83" s="64">
        <v>6.3945439999999998</v>
      </c>
      <c r="T83" s="55">
        <v>1.321823</v>
      </c>
      <c r="U83" s="15">
        <v>3.4099999999999998E-3</v>
      </c>
    </row>
    <row r="84" spans="1:21" x14ac:dyDescent="0.2">
      <c r="A84" s="71"/>
      <c r="B84" s="46"/>
      <c r="C84" s="12"/>
      <c r="D84" s="51"/>
      <c r="E84" s="12"/>
      <c r="F84" s="30"/>
      <c r="G84" s="31"/>
      <c r="H84" s="11"/>
      <c r="I84" s="60"/>
      <c r="J84" s="49"/>
      <c r="K84" s="33"/>
      <c r="L84" s="46">
        <v>57.483330000000002</v>
      </c>
      <c r="M84" s="12">
        <v>6.4780000000000003E-3</v>
      </c>
      <c r="N84" s="51">
        <v>25.310276000000002</v>
      </c>
      <c r="O84" s="12">
        <v>0.29352499999999998</v>
      </c>
      <c r="P84" s="11">
        <v>1.0477999999999999E-2</v>
      </c>
      <c r="Q84" s="12">
        <v>9.9860000000000001E-3</v>
      </c>
      <c r="R84" s="55">
        <v>7.3457670000000004</v>
      </c>
      <c r="S84" s="64">
        <v>6.4073760000000002</v>
      </c>
      <c r="T84" s="55">
        <v>1.3378909999999999</v>
      </c>
      <c r="U84" s="14">
        <v>0</v>
      </c>
    </row>
    <row r="85" spans="1:21" x14ac:dyDescent="0.2">
      <c r="A85" s="71"/>
      <c r="B85" s="46"/>
      <c r="C85" s="12"/>
      <c r="D85" s="51"/>
      <c r="E85" s="12"/>
      <c r="F85" s="30"/>
      <c r="G85" s="31"/>
      <c r="H85" s="11"/>
      <c r="I85" s="60"/>
      <c r="J85" s="49"/>
      <c r="K85" s="33"/>
      <c r="L85" s="46">
        <v>57.540275999999999</v>
      </c>
      <c r="M85" s="12">
        <v>1.8827E-2</v>
      </c>
      <c r="N85" s="51">
        <v>25.421101</v>
      </c>
      <c r="O85" s="12">
        <v>0.277003</v>
      </c>
      <c r="P85" s="30">
        <v>0</v>
      </c>
      <c r="Q85" s="12">
        <v>1.4723E-2</v>
      </c>
      <c r="R85" s="55">
        <v>7.4679039999999999</v>
      </c>
      <c r="S85" s="64">
        <v>6.4898899999999999</v>
      </c>
      <c r="T85" s="55">
        <v>1.2987930000000001</v>
      </c>
      <c r="U85" s="14">
        <v>0</v>
      </c>
    </row>
    <row r="86" spans="1:21" ht="14" thickBot="1" x14ac:dyDescent="0.25">
      <c r="A86" s="72"/>
      <c r="B86" s="46"/>
      <c r="C86" s="12"/>
      <c r="D86" s="51"/>
      <c r="E86" s="12"/>
      <c r="F86" s="30"/>
      <c r="G86" s="31"/>
      <c r="H86" s="11"/>
      <c r="I86" s="60"/>
      <c r="J86" s="49"/>
      <c r="K86" s="33"/>
      <c r="L86" s="46">
        <v>57.610432000000003</v>
      </c>
      <c r="M86" s="12">
        <v>1.3159000000000001E-2</v>
      </c>
      <c r="N86" s="51">
        <v>25.397352000000001</v>
      </c>
      <c r="O86" s="12">
        <v>0.300705</v>
      </c>
      <c r="P86" s="30">
        <v>0</v>
      </c>
      <c r="Q86" s="12">
        <v>1.4272999999999999E-2</v>
      </c>
      <c r="R86" s="55">
        <v>7.5261990000000001</v>
      </c>
      <c r="S86" s="64">
        <v>6.1613569999999998</v>
      </c>
      <c r="T86" s="55">
        <v>1.4362109999999999</v>
      </c>
      <c r="U86" s="15">
        <v>2.3340000000000001E-3</v>
      </c>
    </row>
    <row r="87" spans="1:21" ht="14" thickBot="1" x14ac:dyDescent="0.25">
      <c r="A87" s="21" t="s">
        <v>12</v>
      </c>
      <c r="B87" s="47">
        <f t="shared" ref="B87:K87" si="18">SUM(B80:B83)/4</f>
        <v>63.789875000000002</v>
      </c>
      <c r="C87" s="16">
        <f t="shared" si="18"/>
        <v>3.0726500000000004E-2</v>
      </c>
      <c r="D87" s="52">
        <f t="shared" si="18"/>
        <v>19.00775625</v>
      </c>
      <c r="E87" s="16">
        <f t="shared" si="18"/>
        <v>0.1208485</v>
      </c>
      <c r="F87" s="17">
        <f t="shared" si="18"/>
        <v>2.9547499999999999E-3</v>
      </c>
      <c r="G87" s="4">
        <f t="shared" si="18"/>
        <v>0</v>
      </c>
      <c r="H87" s="17">
        <f t="shared" si="18"/>
        <v>0.51909074999999993</v>
      </c>
      <c r="I87" s="61">
        <f t="shared" si="18"/>
        <v>2.7228005</v>
      </c>
      <c r="J87" s="50">
        <f t="shared" si="18"/>
        <v>12.6625675</v>
      </c>
      <c r="K87" s="35">
        <f t="shared" si="18"/>
        <v>1.0798749999999999E-2</v>
      </c>
      <c r="L87" s="47">
        <f>SUM(L80:L86)/7</f>
        <v>57.703142714285718</v>
      </c>
      <c r="M87" s="16">
        <f t="shared" ref="M87:U87" si="19">SUM(M80:M86)/7</f>
        <v>1.8302714285714283E-2</v>
      </c>
      <c r="N87" s="52">
        <f t="shared" si="19"/>
        <v>25.389301571428575</v>
      </c>
      <c r="O87" s="16">
        <f t="shared" si="19"/>
        <v>0.27212628571428571</v>
      </c>
      <c r="P87" s="17">
        <f t="shared" si="19"/>
        <v>3.6924285714285718E-3</v>
      </c>
      <c r="Q87" s="16">
        <f t="shared" si="19"/>
        <v>1.0761428571428571E-2</v>
      </c>
      <c r="R87" s="56">
        <f t="shared" si="19"/>
        <v>7.4045417142857142</v>
      </c>
      <c r="S87" s="65">
        <f t="shared" si="19"/>
        <v>6.3629385714285718</v>
      </c>
      <c r="T87" s="56">
        <f t="shared" si="19"/>
        <v>1.348012</v>
      </c>
      <c r="U87" s="18">
        <f t="shared" si="19"/>
        <v>1.903E-3</v>
      </c>
    </row>
    <row r="88" spans="1:21" x14ac:dyDescent="0.2">
      <c r="C88" s="8"/>
      <c r="E88" s="8"/>
      <c r="G88" s="8"/>
      <c r="I88" s="8"/>
      <c r="K88" s="8"/>
    </row>
    <row r="89" spans="1:21" x14ac:dyDescent="0.2">
      <c r="C89" s="8"/>
      <c r="E89" s="8"/>
      <c r="G89" s="8"/>
      <c r="I89" s="8"/>
      <c r="K89" s="8"/>
    </row>
    <row r="90" spans="1:21" x14ac:dyDescent="0.2">
      <c r="C90" s="8"/>
      <c r="E90" s="8"/>
      <c r="G90" s="8"/>
      <c r="I90" s="8"/>
      <c r="K90" s="8"/>
    </row>
  </sheetData>
  <mergeCells count="14">
    <mergeCell ref="B29:K29"/>
    <mergeCell ref="L29:U29"/>
    <mergeCell ref="B1:K1"/>
    <mergeCell ref="L1:U1"/>
    <mergeCell ref="A2:A10"/>
    <mergeCell ref="A12:A18"/>
    <mergeCell ref="A20:A26"/>
    <mergeCell ref="A80:A86"/>
    <mergeCell ref="A30:A37"/>
    <mergeCell ref="A39:A45"/>
    <mergeCell ref="A47:A53"/>
    <mergeCell ref="A55:A60"/>
    <mergeCell ref="A62:A69"/>
    <mergeCell ref="A71:A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MikaelaRader_GeothermometryData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2021-03-29T04:58:38Z</dcterms:created>
  <dcterms:modified xsi:type="dcterms:W3CDTF">2021-03-29T06:31:02Z</dcterms:modified>
</cp:coreProperties>
</file>