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kaelarader/Desktop/Supplemental Files/"/>
    </mc:Choice>
  </mc:AlternateContent>
  <xr:revisionPtr revIDLastSave="0" documentId="13_ncr:1_{25ADD028-34AA-D043-8067-81A2B2A88E6E}" xr6:coauthVersionLast="46" xr6:coauthVersionMax="46" xr10:uidLastSave="{00000000-0000-0000-0000-000000000000}"/>
  <bookViews>
    <workbookView xWindow="12600" yWindow="460" windowWidth="16200" windowHeight="17320" firstSheet="12" activeTab="13" xr2:uid="{F47D9FE7-A8C5-FE45-A3FF-E7811149BCD1}"/>
  </bookViews>
  <sheets>
    <sheet name="GN22-3 Tape 9.16.17" sheetId="1" r:id="rId1"/>
    <sheet name="GN22-5 Tape 9.16.17" sheetId="2" r:id="rId2"/>
    <sheet name="GN22-10 TS 9.16.17" sheetId="3" r:id="rId3"/>
    <sheet name="GN22-3 Epoxy 2.19.19" sheetId="4" r:id="rId4"/>
    <sheet name="GN22-5 Epoxy 2.19.19" sheetId="5" r:id="rId5"/>
    <sheet name="GN22-3 Tape2 2.21.19" sheetId="25" r:id="rId6"/>
    <sheet name="GN22-5 Upb New 11.09.20" sheetId="18" r:id="rId7"/>
    <sheet name="MR-GN21-34 Upb 10.19.20" sheetId="6" r:id="rId8"/>
    <sheet name="MR-GN21-34 Upb+Trace 10.19.20" sheetId="7" r:id="rId9"/>
    <sheet name="MR-GN21-34 Tape 11.17.20" sheetId="8" r:id="rId10"/>
    <sheet name="MR-GN21-39 Upb 11.03.20" sheetId="11" r:id="rId11"/>
    <sheet name="MR-GN21-39 Upb+Trace 11.23.20" sheetId="12" r:id="rId12"/>
    <sheet name="MR-GN21-39 Tape 11.17.20" sheetId="13" r:id="rId13"/>
    <sheet name="MR-GN21-53 Upb 10.19.20" sheetId="9" r:id="rId14"/>
    <sheet name="MR-GN21-53 Upb+Trace 10.19.20" sheetId="10" r:id="rId15"/>
    <sheet name="MR-GN21-53 Tape 11.17.20" sheetId="23" r:id="rId16"/>
    <sheet name="MR-GN21-59 Tape 11.17.20" sheetId="24" r:id="rId17"/>
    <sheet name="MR-GN22-27 Upb 11.06.20" sheetId="14" r:id="rId18"/>
    <sheet name="MR-GN22-27 Upb+Trace 11.23.20" sheetId="15" r:id="rId19"/>
    <sheet name="MR-GN22-27 Tape 11.17.20" sheetId="17" r:id="rId20"/>
    <sheet name="MR-GN22-35 Upb 11.09.20" sheetId="19" r:id="rId21"/>
    <sheet name="MR-GN22-35 Upb+Trace 11.23.20" sheetId="20" r:id="rId22"/>
    <sheet name="MR-GN22-35 Tape 11.17.20" sheetId="22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2" i="2" l="1"/>
  <c r="G3" i="3"/>
  <c r="H3" i="3"/>
  <c r="U3" i="3"/>
  <c r="X3" i="1" l="1"/>
  <c r="Y220" i="25" l="1"/>
  <c r="X220" i="25"/>
  <c r="U220" i="25"/>
  <c r="H220" i="25"/>
  <c r="G220" i="25"/>
  <c r="Y219" i="25"/>
  <c r="X219" i="25"/>
  <c r="U219" i="25"/>
  <c r="H219" i="25"/>
  <c r="G219" i="25"/>
  <c r="Y218" i="25"/>
  <c r="X218" i="25"/>
  <c r="U218" i="25"/>
  <c r="H218" i="25"/>
  <c r="G218" i="25"/>
  <c r="Y217" i="25"/>
  <c r="X217" i="25"/>
  <c r="U217" i="25"/>
  <c r="H217" i="25"/>
  <c r="G217" i="25"/>
  <c r="Y216" i="25"/>
  <c r="X216" i="25"/>
  <c r="U216" i="25"/>
  <c r="H216" i="25"/>
  <c r="G216" i="25"/>
  <c r="Y215" i="25"/>
  <c r="X215" i="25"/>
  <c r="U215" i="25"/>
  <c r="H215" i="25"/>
  <c r="G215" i="25"/>
  <c r="Y214" i="25"/>
  <c r="X214" i="25"/>
  <c r="U214" i="25"/>
  <c r="H214" i="25"/>
  <c r="G214" i="25"/>
  <c r="Y213" i="25"/>
  <c r="X213" i="25"/>
  <c r="U213" i="25"/>
  <c r="H213" i="25"/>
  <c r="G213" i="25"/>
  <c r="Y212" i="25"/>
  <c r="X212" i="25"/>
  <c r="U212" i="25"/>
  <c r="H212" i="25"/>
  <c r="G212" i="25"/>
  <c r="Y211" i="25"/>
  <c r="X211" i="25"/>
  <c r="U211" i="25"/>
  <c r="H211" i="25"/>
  <c r="G211" i="25"/>
  <c r="Y210" i="25"/>
  <c r="X210" i="25"/>
  <c r="U210" i="25"/>
  <c r="H210" i="25"/>
  <c r="G210" i="25"/>
  <c r="Y209" i="25"/>
  <c r="X209" i="25"/>
  <c r="U209" i="25"/>
  <c r="H209" i="25"/>
  <c r="G209" i="25"/>
  <c r="Y208" i="25"/>
  <c r="X208" i="25"/>
  <c r="U208" i="25"/>
  <c r="H208" i="25"/>
  <c r="G208" i="25"/>
  <c r="Y207" i="25"/>
  <c r="X207" i="25"/>
  <c r="U207" i="25"/>
  <c r="H207" i="25"/>
  <c r="G207" i="25"/>
  <c r="Y206" i="25"/>
  <c r="X206" i="25"/>
  <c r="U206" i="25"/>
  <c r="H206" i="25"/>
  <c r="G206" i="25"/>
  <c r="Y205" i="25"/>
  <c r="X205" i="25"/>
  <c r="U205" i="25"/>
  <c r="H205" i="25"/>
  <c r="G205" i="25"/>
  <c r="Y204" i="25"/>
  <c r="X204" i="25"/>
  <c r="U204" i="25"/>
  <c r="H204" i="25"/>
  <c r="G204" i="25"/>
  <c r="Y203" i="25"/>
  <c r="X203" i="25"/>
  <c r="U203" i="25"/>
  <c r="H203" i="25"/>
  <c r="G203" i="25"/>
  <c r="Y202" i="25"/>
  <c r="X202" i="25"/>
  <c r="U202" i="25"/>
  <c r="H202" i="25"/>
  <c r="G202" i="25"/>
  <c r="Y201" i="25"/>
  <c r="X201" i="25"/>
  <c r="U201" i="25"/>
  <c r="H201" i="25"/>
  <c r="G201" i="25"/>
  <c r="Y200" i="25"/>
  <c r="X200" i="25"/>
  <c r="U200" i="25"/>
  <c r="H200" i="25"/>
  <c r="G200" i="25"/>
  <c r="Y199" i="25"/>
  <c r="X199" i="25"/>
  <c r="U199" i="25"/>
  <c r="H199" i="25"/>
  <c r="G199" i="25"/>
  <c r="Y198" i="25"/>
  <c r="X198" i="25"/>
  <c r="U198" i="25"/>
  <c r="H198" i="25"/>
  <c r="G198" i="25"/>
  <c r="Y197" i="25"/>
  <c r="X197" i="25"/>
  <c r="U197" i="25"/>
  <c r="H197" i="25"/>
  <c r="G197" i="25"/>
  <c r="Y196" i="25"/>
  <c r="X196" i="25"/>
  <c r="U196" i="25"/>
  <c r="H196" i="25"/>
  <c r="G196" i="25"/>
  <c r="Y195" i="25"/>
  <c r="X195" i="25"/>
  <c r="U195" i="25"/>
  <c r="H195" i="25"/>
  <c r="G195" i="25"/>
  <c r="Y194" i="25"/>
  <c r="X194" i="25"/>
  <c r="U194" i="25"/>
  <c r="H194" i="25"/>
  <c r="G194" i="25"/>
  <c r="Y193" i="25"/>
  <c r="X193" i="25"/>
  <c r="U193" i="25"/>
  <c r="H193" i="25"/>
  <c r="G193" i="25"/>
  <c r="Y192" i="25"/>
  <c r="X192" i="25"/>
  <c r="U192" i="25"/>
  <c r="H192" i="25"/>
  <c r="G192" i="25"/>
  <c r="Y191" i="25"/>
  <c r="X191" i="25"/>
  <c r="U191" i="25"/>
  <c r="H191" i="25"/>
  <c r="G191" i="25"/>
  <c r="Y190" i="25"/>
  <c r="X190" i="25"/>
  <c r="U190" i="25"/>
  <c r="H190" i="25"/>
  <c r="G190" i="25"/>
  <c r="Y189" i="25"/>
  <c r="X189" i="25"/>
  <c r="U189" i="25"/>
  <c r="H189" i="25"/>
  <c r="G189" i="25"/>
  <c r="Y188" i="25"/>
  <c r="X188" i="25"/>
  <c r="U188" i="25"/>
  <c r="H188" i="25"/>
  <c r="G188" i="25"/>
  <c r="Y187" i="25"/>
  <c r="X187" i="25"/>
  <c r="U187" i="25"/>
  <c r="H187" i="25"/>
  <c r="G187" i="25"/>
  <c r="Y186" i="25"/>
  <c r="X186" i="25"/>
  <c r="U186" i="25"/>
  <c r="H186" i="25"/>
  <c r="G186" i="25"/>
  <c r="Y185" i="25"/>
  <c r="X185" i="25"/>
  <c r="U185" i="25"/>
  <c r="H185" i="25"/>
  <c r="G185" i="25"/>
  <c r="Y184" i="25"/>
  <c r="X184" i="25"/>
  <c r="U184" i="25"/>
  <c r="H184" i="25"/>
  <c r="G184" i="25"/>
  <c r="Y183" i="25"/>
  <c r="X183" i="25"/>
  <c r="U183" i="25"/>
  <c r="H183" i="25"/>
  <c r="G183" i="25"/>
  <c r="Y182" i="25"/>
  <c r="X182" i="25"/>
  <c r="U182" i="25"/>
  <c r="H182" i="25"/>
  <c r="G182" i="25"/>
  <c r="Y181" i="25"/>
  <c r="X181" i="25"/>
  <c r="U181" i="25"/>
  <c r="H181" i="25"/>
  <c r="G181" i="25"/>
  <c r="Y180" i="25"/>
  <c r="X180" i="25"/>
  <c r="U180" i="25"/>
  <c r="H180" i="25"/>
  <c r="G180" i="25"/>
  <c r="Y179" i="25"/>
  <c r="X179" i="25"/>
  <c r="U179" i="25"/>
  <c r="H179" i="25"/>
  <c r="G179" i="25"/>
  <c r="Y178" i="25"/>
  <c r="X178" i="25"/>
  <c r="U178" i="25"/>
  <c r="H178" i="25"/>
  <c r="G178" i="25"/>
  <c r="Y177" i="25"/>
  <c r="X177" i="25"/>
  <c r="U177" i="25"/>
  <c r="H177" i="25"/>
  <c r="G177" i="25"/>
  <c r="Y176" i="25"/>
  <c r="X176" i="25"/>
  <c r="U176" i="25"/>
  <c r="H176" i="25"/>
  <c r="G176" i="25"/>
  <c r="Y175" i="25"/>
  <c r="X175" i="25"/>
  <c r="U175" i="25"/>
  <c r="H175" i="25"/>
  <c r="G175" i="25"/>
  <c r="Y174" i="25"/>
  <c r="X174" i="25"/>
  <c r="U174" i="25"/>
  <c r="H174" i="25"/>
  <c r="G174" i="25"/>
  <c r="Y173" i="25"/>
  <c r="X173" i="25"/>
  <c r="U173" i="25"/>
  <c r="H173" i="25"/>
  <c r="G173" i="25"/>
  <c r="Y172" i="25"/>
  <c r="X172" i="25"/>
  <c r="U172" i="25"/>
  <c r="H172" i="25"/>
  <c r="G172" i="25"/>
  <c r="Y171" i="25"/>
  <c r="X171" i="25"/>
  <c r="U171" i="25"/>
  <c r="H171" i="25"/>
  <c r="G171" i="25"/>
  <c r="Y170" i="25"/>
  <c r="X170" i="25"/>
  <c r="U170" i="25"/>
  <c r="H170" i="25"/>
  <c r="G170" i="25"/>
  <c r="Y169" i="25"/>
  <c r="X169" i="25"/>
  <c r="U169" i="25"/>
  <c r="H169" i="25"/>
  <c r="G169" i="25"/>
  <c r="Y168" i="25"/>
  <c r="X168" i="25"/>
  <c r="U168" i="25"/>
  <c r="H168" i="25"/>
  <c r="G168" i="25"/>
  <c r="Y167" i="25"/>
  <c r="X167" i="25"/>
  <c r="U167" i="25"/>
  <c r="H167" i="25"/>
  <c r="G167" i="25"/>
  <c r="Y166" i="25"/>
  <c r="X166" i="25"/>
  <c r="U166" i="25"/>
  <c r="H166" i="25"/>
  <c r="G166" i="25"/>
  <c r="Y165" i="25"/>
  <c r="X165" i="25"/>
  <c r="U165" i="25"/>
  <c r="H165" i="25"/>
  <c r="G165" i="25"/>
  <c r="Y164" i="25"/>
  <c r="X164" i="25"/>
  <c r="U164" i="25"/>
  <c r="H164" i="25"/>
  <c r="G164" i="25"/>
  <c r="Y163" i="25"/>
  <c r="X163" i="25"/>
  <c r="U163" i="25"/>
  <c r="H163" i="25"/>
  <c r="G163" i="25"/>
  <c r="Y162" i="25"/>
  <c r="X162" i="25"/>
  <c r="U162" i="25"/>
  <c r="H162" i="25"/>
  <c r="G162" i="25"/>
  <c r="Y161" i="25"/>
  <c r="X161" i="25"/>
  <c r="U161" i="25"/>
  <c r="H161" i="25"/>
  <c r="G161" i="25"/>
  <c r="Y160" i="25"/>
  <c r="X160" i="25"/>
  <c r="U160" i="25"/>
  <c r="H160" i="25"/>
  <c r="G160" i="25"/>
  <c r="Y159" i="25"/>
  <c r="X159" i="25"/>
  <c r="U159" i="25"/>
  <c r="H159" i="25"/>
  <c r="G159" i="25"/>
  <c r="Y158" i="25"/>
  <c r="X158" i="25"/>
  <c r="U158" i="25"/>
  <c r="H158" i="25"/>
  <c r="G158" i="25"/>
  <c r="Y157" i="25"/>
  <c r="X157" i="25"/>
  <c r="U157" i="25"/>
  <c r="H157" i="25"/>
  <c r="G157" i="25"/>
  <c r="Y156" i="25"/>
  <c r="X156" i="25"/>
  <c r="U156" i="25"/>
  <c r="H156" i="25"/>
  <c r="G156" i="25"/>
  <c r="Y155" i="25"/>
  <c r="X155" i="25"/>
  <c r="U155" i="25"/>
  <c r="H155" i="25"/>
  <c r="G155" i="25"/>
  <c r="Y154" i="25"/>
  <c r="X154" i="25"/>
  <c r="U154" i="25"/>
  <c r="H154" i="25"/>
  <c r="G154" i="25"/>
  <c r="Y153" i="25"/>
  <c r="X153" i="25"/>
  <c r="U153" i="25"/>
  <c r="H153" i="25"/>
  <c r="G153" i="25"/>
  <c r="Y152" i="25"/>
  <c r="X152" i="25"/>
  <c r="U152" i="25"/>
  <c r="H152" i="25"/>
  <c r="G152" i="25"/>
  <c r="Y151" i="25"/>
  <c r="X151" i="25"/>
  <c r="U151" i="25"/>
  <c r="H151" i="25"/>
  <c r="G151" i="25"/>
  <c r="Y150" i="25"/>
  <c r="X150" i="25"/>
  <c r="U150" i="25"/>
  <c r="H150" i="25"/>
  <c r="G150" i="25"/>
  <c r="Y149" i="25"/>
  <c r="X149" i="25"/>
  <c r="U149" i="25"/>
  <c r="H149" i="25"/>
  <c r="G149" i="25"/>
  <c r="Y148" i="25"/>
  <c r="X148" i="25"/>
  <c r="U148" i="25"/>
  <c r="H148" i="25"/>
  <c r="G148" i="25"/>
  <c r="Y147" i="25"/>
  <c r="X147" i="25"/>
  <c r="U147" i="25"/>
  <c r="H147" i="25"/>
  <c r="G147" i="25"/>
  <c r="Y146" i="25"/>
  <c r="X146" i="25"/>
  <c r="U146" i="25"/>
  <c r="H146" i="25"/>
  <c r="G146" i="25"/>
  <c r="Y145" i="25"/>
  <c r="X145" i="25"/>
  <c r="U145" i="25"/>
  <c r="H145" i="25"/>
  <c r="G145" i="25"/>
  <c r="Y144" i="25"/>
  <c r="X144" i="25"/>
  <c r="U144" i="25"/>
  <c r="H144" i="25"/>
  <c r="G144" i="25"/>
  <c r="Y143" i="25"/>
  <c r="X143" i="25"/>
  <c r="U143" i="25"/>
  <c r="H143" i="25"/>
  <c r="G143" i="25"/>
  <c r="Y142" i="25"/>
  <c r="X142" i="25"/>
  <c r="U142" i="25"/>
  <c r="H142" i="25"/>
  <c r="G142" i="25"/>
  <c r="Y141" i="25"/>
  <c r="X141" i="25"/>
  <c r="U141" i="25"/>
  <c r="H141" i="25"/>
  <c r="G141" i="25"/>
  <c r="Y140" i="25"/>
  <c r="X140" i="25"/>
  <c r="U140" i="25"/>
  <c r="H140" i="25"/>
  <c r="G140" i="25"/>
  <c r="Y139" i="25"/>
  <c r="X139" i="25"/>
  <c r="U139" i="25"/>
  <c r="H139" i="25"/>
  <c r="G139" i="25"/>
  <c r="Y138" i="25"/>
  <c r="X138" i="25"/>
  <c r="U138" i="25"/>
  <c r="H138" i="25"/>
  <c r="G138" i="25"/>
  <c r="Y137" i="25"/>
  <c r="X137" i="25"/>
  <c r="U137" i="25"/>
  <c r="H137" i="25"/>
  <c r="G137" i="25"/>
  <c r="Y136" i="25"/>
  <c r="X136" i="25"/>
  <c r="U136" i="25"/>
  <c r="H136" i="25"/>
  <c r="G136" i="25"/>
  <c r="Y135" i="25"/>
  <c r="X135" i="25"/>
  <c r="U135" i="25"/>
  <c r="H135" i="25"/>
  <c r="G135" i="25"/>
  <c r="Y134" i="25"/>
  <c r="X134" i="25"/>
  <c r="U134" i="25"/>
  <c r="H134" i="25"/>
  <c r="G134" i="25"/>
  <c r="Y133" i="25"/>
  <c r="X133" i="25"/>
  <c r="U133" i="25"/>
  <c r="H133" i="25"/>
  <c r="G133" i="25"/>
  <c r="Y132" i="25"/>
  <c r="X132" i="25"/>
  <c r="U132" i="25"/>
  <c r="H132" i="25"/>
  <c r="G132" i="25"/>
  <c r="Y131" i="25"/>
  <c r="X131" i="25"/>
  <c r="U131" i="25"/>
  <c r="H131" i="25"/>
  <c r="G131" i="25"/>
  <c r="Y130" i="25"/>
  <c r="X130" i="25"/>
  <c r="U130" i="25"/>
  <c r="H130" i="25"/>
  <c r="G130" i="25"/>
  <c r="Y129" i="25"/>
  <c r="X129" i="25"/>
  <c r="U129" i="25"/>
  <c r="H129" i="25"/>
  <c r="G129" i="25"/>
  <c r="Y128" i="25"/>
  <c r="X128" i="25"/>
  <c r="U128" i="25"/>
  <c r="H128" i="25"/>
  <c r="G128" i="25"/>
  <c r="Y127" i="25"/>
  <c r="X127" i="25"/>
  <c r="U127" i="25"/>
  <c r="H127" i="25"/>
  <c r="G127" i="25"/>
  <c r="Y126" i="25"/>
  <c r="X126" i="25"/>
  <c r="U126" i="25"/>
  <c r="H126" i="25"/>
  <c r="G126" i="25"/>
  <c r="Y125" i="25"/>
  <c r="X125" i="25"/>
  <c r="U125" i="25"/>
  <c r="H125" i="25"/>
  <c r="G125" i="25"/>
  <c r="Y124" i="25"/>
  <c r="X124" i="25"/>
  <c r="U124" i="25"/>
  <c r="H124" i="25"/>
  <c r="G124" i="25"/>
  <c r="Y123" i="25"/>
  <c r="X123" i="25"/>
  <c r="U123" i="25"/>
  <c r="H123" i="25"/>
  <c r="G123" i="25"/>
  <c r="Y122" i="25"/>
  <c r="X122" i="25"/>
  <c r="U122" i="25"/>
  <c r="H122" i="25"/>
  <c r="G122" i="25"/>
  <c r="Y121" i="25"/>
  <c r="X121" i="25"/>
  <c r="U121" i="25"/>
  <c r="H121" i="25"/>
  <c r="G121" i="25"/>
  <c r="Y120" i="25"/>
  <c r="X120" i="25"/>
  <c r="U120" i="25"/>
  <c r="H120" i="25"/>
  <c r="G120" i="25"/>
  <c r="Y119" i="25"/>
  <c r="X119" i="25"/>
  <c r="U119" i="25"/>
  <c r="H119" i="25"/>
  <c r="G119" i="25"/>
  <c r="Y118" i="25"/>
  <c r="X118" i="25"/>
  <c r="U118" i="25"/>
  <c r="H118" i="25"/>
  <c r="G118" i="25"/>
  <c r="Y117" i="25"/>
  <c r="X117" i="25"/>
  <c r="U117" i="25"/>
  <c r="H117" i="25"/>
  <c r="G117" i="25"/>
  <c r="Y116" i="25"/>
  <c r="X116" i="25"/>
  <c r="U116" i="25"/>
  <c r="H116" i="25"/>
  <c r="G116" i="25"/>
  <c r="Y115" i="25"/>
  <c r="X115" i="25"/>
  <c r="U115" i="25"/>
  <c r="H115" i="25"/>
  <c r="G115" i="25"/>
  <c r="Y114" i="25"/>
  <c r="X114" i="25"/>
  <c r="U114" i="25"/>
  <c r="H114" i="25"/>
  <c r="G114" i="25"/>
  <c r="Y113" i="25"/>
  <c r="X113" i="25"/>
  <c r="U113" i="25"/>
  <c r="H113" i="25"/>
  <c r="G113" i="25"/>
  <c r="Y112" i="25"/>
  <c r="X112" i="25"/>
  <c r="U112" i="25"/>
  <c r="H112" i="25"/>
  <c r="G112" i="25"/>
  <c r="Y111" i="25"/>
  <c r="X111" i="25"/>
  <c r="U111" i="25"/>
  <c r="H111" i="25"/>
  <c r="G111" i="25"/>
  <c r="Y110" i="25"/>
  <c r="X110" i="25"/>
  <c r="U110" i="25"/>
  <c r="H110" i="25"/>
  <c r="G110" i="25"/>
  <c r="Y109" i="25"/>
  <c r="X109" i="25"/>
  <c r="U109" i="25"/>
  <c r="H109" i="25"/>
  <c r="G109" i="25"/>
  <c r="Y108" i="25"/>
  <c r="X108" i="25"/>
  <c r="U108" i="25"/>
  <c r="H108" i="25"/>
  <c r="G108" i="25"/>
  <c r="Y107" i="25"/>
  <c r="X107" i="25"/>
  <c r="U107" i="25"/>
  <c r="H107" i="25"/>
  <c r="G107" i="25"/>
  <c r="Y106" i="25"/>
  <c r="X106" i="25"/>
  <c r="U106" i="25"/>
  <c r="H106" i="25"/>
  <c r="G106" i="25"/>
  <c r="Y105" i="25"/>
  <c r="X105" i="25"/>
  <c r="U105" i="25"/>
  <c r="H105" i="25"/>
  <c r="G105" i="25"/>
  <c r="Y104" i="25"/>
  <c r="X104" i="25"/>
  <c r="U104" i="25"/>
  <c r="H104" i="25"/>
  <c r="G104" i="25"/>
  <c r="Y103" i="25"/>
  <c r="X103" i="25"/>
  <c r="U103" i="25"/>
  <c r="H103" i="25"/>
  <c r="G103" i="25"/>
  <c r="Y102" i="25"/>
  <c r="X102" i="25"/>
  <c r="U102" i="25"/>
  <c r="H102" i="25"/>
  <c r="G102" i="25"/>
  <c r="Y101" i="25"/>
  <c r="X101" i="25"/>
  <c r="U101" i="25"/>
  <c r="H101" i="25"/>
  <c r="G101" i="25"/>
  <c r="Y100" i="25"/>
  <c r="X100" i="25"/>
  <c r="U100" i="25"/>
  <c r="H100" i="25"/>
  <c r="G100" i="25"/>
  <c r="Y99" i="25"/>
  <c r="X99" i="25"/>
  <c r="U99" i="25"/>
  <c r="H99" i="25"/>
  <c r="G99" i="25"/>
  <c r="Y98" i="25"/>
  <c r="X98" i="25"/>
  <c r="U98" i="25"/>
  <c r="H98" i="25"/>
  <c r="G98" i="25"/>
  <c r="Y97" i="25"/>
  <c r="X97" i="25"/>
  <c r="U97" i="25"/>
  <c r="H97" i="25"/>
  <c r="G97" i="25"/>
  <c r="Y96" i="25"/>
  <c r="X96" i="25"/>
  <c r="U96" i="25"/>
  <c r="H96" i="25"/>
  <c r="G96" i="25"/>
  <c r="Y95" i="25"/>
  <c r="X95" i="25"/>
  <c r="U95" i="25"/>
  <c r="H95" i="25"/>
  <c r="G95" i="25"/>
  <c r="Y94" i="25"/>
  <c r="X94" i="25"/>
  <c r="U94" i="25"/>
  <c r="H94" i="25"/>
  <c r="G94" i="25"/>
  <c r="Y93" i="25"/>
  <c r="X93" i="25"/>
  <c r="U93" i="25"/>
  <c r="H93" i="25"/>
  <c r="G93" i="25"/>
  <c r="Y92" i="25"/>
  <c r="X92" i="25"/>
  <c r="U92" i="25"/>
  <c r="H92" i="25"/>
  <c r="G92" i="25"/>
  <c r="Y91" i="25"/>
  <c r="X91" i="25"/>
  <c r="U91" i="25"/>
  <c r="H91" i="25"/>
  <c r="G91" i="25"/>
  <c r="Y90" i="25"/>
  <c r="X90" i="25"/>
  <c r="U90" i="25"/>
  <c r="H90" i="25"/>
  <c r="G90" i="25"/>
  <c r="Y89" i="25"/>
  <c r="X89" i="25"/>
  <c r="U89" i="25"/>
  <c r="H89" i="25"/>
  <c r="G89" i="25"/>
  <c r="Y88" i="25"/>
  <c r="X88" i="25"/>
  <c r="U88" i="25"/>
  <c r="H88" i="25"/>
  <c r="G88" i="25"/>
  <c r="Y87" i="25"/>
  <c r="X87" i="25"/>
  <c r="U87" i="25"/>
  <c r="H87" i="25"/>
  <c r="G87" i="25"/>
  <c r="Y86" i="25"/>
  <c r="X86" i="25"/>
  <c r="U86" i="25"/>
  <c r="H86" i="25"/>
  <c r="G86" i="25"/>
  <c r="Y85" i="25"/>
  <c r="X85" i="25"/>
  <c r="U85" i="25"/>
  <c r="H85" i="25"/>
  <c r="G85" i="25"/>
  <c r="Y84" i="25"/>
  <c r="X84" i="25"/>
  <c r="U84" i="25"/>
  <c r="H84" i="25"/>
  <c r="G84" i="25"/>
  <c r="Y83" i="25"/>
  <c r="X83" i="25"/>
  <c r="U83" i="25"/>
  <c r="H83" i="25"/>
  <c r="G83" i="25"/>
  <c r="Y82" i="25"/>
  <c r="X82" i="25"/>
  <c r="U82" i="25"/>
  <c r="H82" i="25"/>
  <c r="G82" i="25"/>
  <c r="Y81" i="25"/>
  <c r="X81" i="25"/>
  <c r="U81" i="25"/>
  <c r="H81" i="25"/>
  <c r="G81" i="25"/>
  <c r="Y80" i="25"/>
  <c r="X80" i="25"/>
  <c r="U80" i="25"/>
  <c r="H80" i="25"/>
  <c r="G80" i="25"/>
  <c r="Y79" i="25"/>
  <c r="X79" i="25"/>
  <c r="U79" i="25"/>
  <c r="H79" i="25"/>
  <c r="G79" i="25"/>
  <c r="Y78" i="25"/>
  <c r="X78" i="25"/>
  <c r="U78" i="25"/>
  <c r="H78" i="25"/>
  <c r="G78" i="25"/>
  <c r="Y77" i="25"/>
  <c r="X77" i="25"/>
  <c r="U77" i="25"/>
  <c r="H77" i="25"/>
  <c r="G77" i="25"/>
  <c r="Y76" i="25"/>
  <c r="X76" i="25"/>
  <c r="U76" i="25"/>
  <c r="H76" i="25"/>
  <c r="G76" i="25"/>
  <c r="Y75" i="25"/>
  <c r="X75" i="25"/>
  <c r="U75" i="25"/>
  <c r="H75" i="25"/>
  <c r="G75" i="25"/>
  <c r="Y74" i="25"/>
  <c r="X74" i="25"/>
  <c r="U74" i="25"/>
  <c r="H74" i="25"/>
  <c r="G74" i="25"/>
  <c r="Y73" i="25"/>
  <c r="X73" i="25"/>
  <c r="U73" i="25"/>
  <c r="H73" i="25"/>
  <c r="G73" i="25"/>
  <c r="Y72" i="25"/>
  <c r="X72" i="25"/>
  <c r="U72" i="25"/>
  <c r="H72" i="25"/>
  <c r="G72" i="25"/>
  <c r="Y71" i="25"/>
  <c r="X71" i="25"/>
  <c r="U71" i="25"/>
  <c r="H71" i="25"/>
  <c r="G71" i="25"/>
  <c r="Y70" i="25"/>
  <c r="X70" i="25"/>
  <c r="U70" i="25"/>
  <c r="H70" i="25"/>
  <c r="G70" i="25"/>
  <c r="Y69" i="25"/>
  <c r="X69" i="25"/>
  <c r="U69" i="25"/>
  <c r="H69" i="25"/>
  <c r="G69" i="25"/>
  <c r="Y68" i="25"/>
  <c r="X68" i="25"/>
  <c r="U68" i="25"/>
  <c r="H68" i="25"/>
  <c r="G68" i="25"/>
  <c r="Y67" i="25"/>
  <c r="X67" i="25"/>
  <c r="U67" i="25"/>
  <c r="H67" i="25"/>
  <c r="G67" i="25"/>
  <c r="Y66" i="25"/>
  <c r="X66" i="25"/>
  <c r="U66" i="25"/>
  <c r="H66" i="25"/>
  <c r="G66" i="25"/>
  <c r="Y65" i="25"/>
  <c r="X65" i="25"/>
  <c r="U65" i="25"/>
  <c r="H65" i="25"/>
  <c r="G65" i="25"/>
  <c r="Y64" i="25"/>
  <c r="X64" i="25"/>
  <c r="U64" i="25"/>
  <c r="H64" i="25"/>
  <c r="G64" i="25"/>
  <c r="Y63" i="25"/>
  <c r="X63" i="25"/>
  <c r="U63" i="25"/>
  <c r="H63" i="25"/>
  <c r="G63" i="25"/>
  <c r="Y62" i="25"/>
  <c r="X62" i="25"/>
  <c r="U62" i="25"/>
  <c r="H62" i="25"/>
  <c r="G62" i="25"/>
  <c r="Y61" i="25"/>
  <c r="X61" i="25"/>
  <c r="U61" i="25"/>
  <c r="H61" i="25"/>
  <c r="G61" i="25"/>
  <c r="Y60" i="25"/>
  <c r="X60" i="25"/>
  <c r="U60" i="25"/>
  <c r="H60" i="25"/>
  <c r="G60" i="25"/>
  <c r="Y59" i="25"/>
  <c r="X59" i="25"/>
  <c r="U59" i="25"/>
  <c r="H59" i="25"/>
  <c r="G59" i="25"/>
  <c r="Y58" i="25"/>
  <c r="X58" i="25"/>
  <c r="U58" i="25"/>
  <c r="H58" i="25"/>
  <c r="G58" i="25"/>
  <c r="Y57" i="25"/>
  <c r="X57" i="25"/>
  <c r="U57" i="25"/>
  <c r="H57" i="25"/>
  <c r="G57" i="25"/>
  <c r="Y56" i="25"/>
  <c r="X56" i="25"/>
  <c r="U56" i="25"/>
  <c r="H56" i="25"/>
  <c r="G56" i="25"/>
  <c r="Y55" i="25"/>
  <c r="X55" i="25"/>
  <c r="U55" i="25"/>
  <c r="H55" i="25"/>
  <c r="G55" i="25"/>
  <c r="Y54" i="25"/>
  <c r="X54" i="25"/>
  <c r="U54" i="25"/>
  <c r="H54" i="25"/>
  <c r="G54" i="25"/>
  <c r="Y53" i="25"/>
  <c r="X53" i="25"/>
  <c r="U53" i="25"/>
  <c r="H53" i="25"/>
  <c r="G53" i="25"/>
  <c r="Y52" i="25"/>
  <c r="X52" i="25"/>
  <c r="U52" i="25"/>
  <c r="H52" i="25"/>
  <c r="G52" i="25"/>
  <c r="Y51" i="25"/>
  <c r="X51" i="25"/>
  <c r="U51" i="25"/>
  <c r="H51" i="25"/>
  <c r="G51" i="25"/>
  <c r="Y50" i="25"/>
  <c r="X50" i="25"/>
  <c r="U50" i="25"/>
  <c r="H50" i="25"/>
  <c r="G50" i="25"/>
  <c r="Y49" i="25"/>
  <c r="X49" i="25"/>
  <c r="U49" i="25"/>
  <c r="H49" i="25"/>
  <c r="G49" i="25"/>
  <c r="Y48" i="25"/>
  <c r="X48" i="25"/>
  <c r="U48" i="25"/>
  <c r="H48" i="25"/>
  <c r="G48" i="25"/>
  <c r="Y47" i="25"/>
  <c r="X47" i="25"/>
  <c r="U47" i="25"/>
  <c r="H47" i="25"/>
  <c r="G47" i="25"/>
  <c r="Y46" i="25"/>
  <c r="X46" i="25"/>
  <c r="U46" i="25"/>
  <c r="H46" i="25"/>
  <c r="G46" i="25"/>
  <c r="Y45" i="25"/>
  <c r="X45" i="25"/>
  <c r="U45" i="25"/>
  <c r="H45" i="25"/>
  <c r="G45" i="25"/>
  <c r="Y44" i="25"/>
  <c r="X44" i="25"/>
  <c r="U44" i="25"/>
  <c r="H44" i="25"/>
  <c r="G44" i="25"/>
  <c r="Y43" i="25"/>
  <c r="X43" i="25"/>
  <c r="U43" i="25"/>
  <c r="H43" i="25"/>
  <c r="G43" i="25"/>
  <c r="Y42" i="25"/>
  <c r="X42" i="25"/>
  <c r="U42" i="25"/>
  <c r="H42" i="25"/>
  <c r="G42" i="25"/>
  <c r="Y41" i="25"/>
  <c r="X41" i="25"/>
  <c r="U41" i="25"/>
  <c r="H41" i="25"/>
  <c r="G41" i="25"/>
  <c r="Y40" i="25"/>
  <c r="X40" i="25"/>
  <c r="U40" i="25"/>
  <c r="H40" i="25"/>
  <c r="G40" i="25"/>
  <c r="Y39" i="25"/>
  <c r="X39" i="25"/>
  <c r="U39" i="25"/>
  <c r="H39" i="25"/>
  <c r="G39" i="25"/>
  <c r="Y38" i="25"/>
  <c r="X38" i="25"/>
  <c r="U38" i="25"/>
  <c r="H38" i="25"/>
  <c r="G38" i="25"/>
  <c r="Y37" i="25"/>
  <c r="X37" i="25"/>
  <c r="U37" i="25"/>
  <c r="H37" i="25"/>
  <c r="G37" i="25"/>
  <c r="Y36" i="25"/>
  <c r="X36" i="25"/>
  <c r="U36" i="25"/>
  <c r="H36" i="25"/>
  <c r="G36" i="25"/>
  <c r="Y35" i="25"/>
  <c r="X35" i="25"/>
  <c r="U35" i="25"/>
  <c r="H35" i="25"/>
  <c r="G35" i="25"/>
  <c r="Y34" i="25"/>
  <c r="X34" i="25"/>
  <c r="U34" i="25"/>
  <c r="H34" i="25"/>
  <c r="G34" i="25"/>
  <c r="Y33" i="25"/>
  <c r="X33" i="25"/>
  <c r="U33" i="25"/>
  <c r="H33" i="25"/>
  <c r="G33" i="25"/>
  <c r="Y32" i="25"/>
  <c r="X32" i="25"/>
  <c r="U32" i="25"/>
  <c r="H32" i="25"/>
  <c r="G32" i="25"/>
  <c r="Y31" i="25"/>
  <c r="X31" i="25"/>
  <c r="U31" i="25"/>
  <c r="H31" i="25"/>
  <c r="G31" i="25"/>
  <c r="Y30" i="25"/>
  <c r="X30" i="25"/>
  <c r="U30" i="25"/>
  <c r="H30" i="25"/>
  <c r="G30" i="25"/>
  <c r="Y29" i="25"/>
  <c r="X29" i="25"/>
  <c r="U29" i="25"/>
  <c r="H29" i="25"/>
  <c r="G29" i="25"/>
  <c r="Y28" i="25"/>
  <c r="X28" i="25"/>
  <c r="U28" i="25"/>
  <c r="H28" i="25"/>
  <c r="G28" i="25"/>
  <c r="Y27" i="25"/>
  <c r="X27" i="25"/>
  <c r="U27" i="25"/>
  <c r="H27" i="25"/>
  <c r="G27" i="25"/>
  <c r="Y26" i="25"/>
  <c r="X26" i="25"/>
  <c r="U26" i="25"/>
  <c r="H26" i="25"/>
  <c r="G26" i="25"/>
  <c r="Y25" i="25"/>
  <c r="X25" i="25"/>
  <c r="U25" i="25"/>
  <c r="H25" i="25"/>
  <c r="G25" i="25"/>
  <c r="Y24" i="25"/>
  <c r="X24" i="25"/>
  <c r="U24" i="25"/>
  <c r="H24" i="25"/>
  <c r="G24" i="25"/>
  <c r="Y23" i="25"/>
  <c r="X23" i="25"/>
  <c r="U23" i="25"/>
  <c r="H23" i="25"/>
  <c r="G23" i="25"/>
  <c r="Y22" i="25"/>
  <c r="X22" i="25"/>
  <c r="U22" i="25"/>
  <c r="H22" i="25"/>
  <c r="G22" i="25"/>
  <c r="Y21" i="25"/>
  <c r="X21" i="25"/>
  <c r="U21" i="25"/>
  <c r="H21" i="25"/>
  <c r="G21" i="25"/>
  <c r="Y20" i="25"/>
  <c r="X20" i="25"/>
  <c r="U20" i="25"/>
  <c r="H20" i="25"/>
  <c r="G20" i="25"/>
  <c r="Y19" i="25"/>
  <c r="U19" i="25"/>
  <c r="H19" i="25"/>
  <c r="G19" i="25"/>
  <c r="Y18" i="25"/>
  <c r="X18" i="25"/>
  <c r="U18" i="25"/>
  <c r="H18" i="25"/>
  <c r="G18" i="25"/>
  <c r="Y17" i="25"/>
  <c r="X17" i="25"/>
  <c r="U17" i="25"/>
  <c r="H17" i="25"/>
  <c r="G17" i="25"/>
  <c r="Y16" i="25"/>
  <c r="X16" i="25"/>
  <c r="U16" i="25"/>
  <c r="H16" i="25"/>
  <c r="G16" i="25"/>
  <c r="Y15" i="25"/>
  <c r="X15" i="25"/>
  <c r="U15" i="25"/>
  <c r="H15" i="25"/>
  <c r="G15" i="25"/>
  <c r="Y14" i="25"/>
  <c r="X14" i="25"/>
  <c r="U14" i="25"/>
  <c r="H14" i="25"/>
  <c r="G14" i="25"/>
  <c r="Y13" i="25"/>
  <c r="X13" i="25"/>
  <c r="U13" i="25"/>
  <c r="H13" i="25"/>
  <c r="G13" i="25"/>
  <c r="Y12" i="25"/>
  <c r="X12" i="25"/>
  <c r="U12" i="25"/>
  <c r="H12" i="25"/>
  <c r="G12" i="25"/>
  <c r="Y11" i="25"/>
  <c r="X11" i="25"/>
  <c r="U11" i="25"/>
  <c r="H11" i="25"/>
  <c r="G11" i="25"/>
  <c r="Y10" i="25"/>
  <c r="X10" i="25"/>
  <c r="U10" i="25"/>
  <c r="H10" i="25"/>
  <c r="G10" i="25"/>
  <c r="Y9" i="25"/>
  <c r="X9" i="25"/>
  <c r="U9" i="25"/>
  <c r="H9" i="25"/>
  <c r="G9" i="25"/>
  <c r="Y8" i="25"/>
  <c r="X8" i="25"/>
  <c r="U8" i="25"/>
  <c r="H8" i="25"/>
  <c r="G8" i="25"/>
  <c r="Y7" i="25"/>
  <c r="X7" i="25"/>
  <c r="U7" i="25"/>
  <c r="H7" i="25"/>
  <c r="G7" i="25"/>
  <c r="Y6" i="25"/>
  <c r="X6" i="25"/>
  <c r="U6" i="25"/>
  <c r="H6" i="25"/>
  <c r="G6" i="25"/>
  <c r="Y5" i="25"/>
  <c r="X5" i="25"/>
  <c r="U5" i="25"/>
  <c r="H5" i="25"/>
  <c r="G5" i="25"/>
  <c r="Y4" i="25"/>
  <c r="X4" i="25"/>
  <c r="U4" i="25"/>
  <c r="H4" i="25"/>
  <c r="G4" i="25"/>
  <c r="Y3" i="25"/>
  <c r="X3" i="25"/>
  <c r="U3" i="25"/>
  <c r="H3" i="25"/>
  <c r="G3" i="25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3" i="1"/>
  <c r="U128" i="2"/>
  <c r="U125" i="2"/>
  <c r="U103" i="2"/>
  <c r="U45" i="2"/>
  <c r="U16" i="2"/>
  <c r="U8" i="2"/>
  <c r="U139" i="2"/>
  <c r="U6" i="2"/>
  <c r="U11" i="2"/>
  <c r="U4" i="2"/>
  <c r="U120" i="2"/>
  <c r="U7" i="2"/>
  <c r="U24" i="2"/>
  <c r="U28" i="2"/>
  <c r="U26" i="2"/>
  <c r="U19" i="2"/>
  <c r="U131" i="2"/>
  <c r="U104" i="2"/>
  <c r="U85" i="2"/>
  <c r="U72" i="2"/>
  <c r="U5" i="2"/>
  <c r="U25" i="2"/>
  <c r="U44" i="2"/>
  <c r="U132" i="2"/>
  <c r="U66" i="2"/>
  <c r="U32" i="2"/>
  <c r="U54" i="2"/>
  <c r="U42" i="2"/>
  <c r="U137" i="2"/>
  <c r="U39" i="2"/>
  <c r="U114" i="2"/>
  <c r="U135" i="2"/>
  <c r="U55" i="2"/>
  <c r="U3" i="2"/>
  <c r="U41" i="2"/>
  <c r="U60" i="2"/>
  <c r="U38" i="2"/>
  <c r="U49" i="2"/>
  <c r="U75" i="2"/>
  <c r="U117" i="2"/>
  <c r="U115" i="2"/>
  <c r="U106" i="2"/>
  <c r="U121" i="2"/>
  <c r="U81" i="2"/>
  <c r="U88" i="2"/>
  <c r="U92" i="2"/>
  <c r="U40" i="2"/>
  <c r="U107" i="2"/>
  <c r="U108" i="2"/>
  <c r="U109" i="2"/>
  <c r="U51" i="2"/>
  <c r="U31" i="2"/>
  <c r="U56" i="2"/>
  <c r="U110" i="2"/>
  <c r="U82" i="2"/>
  <c r="U130" i="2"/>
  <c r="U123" i="2"/>
  <c r="U116" i="2"/>
  <c r="U89" i="2"/>
  <c r="U76" i="2"/>
  <c r="U50" i="2"/>
  <c r="U93" i="2"/>
  <c r="U94" i="2"/>
  <c r="U33" i="2"/>
  <c r="U101" i="2"/>
  <c r="U46" i="2"/>
  <c r="U111" i="2"/>
  <c r="U122" i="2"/>
  <c r="U20" i="2"/>
  <c r="U52" i="2"/>
  <c r="U83" i="2"/>
  <c r="U90" i="2"/>
  <c r="U95" i="2"/>
  <c r="U62" i="2"/>
  <c r="U96" i="2"/>
  <c r="U43" i="2"/>
  <c r="U58" i="2"/>
  <c r="U71" i="2"/>
  <c r="U119" i="2"/>
  <c r="U61" i="2"/>
  <c r="U67" i="2"/>
  <c r="U91" i="2"/>
  <c r="U73" i="2"/>
  <c r="U78" i="2"/>
  <c r="U70" i="2"/>
  <c r="U59" i="2"/>
  <c r="U68" i="2"/>
  <c r="U63" i="2"/>
  <c r="U34" i="2"/>
  <c r="U97" i="2"/>
  <c r="U57" i="2"/>
  <c r="U64" i="2"/>
  <c r="U98" i="2"/>
  <c r="U65" i="2"/>
  <c r="U99" i="2"/>
  <c r="U47" i="2"/>
  <c r="U112" i="2"/>
  <c r="U79" i="2"/>
  <c r="U102" i="2"/>
  <c r="U105" i="2"/>
  <c r="U86" i="2"/>
  <c r="U87" i="2"/>
  <c r="U127" i="2"/>
  <c r="U74" i="2"/>
  <c r="U36" i="2"/>
  <c r="U53" i="2"/>
  <c r="U118" i="2"/>
  <c r="U37" i="2"/>
  <c r="U100" i="2"/>
  <c r="U77" i="2"/>
  <c r="U84" i="2"/>
  <c r="U126" i="2"/>
  <c r="U35" i="2"/>
  <c r="U146" i="2"/>
  <c r="U148" i="2"/>
  <c r="U147" i="2"/>
  <c r="U69" i="2"/>
  <c r="U30" i="2"/>
  <c r="U18" i="2"/>
  <c r="U129" i="2"/>
  <c r="U143" i="2"/>
  <c r="U140" i="2"/>
  <c r="U138" i="2"/>
  <c r="U142" i="2"/>
  <c r="U133" i="2"/>
  <c r="U22" i="2"/>
  <c r="U149" i="2"/>
  <c r="U113" i="2"/>
  <c r="U13" i="2"/>
  <c r="U9" i="2"/>
  <c r="U48" i="2"/>
  <c r="U144" i="2"/>
  <c r="U136" i="2"/>
  <c r="U23" i="2"/>
  <c r="U145" i="2"/>
  <c r="U12" i="2"/>
  <c r="U124" i="2"/>
  <c r="U29" i="2"/>
  <c r="U15" i="2"/>
  <c r="U21" i="2"/>
  <c r="U14" i="2"/>
  <c r="U80" i="2"/>
  <c r="U141" i="2"/>
  <c r="U10" i="2"/>
  <c r="U134" i="2"/>
  <c r="U27" i="2"/>
  <c r="U17" i="2"/>
  <c r="U9" i="3"/>
  <c r="U8" i="3"/>
  <c r="U21" i="3"/>
  <c r="U16" i="3"/>
  <c r="U7" i="3"/>
  <c r="U19" i="3"/>
  <c r="U5" i="3"/>
  <c r="U6" i="3"/>
  <c r="U12" i="3"/>
  <c r="U13" i="3"/>
  <c r="U22" i="3"/>
  <c r="U10" i="3"/>
  <c r="U14" i="3"/>
  <c r="U4" i="3"/>
  <c r="U11" i="3"/>
  <c r="U20" i="3"/>
  <c r="U15" i="3"/>
  <c r="U18" i="3"/>
  <c r="U17" i="3"/>
  <c r="U23" i="3"/>
  <c r="U24" i="3"/>
  <c r="U4" i="5"/>
  <c r="U5" i="5"/>
  <c r="U6" i="5"/>
  <c r="U7" i="5"/>
  <c r="U8" i="5"/>
  <c r="U9" i="5"/>
  <c r="U10" i="5"/>
  <c r="U11" i="5"/>
  <c r="U12" i="5"/>
  <c r="U13" i="5"/>
  <c r="U14" i="5"/>
  <c r="U15" i="5"/>
  <c r="U16" i="5"/>
  <c r="U17" i="5"/>
  <c r="U18" i="5"/>
  <c r="U19" i="5"/>
  <c r="U20" i="5"/>
  <c r="U21" i="5"/>
  <c r="U22" i="5"/>
  <c r="U23" i="5"/>
  <c r="U24" i="5"/>
  <c r="U25" i="5"/>
  <c r="U26" i="5"/>
  <c r="U27" i="5"/>
  <c r="U28" i="5"/>
  <c r="U29" i="5"/>
  <c r="U30" i="5"/>
  <c r="U31" i="5"/>
  <c r="U32" i="5"/>
  <c r="U33" i="5"/>
  <c r="U34" i="5"/>
  <c r="U35" i="5"/>
  <c r="U36" i="5"/>
  <c r="U37" i="5"/>
  <c r="U38" i="5"/>
  <c r="U39" i="5"/>
  <c r="U40" i="5"/>
  <c r="U41" i="5"/>
  <c r="U42" i="5"/>
  <c r="U43" i="5"/>
  <c r="U44" i="5"/>
  <c r="U45" i="5"/>
  <c r="U46" i="5"/>
  <c r="U47" i="5"/>
  <c r="U48" i="5"/>
  <c r="U49" i="5"/>
  <c r="U50" i="5"/>
  <c r="U51" i="5"/>
  <c r="U52" i="5"/>
  <c r="U53" i="5"/>
  <c r="U54" i="5"/>
  <c r="U55" i="5"/>
  <c r="U56" i="5"/>
  <c r="U57" i="5"/>
  <c r="U58" i="5"/>
  <c r="U59" i="5"/>
  <c r="U60" i="5"/>
  <c r="U61" i="5"/>
  <c r="U62" i="5"/>
  <c r="U63" i="5"/>
  <c r="U64" i="5"/>
  <c r="U65" i="5"/>
  <c r="U66" i="5"/>
  <c r="U67" i="5"/>
  <c r="U68" i="5"/>
  <c r="U69" i="5"/>
  <c r="U70" i="5"/>
  <c r="U71" i="5"/>
  <c r="U72" i="5"/>
  <c r="U73" i="5"/>
  <c r="U74" i="5"/>
  <c r="U75" i="5"/>
  <c r="U76" i="5"/>
  <c r="U77" i="5"/>
  <c r="U78" i="5"/>
  <c r="U79" i="5"/>
  <c r="U80" i="5"/>
  <c r="U81" i="5"/>
  <c r="U82" i="5"/>
  <c r="U83" i="5"/>
  <c r="U84" i="5"/>
  <c r="U85" i="5"/>
  <c r="U86" i="5"/>
  <c r="U87" i="5"/>
  <c r="U88" i="5"/>
  <c r="U3" i="5"/>
  <c r="X88" i="5"/>
  <c r="H88" i="5"/>
  <c r="G88" i="5"/>
  <c r="X87" i="5"/>
  <c r="H87" i="5"/>
  <c r="G87" i="5"/>
  <c r="X86" i="5"/>
  <c r="H86" i="5"/>
  <c r="G86" i="5"/>
  <c r="X85" i="5"/>
  <c r="H85" i="5"/>
  <c r="G85" i="5"/>
  <c r="X84" i="5"/>
  <c r="H84" i="5"/>
  <c r="G84" i="5"/>
  <c r="X83" i="5"/>
  <c r="H83" i="5"/>
  <c r="G83" i="5"/>
  <c r="X82" i="5"/>
  <c r="H82" i="5"/>
  <c r="G82" i="5"/>
  <c r="X81" i="5"/>
  <c r="H81" i="5"/>
  <c r="G81" i="5"/>
  <c r="X80" i="5"/>
  <c r="H80" i="5"/>
  <c r="G80" i="5"/>
  <c r="X79" i="5"/>
  <c r="H79" i="5"/>
  <c r="G79" i="5"/>
  <c r="X78" i="5"/>
  <c r="H78" i="5"/>
  <c r="G78" i="5"/>
  <c r="X77" i="5"/>
  <c r="H77" i="5"/>
  <c r="G77" i="5"/>
  <c r="X76" i="5"/>
  <c r="H76" i="5"/>
  <c r="G76" i="5"/>
  <c r="X75" i="5"/>
  <c r="H75" i="5"/>
  <c r="G75" i="5"/>
  <c r="X74" i="5"/>
  <c r="H74" i="5"/>
  <c r="G74" i="5"/>
  <c r="X73" i="5"/>
  <c r="H73" i="5"/>
  <c r="G73" i="5"/>
  <c r="X72" i="5"/>
  <c r="H72" i="5"/>
  <c r="G72" i="5"/>
  <c r="X71" i="5"/>
  <c r="H71" i="5"/>
  <c r="G71" i="5"/>
  <c r="X70" i="5"/>
  <c r="H70" i="5"/>
  <c r="G70" i="5"/>
  <c r="X69" i="5"/>
  <c r="H69" i="5"/>
  <c r="G69" i="5"/>
  <c r="X68" i="5"/>
  <c r="H68" i="5"/>
  <c r="G68" i="5"/>
  <c r="X67" i="5"/>
  <c r="H67" i="5"/>
  <c r="G67" i="5"/>
  <c r="X66" i="5"/>
  <c r="H66" i="5"/>
  <c r="G66" i="5"/>
  <c r="X65" i="5"/>
  <c r="H65" i="5"/>
  <c r="G65" i="5"/>
  <c r="X64" i="5"/>
  <c r="H64" i="5"/>
  <c r="G64" i="5"/>
  <c r="X63" i="5"/>
  <c r="H63" i="5"/>
  <c r="G63" i="5"/>
  <c r="X62" i="5"/>
  <c r="H62" i="5"/>
  <c r="G62" i="5"/>
  <c r="X61" i="5"/>
  <c r="H61" i="5"/>
  <c r="G61" i="5"/>
  <c r="X60" i="5"/>
  <c r="H60" i="5"/>
  <c r="G60" i="5"/>
  <c r="X59" i="5"/>
  <c r="H59" i="5"/>
  <c r="G59" i="5"/>
  <c r="X58" i="5"/>
  <c r="H58" i="5"/>
  <c r="G58" i="5"/>
  <c r="X57" i="5"/>
  <c r="H57" i="5"/>
  <c r="G57" i="5"/>
  <c r="X56" i="5"/>
  <c r="H56" i="5"/>
  <c r="G56" i="5"/>
  <c r="X55" i="5"/>
  <c r="H55" i="5"/>
  <c r="G55" i="5"/>
  <c r="X54" i="5"/>
  <c r="H54" i="5"/>
  <c r="G54" i="5"/>
  <c r="X53" i="5"/>
  <c r="H53" i="5"/>
  <c r="G53" i="5"/>
  <c r="X52" i="5"/>
  <c r="H52" i="5"/>
  <c r="G52" i="5"/>
  <c r="X51" i="5"/>
  <c r="H51" i="5"/>
  <c r="G51" i="5"/>
  <c r="X50" i="5"/>
  <c r="H50" i="5"/>
  <c r="G50" i="5"/>
  <c r="X49" i="5"/>
  <c r="H49" i="5"/>
  <c r="G49" i="5"/>
  <c r="X48" i="5"/>
  <c r="H48" i="5"/>
  <c r="G48" i="5"/>
  <c r="X47" i="5"/>
  <c r="H47" i="5"/>
  <c r="G47" i="5"/>
  <c r="X46" i="5"/>
  <c r="H46" i="5"/>
  <c r="G46" i="5"/>
  <c r="X45" i="5"/>
  <c r="H45" i="5"/>
  <c r="G45" i="5"/>
  <c r="X44" i="5"/>
  <c r="H44" i="5"/>
  <c r="G44" i="5"/>
  <c r="X43" i="5"/>
  <c r="H43" i="5"/>
  <c r="G43" i="5"/>
  <c r="X42" i="5"/>
  <c r="H42" i="5"/>
  <c r="G42" i="5"/>
  <c r="X41" i="5"/>
  <c r="H41" i="5"/>
  <c r="G41" i="5"/>
  <c r="X40" i="5"/>
  <c r="H40" i="5"/>
  <c r="G40" i="5"/>
  <c r="X39" i="5"/>
  <c r="H39" i="5"/>
  <c r="G39" i="5"/>
  <c r="X38" i="5"/>
  <c r="H38" i="5"/>
  <c r="G38" i="5"/>
  <c r="X37" i="5"/>
  <c r="H37" i="5"/>
  <c r="G37" i="5"/>
  <c r="X36" i="5"/>
  <c r="H36" i="5"/>
  <c r="G36" i="5"/>
  <c r="X35" i="5"/>
  <c r="H35" i="5"/>
  <c r="G35" i="5"/>
  <c r="X34" i="5"/>
  <c r="H34" i="5"/>
  <c r="G34" i="5"/>
  <c r="X33" i="5"/>
  <c r="H33" i="5"/>
  <c r="G33" i="5"/>
  <c r="X32" i="5"/>
  <c r="H32" i="5"/>
  <c r="G32" i="5"/>
  <c r="X31" i="5"/>
  <c r="H31" i="5"/>
  <c r="G31" i="5"/>
  <c r="X30" i="5"/>
  <c r="H30" i="5"/>
  <c r="G30" i="5"/>
  <c r="X29" i="5"/>
  <c r="H29" i="5"/>
  <c r="G29" i="5"/>
  <c r="X28" i="5"/>
  <c r="H28" i="5"/>
  <c r="G28" i="5"/>
  <c r="X27" i="5"/>
  <c r="H27" i="5"/>
  <c r="G27" i="5"/>
  <c r="X26" i="5"/>
  <c r="H26" i="5"/>
  <c r="G26" i="5"/>
  <c r="X25" i="5"/>
  <c r="H25" i="5"/>
  <c r="G25" i="5"/>
  <c r="X24" i="5"/>
  <c r="H24" i="5"/>
  <c r="G24" i="5"/>
  <c r="X23" i="5"/>
  <c r="H23" i="5"/>
  <c r="G23" i="5"/>
  <c r="X22" i="5"/>
  <c r="H22" i="5"/>
  <c r="G22" i="5"/>
  <c r="X21" i="5"/>
  <c r="H21" i="5"/>
  <c r="G21" i="5"/>
  <c r="X20" i="5"/>
  <c r="H20" i="5"/>
  <c r="G20" i="5"/>
  <c r="X19" i="5"/>
  <c r="H19" i="5"/>
  <c r="G19" i="5"/>
  <c r="X18" i="5"/>
  <c r="H18" i="5"/>
  <c r="G18" i="5"/>
  <c r="X17" i="5"/>
  <c r="H17" i="5"/>
  <c r="G17" i="5"/>
  <c r="X16" i="5"/>
  <c r="H16" i="5"/>
  <c r="G16" i="5"/>
  <c r="X15" i="5"/>
  <c r="H15" i="5"/>
  <c r="G15" i="5"/>
  <c r="X14" i="5"/>
  <c r="H14" i="5"/>
  <c r="G14" i="5"/>
  <c r="X13" i="5"/>
  <c r="H13" i="5"/>
  <c r="G13" i="5"/>
  <c r="X12" i="5"/>
  <c r="H12" i="5"/>
  <c r="G12" i="5"/>
  <c r="X11" i="5"/>
  <c r="H11" i="5"/>
  <c r="G11" i="5"/>
  <c r="X10" i="5"/>
  <c r="H10" i="5"/>
  <c r="G10" i="5"/>
  <c r="X9" i="5"/>
  <c r="H9" i="5"/>
  <c r="G9" i="5"/>
  <c r="X8" i="5"/>
  <c r="H8" i="5"/>
  <c r="G8" i="5"/>
  <c r="X7" i="5"/>
  <c r="H7" i="5"/>
  <c r="G7" i="5"/>
  <c r="X6" i="5"/>
  <c r="H6" i="5"/>
  <c r="G6" i="5"/>
  <c r="X5" i="5"/>
  <c r="H5" i="5"/>
  <c r="G5" i="5"/>
  <c r="X4" i="5"/>
  <c r="H4" i="5"/>
  <c r="G4" i="5"/>
  <c r="X3" i="5"/>
  <c r="H3" i="5"/>
  <c r="G3" i="5"/>
  <c r="Y232" i="4"/>
  <c r="X232" i="4"/>
  <c r="U232" i="4"/>
  <c r="H232" i="4"/>
  <c r="G232" i="4"/>
  <c r="Y231" i="4"/>
  <c r="X231" i="4"/>
  <c r="U231" i="4"/>
  <c r="H231" i="4"/>
  <c r="G231" i="4"/>
  <c r="Y230" i="4"/>
  <c r="X230" i="4"/>
  <c r="U230" i="4"/>
  <c r="H230" i="4"/>
  <c r="G230" i="4"/>
  <c r="Y229" i="4"/>
  <c r="X229" i="4"/>
  <c r="U229" i="4"/>
  <c r="H229" i="4"/>
  <c r="G229" i="4"/>
  <c r="Y228" i="4"/>
  <c r="X228" i="4"/>
  <c r="U228" i="4"/>
  <c r="H228" i="4"/>
  <c r="G228" i="4"/>
  <c r="Y227" i="4"/>
  <c r="X227" i="4"/>
  <c r="U227" i="4"/>
  <c r="H227" i="4"/>
  <c r="G227" i="4"/>
  <c r="Y226" i="4"/>
  <c r="X226" i="4"/>
  <c r="U226" i="4"/>
  <c r="H226" i="4"/>
  <c r="G226" i="4"/>
  <c r="Y225" i="4"/>
  <c r="X225" i="4"/>
  <c r="U225" i="4"/>
  <c r="H225" i="4"/>
  <c r="G225" i="4"/>
  <c r="Y224" i="4"/>
  <c r="X224" i="4"/>
  <c r="U224" i="4"/>
  <c r="H224" i="4"/>
  <c r="G224" i="4"/>
  <c r="Y223" i="4"/>
  <c r="X223" i="4"/>
  <c r="U223" i="4"/>
  <c r="H223" i="4"/>
  <c r="G223" i="4"/>
  <c r="Y222" i="4"/>
  <c r="X222" i="4"/>
  <c r="U222" i="4"/>
  <c r="H222" i="4"/>
  <c r="G222" i="4"/>
  <c r="Y221" i="4"/>
  <c r="X221" i="4"/>
  <c r="U221" i="4"/>
  <c r="H221" i="4"/>
  <c r="G221" i="4"/>
  <c r="Y220" i="4"/>
  <c r="X220" i="4"/>
  <c r="U220" i="4"/>
  <c r="H220" i="4"/>
  <c r="G220" i="4"/>
  <c r="Y219" i="4"/>
  <c r="X219" i="4"/>
  <c r="U219" i="4"/>
  <c r="H219" i="4"/>
  <c r="G219" i="4"/>
  <c r="Y218" i="4"/>
  <c r="X218" i="4"/>
  <c r="U218" i="4"/>
  <c r="H218" i="4"/>
  <c r="G218" i="4"/>
  <c r="Y217" i="4"/>
  <c r="X217" i="4"/>
  <c r="U217" i="4"/>
  <c r="H217" i="4"/>
  <c r="G217" i="4"/>
  <c r="Y216" i="4"/>
  <c r="X216" i="4"/>
  <c r="U216" i="4"/>
  <c r="H216" i="4"/>
  <c r="G216" i="4"/>
  <c r="Y215" i="4"/>
  <c r="X215" i="4"/>
  <c r="U215" i="4"/>
  <c r="H215" i="4"/>
  <c r="G215" i="4"/>
  <c r="Y214" i="4"/>
  <c r="X214" i="4"/>
  <c r="U214" i="4"/>
  <c r="H214" i="4"/>
  <c r="G214" i="4"/>
  <c r="Y213" i="4"/>
  <c r="X213" i="4"/>
  <c r="U213" i="4"/>
  <c r="H213" i="4"/>
  <c r="G213" i="4"/>
  <c r="Y212" i="4"/>
  <c r="X212" i="4"/>
  <c r="U212" i="4"/>
  <c r="H212" i="4"/>
  <c r="G212" i="4"/>
  <c r="Y211" i="4"/>
  <c r="X211" i="4"/>
  <c r="U211" i="4"/>
  <c r="H211" i="4"/>
  <c r="G211" i="4"/>
  <c r="Y210" i="4"/>
  <c r="X210" i="4"/>
  <c r="U210" i="4"/>
  <c r="H210" i="4"/>
  <c r="G210" i="4"/>
  <c r="Y209" i="4"/>
  <c r="X209" i="4"/>
  <c r="U209" i="4"/>
  <c r="H209" i="4"/>
  <c r="G209" i="4"/>
  <c r="Y208" i="4"/>
  <c r="X208" i="4"/>
  <c r="U208" i="4"/>
  <c r="H208" i="4"/>
  <c r="G208" i="4"/>
  <c r="Y207" i="4"/>
  <c r="X207" i="4"/>
  <c r="U207" i="4"/>
  <c r="H207" i="4"/>
  <c r="G207" i="4"/>
  <c r="Y206" i="4"/>
  <c r="X206" i="4"/>
  <c r="U206" i="4"/>
  <c r="H206" i="4"/>
  <c r="G206" i="4"/>
  <c r="Y205" i="4"/>
  <c r="X205" i="4"/>
  <c r="U205" i="4"/>
  <c r="H205" i="4"/>
  <c r="G205" i="4"/>
  <c r="Y204" i="4"/>
  <c r="X204" i="4"/>
  <c r="U204" i="4"/>
  <c r="H204" i="4"/>
  <c r="G204" i="4"/>
  <c r="Y203" i="4"/>
  <c r="X203" i="4"/>
  <c r="U203" i="4"/>
  <c r="H203" i="4"/>
  <c r="G203" i="4"/>
  <c r="Y202" i="4"/>
  <c r="X202" i="4"/>
  <c r="U202" i="4"/>
  <c r="H202" i="4"/>
  <c r="G202" i="4"/>
  <c r="Y201" i="4"/>
  <c r="X201" i="4"/>
  <c r="U201" i="4"/>
  <c r="H201" i="4"/>
  <c r="G201" i="4"/>
  <c r="Y200" i="4"/>
  <c r="X200" i="4"/>
  <c r="U200" i="4"/>
  <c r="H200" i="4"/>
  <c r="G200" i="4"/>
  <c r="Y199" i="4"/>
  <c r="X199" i="4"/>
  <c r="U199" i="4"/>
  <c r="H199" i="4"/>
  <c r="G199" i="4"/>
  <c r="Y198" i="4"/>
  <c r="X198" i="4"/>
  <c r="U198" i="4"/>
  <c r="H198" i="4"/>
  <c r="G198" i="4"/>
  <c r="Y197" i="4"/>
  <c r="X197" i="4"/>
  <c r="U197" i="4"/>
  <c r="H197" i="4"/>
  <c r="G197" i="4"/>
  <c r="Y196" i="4"/>
  <c r="X196" i="4"/>
  <c r="U196" i="4"/>
  <c r="H196" i="4"/>
  <c r="G196" i="4"/>
  <c r="Y195" i="4"/>
  <c r="X195" i="4"/>
  <c r="U195" i="4"/>
  <c r="H195" i="4"/>
  <c r="G195" i="4"/>
  <c r="Y194" i="4"/>
  <c r="X194" i="4"/>
  <c r="U194" i="4"/>
  <c r="H194" i="4"/>
  <c r="G194" i="4"/>
  <c r="Y193" i="4"/>
  <c r="X193" i="4"/>
  <c r="U193" i="4"/>
  <c r="H193" i="4"/>
  <c r="G193" i="4"/>
  <c r="Y192" i="4"/>
  <c r="X192" i="4"/>
  <c r="U192" i="4"/>
  <c r="H192" i="4"/>
  <c r="G192" i="4"/>
  <c r="Y191" i="4"/>
  <c r="X191" i="4"/>
  <c r="U191" i="4"/>
  <c r="H191" i="4"/>
  <c r="G191" i="4"/>
  <c r="Y190" i="4"/>
  <c r="X190" i="4"/>
  <c r="U190" i="4"/>
  <c r="H190" i="4"/>
  <c r="G190" i="4"/>
  <c r="Y189" i="4"/>
  <c r="X189" i="4"/>
  <c r="U189" i="4"/>
  <c r="H189" i="4"/>
  <c r="G189" i="4"/>
  <c r="Y188" i="4"/>
  <c r="X188" i="4"/>
  <c r="U188" i="4"/>
  <c r="H188" i="4"/>
  <c r="G188" i="4"/>
  <c r="Y187" i="4"/>
  <c r="X187" i="4"/>
  <c r="U187" i="4"/>
  <c r="H187" i="4"/>
  <c r="G187" i="4"/>
  <c r="Y186" i="4"/>
  <c r="X186" i="4"/>
  <c r="U186" i="4"/>
  <c r="H186" i="4"/>
  <c r="G186" i="4"/>
  <c r="Y185" i="4"/>
  <c r="X185" i="4"/>
  <c r="U185" i="4"/>
  <c r="H185" i="4"/>
  <c r="G185" i="4"/>
  <c r="Y184" i="4"/>
  <c r="X184" i="4"/>
  <c r="U184" i="4"/>
  <c r="H184" i="4"/>
  <c r="G184" i="4"/>
  <c r="Y183" i="4"/>
  <c r="X183" i="4"/>
  <c r="U183" i="4"/>
  <c r="H183" i="4"/>
  <c r="G183" i="4"/>
  <c r="Y182" i="4"/>
  <c r="X182" i="4"/>
  <c r="U182" i="4"/>
  <c r="H182" i="4"/>
  <c r="G182" i="4"/>
  <c r="Y181" i="4"/>
  <c r="X181" i="4"/>
  <c r="U181" i="4"/>
  <c r="H181" i="4"/>
  <c r="G181" i="4"/>
  <c r="Y180" i="4"/>
  <c r="X180" i="4"/>
  <c r="U180" i="4"/>
  <c r="H180" i="4"/>
  <c r="G180" i="4"/>
  <c r="Y179" i="4"/>
  <c r="X179" i="4"/>
  <c r="U179" i="4"/>
  <c r="H179" i="4"/>
  <c r="G179" i="4"/>
  <c r="Y178" i="4"/>
  <c r="X178" i="4"/>
  <c r="U178" i="4"/>
  <c r="H178" i="4"/>
  <c r="G178" i="4"/>
  <c r="Y177" i="4"/>
  <c r="X177" i="4"/>
  <c r="U177" i="4"/>
  <c r="H177" i="4"/>
  <c r="G177" i="4"/>
  <c r="Y176" i="4"/>
  <c r="X176" i="4"/>
  <c r="U176" i="4"/>
  <c r="H176" i="4"/>
  <c r="G176" i="4"/>
  <c r="Y175" i="4"/>
  <c r="X175" i="4"/>
  <c r="U175" i="4"/>
  <c r="H175" i="4"/>
  <c r="G175" i="4"/>
  <c r="Y174" i="4"/>
  <c r="X174" i="4"/>
  <c r="U174" i="4"/>
  <c r="H174" i="4"/>
  <c r="G174" i="4"/>
  <c r="Y173" i="4"/>
  <c r="X173" i="4"/>
  <c r="U173" i="4"/>
  <c r="H173" i="4"/>
  <c r="G173" i="4"/>
  <c r="Y172" i="4"/>
  <c r="X172" i="4"/>
  <c r="U172" i="4"/>
  <c r="H172" i="4"/>
  <c r="G172" i="4"/>
  <c r="Y171" i="4"/>
  <c r="X171" i="4"/>
  <c r="U171" i="4"/>
  <c r="H171" i="4"/>
  <c r="G171" i="4"/>
  <c r="Y170" i="4"/>
  <c r="X170" i="4"/>
  <c r="U170" i="4"/>
  <c r="H170" i="4"/>
  <c r="G170" i="4"/>
  <c r="Y169" i="4"/>
  <c r="X169" i="4"/>
  <c r="U169" i="4"/>
  <c r="H169" i="4"/>
  <c r="G169" i="4"/>
  <c r="Y168" i="4"/>
  <c r="X168" i="4"/>
  <c r="U168" i="4"/>
  <c r="H168" i="4"/>
  <c r="G168" i="4"/>
  <c r="Y167" i="4"/>
  <c r="X167" i="4"/>
  <c r="U167" i="4"/>
  <c r="H167" i="4"/>
  <c r="G167" i="4"/>
  <c r="Y166" i="4"/>
  <c r="X166" i="4"/>
  <c r="U166" i="4"/>
  <c r="H166" i="4"/>
  <c r="G166" i="4"/>
  <c r="Y165" i="4"/>
  <c r="X165" i="4"/>
  <c r="U165" i="4"/>
  <c r="H165" i="4"/>
  <c r="G165" i="4"/>
  <c r="Y164" i="4"/>
  <c r="X164" i="4"/>
  <c r="U164" i="4"/>
  <c r="H164" i="4"/>
  <c r="G164" i="4"/>
  <c r="Y163" i="4"/>
  <c r="X163" i="4"/>
  <c r="U163" i="4"/>
  <c r="H163" i="4"/>
  <c r="G163" i="4"/>
  <c r="Y162" i="4"/>
  <c r="X162" i="4"/>
  <c r="U162" i="4"/>
  <c r="H162" i="4"/>
  <c r="G162" i="4"/>
  <c r="Y161" i="4"/>
  <c r="X161" i="4"/>
  <c r="U161" i="4"/>
  <c r="H161" i="4"/>
  <c r="G161" i="4"/>
  <c r="Y160" i="4"/>
  <c r="X160" i="4"/>
  <c r="U160" i="4"/>
  <c r="H160" i="4"/>
  <c r="G160" i="4"/>
  <c r="Y159" i="4"/>
  <c r="X159" i="4"/>
  <c r="U159" i="4"/>
  <c r="H159" i="4"/>
  <c r="G159" i="4"/>
  <c r="Y158" i="4"/>
  <c r="X158" i="4"/>
  <c r="U158" i="4"/>
  <c r="H158" i="4"/>
  <c r="G158" i="4"/>
  <c r="Y157" i="4"/>
  <c r="X157" i="4"/>
  <c r="U157" i="4"/>
  <c r="H157" i="4"/>
  <c r="G157" i="4"/>
  <c r="Y156" i="4"/>
  <c r="X156" i="4"/>
  <c r="U156" i="4"/>
  <c r="H156" i="4"/>
  <c r="G156" i="4"/>
  <c r="Y155" i="4"/>
  <c r="X155" i="4"/>
  <c r="U155" i="4"/>
  <c r="H155" i="4"/>
  <c r="G155" i="4"/>
  <c r="Y154" i="4"/>
  <c r="X154" i="4"/>
  <c r="U154" i="4"/>
  <c r="H154" i="4"/>
  <c r="G154" i="4"/>
  <c r="Y153" i="4"/>
  <c r="X153" i="4"/>
  <c r="U153" i="4"/>
  <c r="H153" i="4"/>
  <c r="G153" i="4"/>
  <c r="Y152" i="4"/>
  <c r="X152" i="4"/>
  <c r="U152" i="4"/>
  <c r="H152" i="4"/>
  <c r="G152" i="4"/>
  <c r="Y151" i="4"/>
  <c r="X151" i="4"/>
  <c r="U151" i="4"/>
  <c r="H151" i="4"/>
  <c r="G151" i="4"/>
  <c r="Y150" i="4"/>
  <c r="X150" i="4"/>
  <c r="U150" i="4"/>
  <c r="H150" i="4"/>
  <c r="G150" i="4"/>
  <c r="Y149" i="4"/>
  <c r="X149" i="4"/>
  <c r="U149" i="4"/>
  <c r="H149" i="4"/>
  <c r="G149" i="4"/>
  <c r="Y148" i="4"/>
  <c r="X148" i="4"/>
  <c r="U148" i="4"/>
  <c r="H148" i="4"/>
  <c r="G148" i="4"/>
  <c r="Y147" i="4"/>
  <c r="X147" i="4"/>
  <c r="U147" i="4"/>
  <c r="H147" i="4"/>
  <c r="G147" i="4"/>
  <c r="Y146" i="4"/>
  <c r="X146" i="4"/>
  <c r="U146" i="4"/>
  <c r="H146" i="4"/>
  <c r="G146" i="4"/>
  <c r="Y145" i="4"/>
  <c r="X145" i="4"/>
  <c r="U145" i="4"/>
  <c r="H145" i="4"/>
  <c r="G145" i="4"/>
  <c r="Y144" i="4"/>
  <c r="X144" i="4"/>
  <c r="U144" i="4"/>
  <c r="H144" i="4"/>
  <c r="G144" i="4"/>
  <c r="Y143" i="4"/>
  <c r="X143" i="4"/>
  <c r="U143" i="4"/>
  <c r="H143" i="4"/>
  <c r="G143" i="4"/>
  <c r="Y142" i="4"/>
  <c r="X142" i="4"/>
  <c r="U142" i="4"/>
  <c r="H142" i="4"/>
  <c r="G142" i="4"/>
  <c r="Y141" i="4"/>
  <c r="X141" i="4"/>
  <c r="U141" i="4"/>
  <c r="H141" i="4"/>
  <c r="G141" i="4"/>
  <c r="Y140" i="4"/>
  <c r="X140" i="4"/>
  <c r="U140" i="4"/>
  <c r="H140" i="4"/>
  <c r="G140" i="4"/>
  <c r="Y139" i="4"/>
  <c r="X139" i="4"/>
  <c r="U139" i="4"/>
  <c r="H139" i="4"/>
  <c r="G139" i="4"/>
  <c r="Y138" i="4"/>
  <c r="X138" i="4"/>
  <c r="U138" i="4"/>
  <c r="H138" i="4"/>
  <c r="G138" i="4"/>
  <c r="Y137" i="4"/>
  <c r="X137" i="4"/>
  <c r="U137" i="4"/>
  <c r="H137" i="4"/>
  <c r="G137" i="4"/>
  <c r="Y136" i="4"/>
  <c r="X136" i="4"/>
  <c r="U136" i="4"/>
  <c r="H136" i="4"/>
  <c r="G136" i="4"/>
  <c r="Y135" i="4"/>
  <c r="X135" i="4"/>
  <c r="U135" i="4"/>
  <c r="H135" i="4"/>
  <c r="G135" i="4"/>
  <c r="Y134" i="4"/>
  <c r="X134" i="4"/>
  <c r="U134" i="4"/>
  <c r="H134" i="4"/>
  <c r="G134" i="4"/>
  <c r="Y133" i="4"/>
  <c r="X133" i="4"/>
  <c r="U133" i="4"/>
  <c r="H133" i="4"/>
  <c r="G133" i="4"/>
  <c r="Y132" i="4"/>
  <c r="X132" i="4"/>
  <c r="U132" i="4"/>
  <c r="H132" i="4"/>
  <c r="G132" i="4"/>
  <c r="Y131" i="4"/>
  <c r="X131" i="4"/>
  <c r="U131" i="4"/>
  <c r="H131" i="4"/>
  <c r="G131" i="4"/>
  <c r="Y130" i="4"/>
  <c r="X130" i="4"/>
  <c r="U130" i="4"/>
  <c r="H130" i="4"/>
  <c r="G130" i="4"/>
  <c r="Y129" i="4"/>
  <c r="X129" i="4"/>
  <c r="U129" i="4"/>
  <c r="H129" i="4"/>
  <c r="G129" i="4"/>
  <c r="Y128" i="4"/>
  <c r="X128" i="4"/>
  <c r="U128" i="4"/>
  <c r="H128" i="4"/>
  <c r="G128" i="4"/>
  <c r="Y127" i="4"/>
  <c r="X127" i="4"/>
  <c r="U127" i="4"/>
  <c r="H127" i="4"/>
  <c r="G127" i="4"/>
  <c r="Y126" i="4"/>
  <c r="X126" i="4"/>
  <c r="U126" i="4"/>
  <c r="H126" i="4"/>
  <c r="G126" i="4"/>
  <c r="Y125" i="4"/>
  <c r="X125" i="4"/>
  <c r="U125" i="4"/>
  <c r="H125" i="4"/>
  <c r="G125" i="4"/>
  <c r="Y124" i="4"/>
  <c r="X124" i="4"/>
  <c r="U124" i="4"/>
  <c r="H124" i="4"/>
  <c r="G124" i="4"/>
  <c r="Y123" i="4"/>
  <c r="X123" i="4"/>
  <c r="U123" i="4"/>
  <c r="H123" i="4"/>
  <c r="G123" i="4"/>
  <c r="Y122" i="4"/>
  <c r="X122" i="4"/>
  <c r="U122" i="4"/>
  <c r="H122" i="4"/>
  <c r="G122" i="4"/>
  <c r="Y121" i="4"/>
  <c r="X121" i="4"/>
  <c r="U121" i="4"/>
  <c r="H121" i="4"/>
  <c r="G121" i="4"/>
  <c r="Y120" i="4"/>
  <c r="X120" i="4"/>
  <c r="U120" i="4"/>
  <c r="H120" i="4"/>
  <c r="G120" i="4"/>
  <c r="Y119" i="4"/>
  <c r="X119" i="4"/>
  <c r="U119" i="4"/>
  <c r="H119" i="4"/>
  <c r="G119" i="4"/>
  <c r="Y118" i="4"/>
  <c r="X118" i="4"/>
  <c r="U118" i="4"/>
  <c r="H118" i="4"/>
  <c r="G118" i="4"/>
  <c r="Y117" i="4"/>
  <c r="X117" i="4"/>
  <c r="U117" i="4"/>
  <c r="H117" i="4"/>
  <c r="G117" i="4"/>
  <c r="Y116" i="4"/>
  <c r="X116" i="4"/>
  <c r="U116" i="4"/>
  <c r="H116" i="4"/>
  <c r="G116" i="4"/>
  <c r="Y115" i="4"/>
  <c r="X115" i="4"/>
  <c r="U115" i="4"/>
  <c r="H115" i="4"/>
  <c r="G115" i="4"/>
  <c r="Y114" i="4"/>
  <c r="X114" i="4"/>
  <c r="U114" i="4"/>
  <c r="H114" i="4"/>
  <c r="G114" i="4"/>
  <c r="Y113" i="4"/>
  <c r="X113" i="4"/>
  <c r="U113" i="4"/>
  <c r="H113" i="4"/>
  <c r="G113" i="4"/>
  <c r="Y112" i="4"/>
  <c r="X112" i="4"/>
  <c r="U112" i="4"/>
  <c r="H112" i="4"/>
  <c r="G112" i="4"/>
  <c r="Y111" i="4"/>
  <c r="X111" i="4"/>
  <c r="U111" i="4"/>
  <c r="H111" i="4"/>
  <c r="G111" i="4"/>
  <c r="Y110" i="4"/>
  <c r="X110" i="4"/>
  <c r="U110" i="4"/>
  <c r="H110" i="4"/>
  <c r="G110" i="4"/>
  <c r="Y109" i="4"/>
  <c r="X109" i="4"/>
  <c r="U109" i="4"/>
  <c r="H109" i="4"/>
  <c r="G109" i="4"/>
  <c r="Y108" i="4"/>
  <c r="X108" i="4"/>
  <c r="U108" i="4"/>
  <c r="H108" i="4"/>
  <c r="G108" i="4"/>
  <c r="Y107" i="4"/>
  <c r="X107" i="4"/>
  <c r="U107" i="4"/>
  <c r="H107" i="4"/>
  <c r="G107" i="4"/>
  <c r="Y106" i="4"/>
  <c r="X106" i="4"/>
  <c r="U106" i="4"/>
  <c r="H106" i="4"/>
  <c r="G106" i="4"/>
  <c r="Y105" i="4"/>
  <c r="X105" i="4"/>
  <c r="U105" i="4"/>
  <c r="H105" i="4"/>
  <c r="G105" i="4"/>
  <c r="Y104" i="4"/>
  <c r="X104" i="4"/>
  <c r="U104" i="4"/>
  <c r="H104" i="4"/>
  <c r="G104" i="4"/>
  <c r="Y103" i="4"/>
  <c r="X103" i="4"/>
  <c r="U103" i="4"/>
  <c r="H103" i="4"/>
  <c r="G103" i="4"/>
  <c r="Y102" i="4"/>
  <c r="X102" i="4"/>
  <c r="U102" i="4"/>
  <c r="H102" i="4"/>
  <c r="G102" i="4"/>
  <c r="Y101" i="4"/>
  <c r="X101" i="4"/>
  <c r="U101" i="4"/>
  <c r="H101" i="4"/>
  <c r="G101" i="4"/>
  <c r="Y100" i="4"/>
  <c r="X100" i="4"/>
  <c r="U100" i="4"/>
  <c r="H100" i="4"/>
  <c r="G100" i="4"/>
  <c r="Y99" i="4"/>
  <c r="X99" i="4"/>
  <c r="U99" i="4"/>
  <c r="H99" i="4"/>
  <c r="G99" i="4"/>
  <c r="Y98" i="4"/>
  <c r="X98" i="4"/>
  <c r="U98" i="4"/>
  <c r="H98" i="4"/>
  <c r="G98" i="4"/>
  <c r="Y97" i="4"/>
  <c r="X97" i="4"/>
  <c r="U97" i="4"/>
  <c r="H97" i="4"/>
  <c r="G97" i="4"/>
  <c r="Y96" i="4"/>
  <c r="X96" i="4"/>
  <c r="U96" i="4"/>
  <c r="H96" i="4"/>
  <c r="G96" i="4"/>
  <c r="Y95" i="4"/>
  <c r="X95" i="4"/>
  <c r="U95" i="4"/>
  <c r="H95" i="4"/>
  <c r="G95" i="4"/>
  <c r="Y94" i="4"/>
  <c r="X94" i="4"/>
  <c r="U94" i="4"/>
  <c r="H94" i="4"/>
  <c r="G94" i="4"/>
  <c r="Y93" i="4"/>
  <c r="X93" i="4"/>
  <c r="U93" i="4"/>
  <c r="H93" i="4"/>
  <c r="G93" i="4"/>
  <c r="Y92" i="4"/>
  <c r="X92" i="4"/>
  <c r="U92" i="4"/>
  <c r="H92" i="4"/>
  <c r="G92" i="4"/>
  <c r="Y91" i="4"/>
  <c r="X91" i="4"/>
  <c r="U91" i="4"/>
  <c r="H91" i="4"/>
  <c r="G91" i="4"/>
  <c r="Y90" i="4"/>
  <c r="X90" i="4"/>
  <c r="U90" i="4"/>
  <c r="H90" i="4"/>
  <c r="G90" i="4"/>
  <c r="Y89" i="4"/>
  <c r="X89" i="4"/>
  <c r="U89" i="4"/>
  <c r="H89" i="4"/>
  <c r="G89" i="4"/>
  <c r="Y88" i="4"/>
  <c r="X88" i="4"/>
  <c r="U88" i="4"/>
  <c r="H88" i="4"/>
  <c r="G88" i="4"/>
  <c r="Y87" i="4"/>
  <c r="X87" i="4"/>
  <c r="U87" i="4"/>
  <c r="H87" i="4"/>
  <c r="G87" i="4"/>
  <c r="Y86" i="4"/>
  <c r="X86" i="4"/>
  <c r="U86" i="4"/>
  <c r="H86" i="4"/>
  <c r="G86" i="4"/>
  <c r="Y85" i="4"/>
  <c r="X85" i="4"/>
  <c r="U85" i="4"/>
  <c r="H85" i="4"/>
  <c r="G85" i="4"/>
  <c r="Y84" i="4"/>
  <c r="X84" i="4"/>
  <c r="U84" i="4"/>
  <c r="H84" i="4"/>
  <c r="G84" i="4"/>
  <c r="Y83" i="4"/>
  <c r="X83" i="4"/>
  <c r="U83" i="4"/>
  <c r="H83" i="4"/>
  <c r="G83" i="4"/>
  <c r="Y82" i="4"/>
  <c r="X82" i="4"/>
  <c r="U82" i="4"/>
  <c r="H82" i="4"/>
  <c r="G82" i="4"/>
  <c r="Y81" i="4"/>
  <c r="X81" i="4"/>
  <c r="U81" i="4"/>
  <c r="H81" i="4"/>
  <c r="G81" i="4"/>
  <c r="Y80" i="4"/>
  <c r="X80" i="4"/>
  <c r="U80" i="4"/>
  <c r="H80" i="4"/>
  <c r="G80" i="4"/>
  <c r="Y79" i="4"/>
  <c r="X79" i="4"/>
  <c r="U79" i="4"/>
  <c r="H79" i="4"/>
  <c r="G79" i="4"/>
  <c r="Y78" i="4"/>
  <c r="X78" i="4"/>
  <c r="U78" i="4"/>
  <c r="H78" i="4"/>
  <c r="G78" i="4"/>
  <c r="Y77" i="4"/>
  <c r="X77" i="4"/>
  <c r="U77" i="4"/>
  <c r="H77" i="4"/>
  <c r="G77" i="4"/>
  <c r="Y76" i="4"/>
  <c r="X76" i="4"/>
  <c r="U76" i="4"/>
  <c r="H76" i="4"/>
  <c r="G76" i="4"/>
  <c r="Y75" i="4"/>
  <c r="X75" i="4"/>
  <c r="U75" i="4"/>
  <c r="H75" i="4"/>
  <c r="G75" i="4"/>
  <c r="Y74" i="4"/>
  <c r="X74" i="4"/>
  <c r="U74" i="4"/>
  <c r="H74" i="4"/>
  <c r="G74" i="4"/>
  <c r="Y73" i="4"/>
  <c r="X73" i="4"/>
  <c r="U73" i="4"/>
  <c r="H73" i="4"/>
  <c r="G73" i="4"/>
  <c r="Y72" i="4"/>
  <c r="X72" i="4"/>
  <c r="U72" i="4"/>
  <c r="H72" i="4"/>
  <c r="G72" i="4"/>
  <c r="Y71" i="4"/>
  <c r="X71" i="4"/>
  <c r="U71" i="4"/>
  <c r="H71" i="4"/>
  <c r="G71" i="4"/>
  <c r="Y70" i="4"/>
  <c r="X70" i="4"/>
  <c r="U70" i="4"/>
  <c r="H70" i="4"/>
  <c r="G70" i="4"/>
  <c r="Y69" i="4"/>
  <c r="X69" i="4"/>
  <c r="U69" i="4"/>
  <c r="H69" i="4"/>
  <c r="G69" i="4"/>
  <c r="Y68" i="4"/>
  <c r="X68" i="4"/>
  <c r="U68" i="4"/>
  <c r="H68" i="4"/>
  <c r="G68" i="4"/>
  <c r="Y67" i="4"/>
  <c r="X67" i="4"/>
  <c r="U67" i="4"/>
  <c r="H67" i="4"/>
  <c r="G67" i="4"/>
  <c r="Y66" i="4"/>
  <c r="X66" i="4"/>
  <c r="U66" i="4"/>
  <c r="H66" i="4"/>
  <c r="G66" i="4"/>
  <c r="Y65" i="4"/>
  <c r="X65" i="4"/>
  <c r="U65" i="4"/>
  <c r="H65" i="4"/>
  <c r="G65" i="4"/>
  <c r="Y64" i="4"/>
  <c r="X64" i="4"/>
  <c r="U64" i="4"/>
  <c r="H64" i="4"/>
  <c r="G64" i="4"/>
  <c r="Y63" i="4"/>
  <c r="X63" i="4"/>
  <c r="U63" i="4"/>
  <c r="H63" i="4"/>
  <c r="G63" i="4"/>
  <c r="Y62" i="4"/>
  <c r="X62" i="4"/>
  <c r="U62" i="4"/>
  <c r="H62" i="4"/>
  <c r="G62" i="4"/>
  <c r="Y61" i="4"/>
  <c r="X61" i="4"/>
  <c r="U61" i="4"/>
  <c r="H61" i="4"/>
  <c r="G61" i="4"/>
  <c r="Y60" i="4"/>
  <c r="X60" i="4"/>
  <c r="U60" i="4"/>
  <c r="H60" i="4"/>
  <c r="G60" i="4"/>
  <c r="Y59" i="4"/>
  <c r="X59" i="4"/>
  <c r="U59" i="4"/>
  <c r="H59" i="4"/>
  <c r="G59" i="4"/>
  <c r="Y58" i="4"/>
  <c r="X58" i="4"/>
  <c r="U58" i="4"/>
  <c r="H58" i="4"/>
  <c r="G58" i="4"/>
  <c r="Y57" i="4"/>
  <c r="X57" i="4"/>
  <c r="U57" i="4"/>
  <c r="H57" i="4"/>
  <c r="G57" i="4"/>
  <c r="Y56" i="4"/>
  <c r="X56" i="4"/>
  <c r="U56" i="4"/>
  <c r="H56" i="4"/>
  <c r="G56" i="4"/>
  <c r="Y55" i="4"/>
  <c r="X55" i="4"/>
  <c r="U55" i="4"/>
  <c r="H55" i="4"/>
  <c r="G55" i="4"/>
  <c r="Y54" i="4"/>
  <c r="X54" i="4"/>
  <c r="U54" i="4"/>
  <c r="H54" i="4"/>
  <c r="G54" i="4"/>
  <c r="Y53" i="4"/>
  <c r="X53" i="4"/>
  <c r="U53" i="4"/>
  <c r="H53" i="4"/>
  <c r="G53" i="4"/>
  <c r="Y52" i="4"/>
  <c r="X52" i="4"/>
  <c r="U52" i="4"/>
  <c r="H52" i="4"/>
  <c r="G52" i="4"/>
  <c r="Y51" i="4"/>
  <c r="X51" i="4"/>
  <c r="U51" i="4"/>
  <c r="H51" i="4"/>
  <c r="G51" i="4"/>
  <c r="Y50" i="4"/>
  <c r="X50" i="4"/>
  <c r="U50" i="4"/>
  <c r="H50" i="4"/>
  <c r="G50" i="4"/>
  <c r="Y49" i="4"/>
  <c r="X49" i="4"/>
  <c r="U49" i="4"/>
  <c r="H49" i="4"/>
  <c r="G49" i="4"/>
  <c r="Y48" i="4"/>
  <c r="X48" i="4"/>
  <c r="U48" i="4"/>
  <c r="H48" i="4"/>
  <c r="G48" i="4"/>
  <c r="Y47" i="4"/>
  <c r="X47" i="4"/>
  <c r="U47" i="4"/>
  <c r="H47" i="4"/>
  <c r="G47" i="4"/>
  <c r="Y46" i="4"/>
  <c r="X46" i="4"/>
  <c r="U46" i="4"/>
  <c r="H46" i="4"/>
  <c r="G46" i="4"/>
  <c r="Y45" i="4"/>
  <c r="X45" i="4"/>
  <c r="U45" i="4"/>
  <c r="H45" i="4"/>
  <c r="G45" i="4"/>
  <c r="Y44" i="4"/>
  <c r="X44" i="4"/>
  <c r="U44" i="4"/>
  <c r="H44" i="4"/>
  <c r="G44" i="4"/>
  <c r="Y43" i="4"/>
  <c r="X43" i="4"/>
  <c r="U43" i="4"/>
  <c r="H43" i="4"/>
  <c r="G43" i="4"/>
  <c r="Y42" i="4"/>
  <c r="X42" i="4"/>
  <c r="U42" i="4"/>
  <c r="H42" i="4"/>
  <c r="G42" i="4"/>
  <c r="Y41" i="4"/>
  <c r="X41" i="4"/>
  <c r="U41" i="4"/>
  <c r="H41" i="4"/>
  <c r="G41" i="4"/>
  <c r="Y40" i="4"/>
  <c r="X40" i="4"/>
  <c r="U40" i="4"/>
  <c r="H40" i="4"/>
  <c r="G40" i="4"/>
  <c r="Y39" i="4"/>
  <c r="X39" i="4"/>
  <c r="U39" i="4"/>
  <c r="H39" i="4"/>
  <c r="G39" i="4"/>
  <c r="Y38" i="4"/>
  <c r="X38" i="4"/>
  <c r="U38" i="4"/>
  <c r="H38" i="4"/>
  <c r="G38" i="4"/>
  <c r="Y37" i="4"/>
  <c r="X37" i="4"/>
  <c r="U37" i="4"/>
  <c r="H37" i="4"/>
  <c r="G37" i="4"/>
  <c r="Y36" i="4"/>
  <c r="X36" i="4"/>
  <c r="U36" i="4"/>
  <c r="H36" i="4"/>
  <c r="G36" i="4"/>
  <c r="Y35" i="4"/>
  <c r="X35" i="4"/>
  <c r="U35" i="4"/>
  <c r="H35" i="4"/>
  <c r="G35" i="4"/>
  <c r="Y34" i="4"/>
  <c r="X34" i="4"/>
  <c r="U34" i="4"/>
  <c r="H34" i="4"/>
  <c r="G34" i="4"/>
  <c r="Y33" i="4"/>
  <c r="X33" i="4"/>
  <c r="U33" i="4"/>
  <c r="H33" i="4"/>
  <c r="G33" i="4"/>
  <c r="Y32" i="4"/>
  <c r="X32" i="4"/>
  <c r="U32" i="4"/>
  <c r="H32" i="4"/>
  <c r="G32" i="4"/>
  <c r="Y31" i="4"/>
  <c r="X31" i="4"/>
  <c r="U31" i="4"/>
  <c r="H31" i="4"/>
  <c r="G31" i="4"/>
  <c r="Y30" i="4"/>
  <c r="X30" i="4"/>
  <c r="U30" i="4"/>
  <c r="H30" i="4"/>
  <c r="G30" i="4"/>
  <c r="Y29" i="4"/>
  <c r="X29" i="4"/>
  <c r="U29" i="4"/>
  <c r="H29" i="4"/>
  <c r="G29" i="4"/>
  <c r="Y28" i="4"/>
  <c r="X28" i="4"/>
  <c r="U28" i="4"/>
  <c r="H28" i="4"/>
  <c r="G28" i="4"/>
  <c r="Y27" i="4"/>
  <c r="X27" i="4"/>
  <c r="U27" i="4"/>
  <c r="H27" i="4"/>
  <c r="G27" i="4"/>
  <c r="Y26" i="4"/>
  <c r="X26" i="4"/>
  <c r="U26" i="4"/>
  <c r="H26" i="4"/>
  <c r="G26" i="4"/>
  <c r="Y25" i="4"/>
  <c r="X25" i="4"/>
  <c r="U25" i="4"/>
  <c r="H25" i="4"/>
  <c r="G25" i="4"/>
  <c r="Y24" i="4"/>
  <c r="X24" i="4"/>
  <c r="U24" i="4"/>
  <c r="H24" i="4"/>
  <c r="G24" i="4"/>
  <c r="Y23" i="4"/>
  <c r="X23" i="4"/>
  <c r="U23" i="4"/>
  <c r="H23" i="4"/>
  <c r="G23" i="4"/>
  <c r="Y22" i="4"/>
  <c r="X22" i="4"/>
  <c r="U22" i="4"/>
  <c r="H22" i="4"/>
  <c r="G22" i="4"/>
  <c r="Y21" i="4"/>
  <c r="X21" i="4"/>
  <c r="U21" i="4"/>
  <c r="H21" i="4"/>
  <c r="G21" i="4"/>
  <c r="Y20" i="4"/>
  <c r="X20" i="4"/>
  <c r="U20" i="4"/>
  <c r="H20" i="4"/>
  <c r="G20" i="4"/>
  <c r="Y19" i="4"/>
  <c r="X19" i="4"/>
  <c r="U19" i="4"/>
  <c r="H19" i="4"/>
  <c r="G19" i="4"/>
  <c r="Y18" i="4"/>
  <c r="X18" i="4"/>
  <c r="U18" i="4"/>
  <c r="H18" i="4"/>
  <c r="G18" i="4"/>
  <c r="Y17" i="4"/>
  <c r="X17" i="4"/>
  <c r="U17" i="4"/>
  <c r="H17" i="4"/>
  <c r="G17" i="4"/>
  <c r="Y16" i="4"/>
  <c r="X16" i="4"/>
  <c r="U16" i="4"/>
  <c r="H16" i="4"/>
  <c r="G16" i="4"/>
  <c r="Y15" i="4"/>
  <c r="X15" i="4"/>
  <c r="U15" i="4"/>
  <c r="H15" i="4"/>
  <c r="G15" i="4"/>
  <c r="Y14" i="4"/>
  <c r="X14" i="4"/>
  <c r="U14" i="4"/>
  <c r="H14" i="4"/>
  <c r="G14" i="4"/>
  <c r="Y13" i="4"/>
  <c r="X13" i="4"/>
  <c r="U13" i="4"/>
  <c r="H13" i="4"/>
  <c r="G13" i="4"/>
  <c r="Y12" i="4"/>
  <c r="X12" i="4"/>
  <c r="U12" i="4"/>
  <c r="H12" i="4"/>
  <c r="G12" i="4"/>
  <c r="Y11" i="4"/>
  <c r="X11" i="4"/>
  <c r="U11" i="4"/>
  <c r="H11" i="4"/>
  <c r="G11" i="4"/>
  <c r="Y10" i="4"/>
  <c r="X10" i="4"/>
  <c r="U10" i="4"/>
  <c r="H10" i="4"/>
  <c r="G10" i="4"/>
  <c r="Y9" i="4"/>
  <c r="X9" i="4"/>
  <c r="U9" i="4"/>
  <c r="H9" i="4"/>
  <c r="G9" i="4"/>
  <c r="Y8" i="4"/>
  <c r="X8" i="4"/>
  <c r="U8" i="4"/>
  <c r="H8" i="4"/>
  <c r="G8" i="4"/>
  <c r="Y7" i="4"/>
  <c r="X7" i="4"/>
  <c r="U7" i="4"/>
  <c r="H7" i="4"/>
  <c r="G7" i="4"/>
  <c r="Y6" i="4"/>
  <c r="X6" i="4"/>
  <c r="U6" i="4"/>
  <c r="H6" i="4"/>
  <c r="G6" i="4"/>
  <c r="Y5" i="4"/>
  <c r="X5" i="4"/>
  <c r="U5" i="4"/>
  <c r="H5" i="4"/>
  <c r="G5" i="4"/>
  <c r="Y4" i="4"/>
  <c r="X4" i="4"/>
  <c r="U4" i="4"/>
  <c r="H4" i="4"/>
  <c r="G4" i="4"/>
  <c r="Y3" i="4"/>
  <c r="X3" i="4"/>
  <c r="U3" i="4"/>
  <c r="H3" i="4"/>
  <c r="G3" i="4"/>
  <c r="U27" i="22"/>
  <c r="U28" i="22"/>
  <c r="U29" i="22"/>
  <c r="U30" i="22"/>
  <c r="U31" i="22"/>
  <c r="U32" i="22"/>
  <c r="U33" i="22"/>
  <c r="U34" i="22"/>
  <c r="U35" i="22"/>
  <c r="U36" i="22"/>
  <c r="U37" i="22"/>
  <c r="U38" i="22"/>
  <c r="U39" i="22"/>
  <c r="U40" i="22"/>
  <c r="U41" i="22"/>
  <c r="U42" i="22"/>
  <c r="U43" i="22"/>
  <c r="U44" i="22"/>
  <c r="U45" i="22"/>
  <c r="U46" i="22"/>
  <c r="U47" i="22"/>
  <c r="U48" i="22"/>
  <c r="U49" i="22"/>
  <c r="U50" i="22"/>
  <c r="U51" i="22"/>
  <c r="U52" i="22"/>
  <c r="U27" i="20"/>
  <c r="U28" i="20"/>
  <c r="U29" i="20"/>
  <c r="U30" i="20"/>
  <c r="U31" i="20"/>
  <c r="U32" i="20"/>
  <c r="U33" i="20"/>
  <c r="U34" i="20"/>
  <c r="U35" i="20"/>
  <c r="U36" i="20"/>
  <c r="U37" i="20"/>
  <c r="U38" i="20"/>
  <c r="U39" i="20"/>
  <c r="U40" i="20"/>
  <c r="U41" i="20"/>
  <c r="U42" i="20"/>
  <c r="U43" i="20"/>
  <c r="U44" i="20"/>
  <c r="U45" i="20"/>
  <c r="U46" i="20"/>
  <c r="U47" i="20"/>
  <c r="U48" i="20"/>
  <c r="U49" i="20"/>
  <c r="U50" i="20"/>
  <c r="U51" i="20"/>
  <c r="U52" i="20"/>
  <c r="U53" i="20"/>
  <c r="U54" i="20"/>
  <c r="U55" i="20"/>
  <c r="U56" i="20"/>
  <c r="U57" i="20"/>
  <c r="U58" i="20"/>
  <c r="U59" i="20"/>
  <c r="U60" i="20"/>
  <c r="U61" i="20"/>
  <c r="U62" i="20"/>
  <c r="U63" i="20"/>
  <c r="U64" i="20"/>
  <c r="U65" i="20"/>
  <c r="U66" i="20"/>
  <c r="U67" i="20"/>
  <c r="U68" i="20"/>
  <c r="U69" i="20"/>
  <c r="U70" i="20"/>
  <c r="U71" i="20"/>
  <c r="U72" i="20"/>
  <c r="U73" i="20"/>
  <c r="U74" i="20"/>
  <c r="U75" i="20"/>
  <c r="U76" i="20"/>
  <c r="U77" i="20"/>
  <c r="U27" i="19"/>
  <c r="U28" i="19"/>
  <c r="U29" i="19"/>
  <c r="U30" i="19"/>
  <c r="U31" i="19"/>
  <c r="U32" i="19"/>
  <c r="U33" i="19"/>
  <c r="U34" i="19"/>
  <c r="U35" i="19"/>
  <c r="U36" i="19"/>
  <c r="U37" i="19"/>
  <c r="U38" i="19"/>
  <c r="U39" i="19"/>
  <c r="U40" i="19"/>
  <c r="U41" i="19"/>
  <c r="U42" i="19"/>
  <c r="U43" i="19"/>
  <c r="U44" i="19"/>
  <c r="U45" i="19"/>
  <c r="U46" i="19"/>
  <c r="U47" i="19"/>
  <c r="U48" i="19"/>
  <c r="U49" i="19"/>
  <c r="U50" i="19"/>
  <c r="U51" i="19"/>
  <c r="U52" i="19"/>
  <c r="U53" i="19"/>
  <c r="U54" i="19"/>
  <c r="U55" i="19"/>
  <c r="U56" i="19"/>
  <c r="U57" i="19"/>
  <c r="U58" i="19"/>
  <c r="U59" i="19"/>
  <c r="U60" i="19"/>
  <c r="U61" i="19"/>
  <c r="U62" i="19"/>
  <c r="U63" i="19"/>
  <c r="U64" i="19"/>
  <c r="U65" i="19"/>
  <c r="U66" i="19"/>
  <c r="U67" i="19"/>
  <c r="U68" i="19"/>
  <c r="U69" i="19"/>
  <c r="U70" i="19"/>
  <c r="U71" i="19"/>
  <c r="U72" i="19"/>
  <c r="U73" i="19"/>
  <c r="U74" i="19"/>
  <c r="U75" i="19"/>
  <c r="U76" i="19"/>
  <c r="U77" i="19"/>
  <c r="U78" i="19"/>
  <c r="U79" i="19"/>
  <c r="U80" i="19"/>
  <c r="U81" i="19"/>
  <c r="U82" i="19"/>
  <c r="U83" i="19"/>
  <c r="U84" i="19"/>
  <c r="U85" i="19"/>
  <c r="U86" i="19"/>
  <c r="U87" i="19"/>
  <c r="U88" i="19"/>
  <c r="U89" i="19"/>
  <c r="U90" i="19"/>
  <c r="U91" i="19"/>
  <c r="U92" i="19"/>
  <c r="U93" i="19"/>
  <c r="U94" i="19"/>
  <c r="U95" i="19"/>
  <c r="U96" i="19"/>
  <c r="U97" i="19"/>
  <c r="U98" i="19"/>
  <c r="U99" i="19"/>
  <c r="U100" i="19"/>
  <c r="U101" i="19"/>
  <c r="U102" i="19"/>
  <c r="U103" i="19"/>
  <c r="U104" i="19"/>
  <c r="U105" i="19"/>
  <c r="U106" i="19"/>
  <c r="U107" i="19"/>
  <c r="U108" i="19"/>
  <c r="U109" i="19"/>
  <c r="U110" i="19"/>
  <c r="U111" i="19"/>
  <c r="U112" i="19"/>
  <c r="U113" i="19"/>
  <c r="U114" i="19"/>
  <c r="U115" i="19"/>
  <c r="U116" i="19"/>
  <c r="U117" i="19"/>
  <c r="U118" i="19"/>
  <c r="U119" i="19"/>
  <c r="U120" i="19"/>
  <c r="U121" i="19"/>
  <c r="U122" i="19"/>
  <c r="U123" i="19"/>
  <c r="U124" i="19"/>
  <c r="U125" i="19"/>
  <c r="U126" i="19"/>
  <c r="U127" i="19"/>
  <c r="U128" i="19"/>
  <c r="U129" i="19"/>
  <c r="U130" i="19"/>
  <c r="U131" i="19"/>
  <c r="U27" i="17"/>
  <c r="U28" i="17"/>
  <c r="U29" i="17"/>
  <c r="U30" i="17"/>
  <c r="U31" i="17"/>
  <c r="U32" i="17"/>
  <c r="U33" i="17"/>
  <c r="U34" i="17"/>
  <c r="U35" i="17"/>
  <c r="U36" i="17"/>
  <c r="U37" i="17"/>
  <c r="U38" i="17"/>
  <c r="U39" i="17"/>
  <c r="U40" i="17"/>
  <c r="U41" i="17"/>
  <c r="U42" i="17"/>
  <c r="U43" i="17"/>
  <c r="U44" i="17"/>
  <c r="U45" i="17"/>
  <c r="U46" i="17"/>
  <c r="U47" i="17"/>
  <c r="U48" i="17"/>
  <c r="U49" i="17"/>
  <c r="U50" i="17"/>
  <c r="U51" i="17"/>
  <c r="U52" i="17"/>
  <c r="U53" i="17"/>
  <c r="U54" i="17"/>
  <c r="U55" i="17"/>
  <c r="U56" i="17"/>
  <c r="U57" i="17"/>
  <c r="U58" i="17"/>
  <c r="U27" i="15"/>
  <c r="U28" i="15"/>
  <c r="U29" i="15"/>
  <c r="U30" i="15"/>
  <c r="U31" i="15"/>
  <c r="U32" i="15"/>
  <c r="U33" i="15"/>
  <c r="U34" i="15"/>
  <c r="U35" i="15"/>
  <c r="U36" i="15"/>
  <c r="U37" i="15"/>
  <c r="U38" i="15"/>
  <c r="U39" i="15"/>
  <c r="U40" i="15"/>
  <c r="U41" i="15"/>
  <c r="U42" i="15"/>
  <c r="U43" i="15"/>
  <c r="U44" i="15"/>
  <c r="U45" i="15"/>
  <c r="U46" i="15"/>
  <c r="U47" i="15"/>
  <c r="U48" i="15"/>
  <c r="U49" i="15"/>
  <c r="U50" i="15"/>
  <c r="U51" i="15"/>
  <c r="U52" i="15"/>
  <c r="U53" i="15"/>
  <c r="U54" i="15"/>
  <c r="U55" i="15"/>
  <c r="U56" i="15"/>
  <c r="U57" i="15"/>
  <c r="U58" i="15"/>
  <c r="U59" i="15"/>
  <c r="U60" i="15"/>
  <c r="U61" i="15"/>
  <c r="U62" i="15"/>
  <c r="U63" i="15"/>
  <c r="U64" i="15"/>
  <c r="U65" i="15"/>
  <c r="U66" i="15"/>
  <c r="U67" i="15"/>
  <c r="U68" i="15"/>
  <c r="U69" i="15"/>
  <c r="U27" i="14"/>
  <c r="U28" i="14"/>
  <c r="U29" i="14"/>
  <c r="U30" i="14"/>
  <c r="U31" i="14"/>
  <c r="U32" i="14"/>
  <c r="U33" i="14"/>
  <c r="U34" i="14"/>
  <c r="U35" i="14"/>
  <c r="U36" i="14"/>
  <c r="U37" i="14"/>
  <c r="U38" i="14"/>
  <c r="U39" i="14"/>
  <c r="U40" i="14"/>
  <c r="U41" i="14"/>
  <c r="U42" i="14"/>
  <c r="U43" i="14"/>
  <c r="U44" i="14"/>
  <c r="U45" i="14"/>
  <c r="U46" i="14"/>
  <c r="U47" i="14"/>
  <c r="U48" i="14"/>
  <c r="U49" i="14"/>
  <c r="U50" i="14"/>
  <c r="U51" i="14"/>
  <c r="U52" i="14"/>
  <c r="U53" i="14"/>
  <c r="U54" i="14"/>
  <c r="U55" i="14"/>
  <c r="U56" i="14"/>
  <c r="U57" i="14"/>
  <c r="U58" i="14"/>
  <c r="U59" i="14"/>
  <c r="U60" i="14"/>
  <c r="U61" i="14"/>
  <c r="U62" i="14"/>
  <c r="U63" i="14"/>
  <c r="U64" i="14"/>
  <c r="U65" i="14"/>
  <c r="U66" i="14"/>
  <c r="U67" i="14"/>
  <c r="U68" i="14"/>
  <c r="U69" i="14"/>
  <c r="U70" i="14"/>
  <c r="U71" i="14"/>
  <c r="U72" i="14"/>
  <c r="U73" i="14"/>
  <c r="U74" i="14"/>
  <c r="U75" i="14"/>
  <c r="U76" i="14"/>
  <c r="U77" i="14"/>
  <c r="U78" i="14"/>
  <c r="U79" i="14"/>
  <c r="U80" i="14"/>
  <c r="U81" i="14"/>
  <c r="U82" i="14"/>
  <c r="U83" i="14"/>
  <c r="U84" i="14"/>
  <c r="U85" i="14"/>
  <c r="U86" i="14"/>
  <c r="U87" i="14"/>
  <c r="U88" i="14"/>
  <c r="U89" i="14"/>
  <c r="U90" i="14"/>
  <c r="U91" i="14"/>
  <c r="U92" i="14"/>
  <c r="U93" i="14"/>
  <c r="U94" i="14"/>
  <c r="U95" i="14"/>
  <c r="U96" i="14"/>
  <c r="U97" i="14"/>
  <c r="U98" i="14"/>
  <c r="U99" i="14"/>
  <c r="U100" i="14"/>
  <c r="U101" i="14"/>
  <c r="U3" i="24"/>
  <c r="U27" i="23"/>
  <c r="U28" i="23"/>
  <c r="U29" i="23"/>
  <c r="U30" i="23"/>
  <c r="U31" i="23"/>
  <c r="U32" i="23"/>
  <c r="U33" i="23"/>
  <c r="U34" i="23"/>
  <c r="U35" i="23"/>
  <c r="U36" i="23"/>
  <c r="U37" i="23"/>
  <c r="U38" i="23"/>
  <c r="U39" i="23"/>
  <c r="U40" i="23"/>
  <c r="U41" i="23"/>
  <c r="U42" i="23"/>
  <c r="U43" i="23"/>
  <c r="U44" i="23"/>
  <c r="U45" i="23"/>
  <c r="U46" i="23"/>
  <c r="U47" i="23"/>
  <c r="U48" i="23"/>
  <c r="U49" i="23"/>
  <c r="U50" i="23"/>
  <c r="U51" i="23"/>
  <c r="U52" i="23"/>
  <c r="U53" i="23"/>
  <c r="U54" i="23"/>
  <c r="U55" i="23"/>
  <c r="U56" i="23"/>
  <c r="U57" i="23"/>
  <c r="U58" i="23"/>
  <c r="U59" i="23"/>
  <c r="U60" i="23"/>
  <c r="U61" i="23"/>
  <c r="U62" i="23"/>
  <c r="U63" i="23"/>
  <c r="U64" i="23"/>
  <c r="U65" i="23"/>
  <c r="U66" i="23"/>
  <c r="U67" i="23"/>
  <c r="U68" i="23"/>
  <c r="U26" i="23"/>
  <c r="U27" i="10"/>
  <c r="U28" i="10"/>
  <c r="U29" i="10"/>
  <c r="U30" i="10"/>
  <c r="U31" i="10"/>
  <c r="U32" i="10"/>
  <c r="U33" i="10"/>
  <c r="U34" i="10"/>
  <c r="U35" i="10"/>
  <c r="U36" i="10"/>
  <c r="U37" i="10"/>
  <c r="U38" i="10"/>
  <c r="U39" i="10"/>
  <c r="U40" i="10"/>
  <c r="U41" i="10"/>
  <c r="U42" i="10"/>
  <c r="U43" i="10"/>
  <c r="U44" i="10"/>
  <c r="U45" i="10"/>
  <c r="U46" i="10"/>
  <c r="U47" i="10"/>
  <c r="U48" i="10"/>
  <c r="U49" i="10"/>
  <c r="U50" i="10"/>
  <c r="U51" i="10"/>
  <c r="U52" i="10"/>
  <c r="U53" i="10"/>
  <c r="U54" i="10"/>
  <c r="U55" i="10"/>
  <c r="U56" i="10"/>
  <c r="U57" i="10"/>
  <c r="U58" i="10"/>
  <c r="U59" i="10"/>
  <c r="U60" i="10"/>
  <c r="U61" i="10"/>
  <c r="U62" i="10"/>
  <c r="U63" i="10"/>
  <c r="U64" i="10"/>
  <c r="U65" i="10"/>
  <c r="U66" i="10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77" i="9"/>
  <c r="U78" i="9"/>
  <c r="U79" i="9"/>
  <c r="U80" i="9"/>
  <c r="U81" i="9"/>
  <c r="U82" i="9"/>
  <c r="U83" i="9"/>
  <c r="U84" i="9"/>
  <c r="U85" i="9"/>
  <c r="U86" i="9"/>
  <c r="U87" i="9"/>
  <c r="U88" i="9"/>
  <c r="U89" i="9"/>
  <c r="U90" i="9"/>
  <c r="U91" i="9"/>
  <c r="U26" i="22"/>
  <c r="U25" i="22"/>
  <c r="U24" i="22"/>
  <c r="U23" i="22"/>
  <c r="U22" i="22"/>
  <c r="U21" i="22"/>
  <c r="U20" i="22"/>
  <c r="U19" i="22"/>
  <c r="U18" i="22"/>
  <c r="U17" i="22"/>
  <c r="U16" i="22"/>
  <c r="U15" i="22"/>
  <c r="U14" i="22"/>
  <c r="U13" i="22"/>
  <c r="U12" i="22"/>
  <c r="U11" i="22"/>
  <c r="U10" i="22"/>
  <c r="U9" i="22"/>
  <c r="U8" i="22"/>
  <c r="U7" i="22"/>
  <c r="U6" i="22"/>
  <c r="U5" i="22"/>
  <c r="U4" i="22"/>
  <c r="U3" i="22"/>
  <c r="U26" i="20"/>
  <c r="U25" i="20"/>
  <c r="U24" i="20"/>
  <c r="U23" i="20"/>
  <c r="U22" i="20"/>
  <c r="U21" i="20"/>
  <c r="U20" i="20"/>
  <c r="U19" i="20"/>
  <c r="U18" i="20"/>
  <c r="U17" i="20"/>
  <c r="U16" i="20"/>
  <c r="U15" i="20"/>
  <c r="U14" i="20"/>
  <c r="U13" i="20"/>
  <c r="U12" i="20"/>
  <c r="U11" i="20"/>
  <c r="U10" i="20"/>
  <c r="U9" i="20"/>
  <c r="U8" i="20"/>
  <c r="U7" i="20"/>
  <c r="U6" i="20"/>
  <c r="U5" i="20"/>
  <c r="U4" i="20"/>
  <c r="U3" i="20"/>
  <c r="U26" i="19"/>
  <c r="U25" i="19"/>
  <c r="U24" i="19"/>
  <c r="U23" i="19"/>
  <c r="U22" i="19"/>
  <c r="U21" i="19"/>
  <c r="U20" i="19"/>
  <c r="U19" i="19"/>
  <c r="U18" i="19"/>
  <c r="U17" i="19"/>
  <c r="U16" i="19"/>
  <c r="U15" i="19"/>
  <c r="U14" i="19"/>
  <c r="U13" i="19"/>
  <c r="U12" i="19"/>
  <c r="U11" i="19"/>
  <c r="U10" i="19"/>
  <c r="U9" i="19"/>
  <c r="U8" i="19"/>
  <c r="U7" i="19"/>
  <c r="U6" i="19"/>
  <c r="U5" i="19"/>
  <c r="U4" i="19"/>
  <c r="U3" i="19"/>
  <c r="U26" i="17"/>
  <c r="U25" i="17"/>
  <c r="U24" i="17"/>
  <c r="U23" i="17"/>
  <c r="U22" i="17"/>
  <c r="U21" i="17"/>
  <c r="U20" i="17"/>
  <c r="U19" i="17"/>
  <c r="U18" i="17"/>
  <c r="U17" i="17"/>
  <c r="U16" i="17"/>
  <c r="U15" i="17"/>
  <c r="U14" i="17"/>
  <c r="U13" i="17"/>
  <c r="U12" i="17"/>
  <c r="U11" i="17"/>
  <c r="U10" i="17"/>
  <c r="U9" i="17"/>
  <c r="U8" i="17"/>
  <c r="U7" i="17"/>
  <c r="U6" i="17"/>
  <c r="U5" i="17"/>
  <c r="U4" i="17"/>
  <c r="U3" i="17"/>
  <c r="U26" i="15"/>
  <c r="U25" i="15"/>
  <c r="U24" i="15"/>
  <c r="U23" i="15"/>
  <c r="U22" i="15"/>
  <c r="U21" i="15"/>
  <c r="U20" i="15"/>
  <c r="U19" i="15"/>
  <c r="U18" i="15"/>
  <c r="U17" i="15"/>
  <c r="U16" i="15"/>
  <c r="U15" i="15"/>
  <c r="U14" i="15"/>
  <c r="U13" i="15"/>
  <c r="U12" i="15"/>
  <c r="U11" i="15"/>
  <c r="U10" i="15"/>
  <c r="U9" i="15"/>
  <c r="U8" i="15"/>
  <c r="U7" i="15"/>
  <c r="U6" i="15"/>
  <c r="U5" i="15"/>
  <c r="U4" i="15"/>
  <c r="U3" i="15"/>
  <c r="U26" i="14"/>
  <c r="U25" i="14"/>
  <c r="U24" i="14"/>
  <c r="U23" i="14"/>
  <c r="U22" i="14"/>
  <c r="U21" i="14"/>
  <c r="U20" i="14"/>
  <c r="U19" i="14"/>
  <c r="U18" i="14"/>
  <c r="U17" i="14"/>
  <c r="U16" i="14"/>
  <c r="U15" i="14"/>
  <c r="U14" i="14"/>
  <c r="U13" i="14"/>
  <c r="U12" i="14"/>
  <c r="U11" i="14"/>
  <c r="U10" i="14"/>
  <c r="U9" i="14"/>
  <c r="U8" i="14"/>
  <c r="U7" i="14"/>
  <c r="U6" i="14"/>
  <c r="U5" i="14"/>
  <c r="U4" i="14"/>
  <c r="U3" i="14"/>
  <c r="U25" i="23"/>
  <c r="U24" i="23"/>
  <c r="U23" i="23"/>
  <c r="U22" i="23"/>
  <c r="U21" i="23"/>
  <c r="U20" i="23"/>
  <c r="U19" i="23"/>
  <c r="U18" i="23"/>
  <c r="U17" i="23"/>
  <c r="U16" i="23"/>
  <c r="U15" i="23"/>
  <c r="U14" i="23"/>
  <c r="U13" i="23"/>
  <c r="U12" i="23"/>
  <c r="U11" i="23"/>
  <c r="U10" i="23"/>
  <c r="U9" i="23"/>
  <c r="U8" i="23"/>
  <c r="U7" i="23"/>
  <c r="U6" i="23"/>
  <c r="U5" i="23"/>
  <c r="U4" i="23"/>
  <c r="U3" i="23"/>
  <c r="U26" i="10"/>
  <c r="U25" i="10"/>
  <c r="U24" i="10"/>
  <c r="U23" i="10"/>
  <c r="U22" i="10"/>
  <c r="U21" i="10"/>
  <c r="U20" i="10"/>
  <c r="U19" i="10"/>
  <c r="U18" i="10"/>
  <c r="U17" i="10"/>
  <c r="U16" i="10"/>
  <c r="U15" i="10"/>
  <c r="U14" i="10"/>
  <c r="U13" i="10"/>
  <c r="U12" i="10"/>
  <c r="U11" i="10"/>
  <c r="U10" i="10"/>
  <c r="U9" i="10"/>
  <c r="U8" i="10"/>
  <c r="U7" i="10"/>
  <c r="U6" i="10"/>
  <c r="U5" i="10"/>
  <c r="U4" i="10"/>
  <c r="U3" i="10"/>
  <c r="U26" i="9"/>
  <c r="U25" i="9"/>
  <c r="U24" i="9"/>
  <c r="U23" i="9"/>
  <c r="U22" i="9"/>
  <c r="U21" i="9"/>
  <c r="U20" i="9"/>
  <c r="U19" i="9"/>
  <c r="U18" i="9"/>
  <c r="U17" i="9"/>
  <c r="U16" i="9"/>
  <c r="U15" i="9"/>
  <c r="U14" i="9"/>
  <c r="U13" i="9"/>
  <c r="U12" i="9"/>
  <c r="U11" i="9"/>
  <c r="U10" i="9"/>
  <c r="U9" i="9"/>
  <c r="U8" i="9"/>
  <c r="U7" i="9"/>
  <c r="U6" i="9"/>
  <c r="U5" i="9"/>
  <c r="U4" i="9"/>
  <c r="U3" i="9"/>
  <c r="U27" i="13"/>
  <c r="U28" i="13"/>
  <c r="U29" i="13"/>
  <c r="U30" i="13"/>
  <c r="U31" i="13"/>
  <c r="U32" i="13"/>
  <c r="U33" i="13"/>
  <c r="U34" i="13"/>
  <c r="U35" i="13"/>
  <c r="U36" i="13"/>
  <c r="U37" i="13"/>
  <c r="U38" i="13"/>
  <c r="U39" i="13"/>
  <c r="U40" i="13"/>
  <c r="U41" i="13"/>
  <c r="U42" i="13"/>
  <c r="U43" i="13"/>
  <c r="U44" i="13"/>
  <c r="U45" i="13"/>
  <c r="U46" i="13"/>
  <c r="U47" i="13"/>
  <c r="U48" i="13"/>
  <c r="U49" i="13"/>
  <c r="U50" i="13"/>
  <c r="U51" i="13"/>
  <c r="U52" i="13"/>
  <c r="U53" i="13"/>
  <c r="U54" i="13"/>
  <c r="U55" i="13"/>
  <c r="U56" i="13"/>
  <c r="U57" i="13"/>
  <c r="U58" i="13"/>
  <c r="U59" i="13"/>
  <c r="U60" i="13"/>
  <c r="U61" i="13"/>
  <c r="U62" i="13"/>
  <c r="U63" i="13"/>
  <c r="U64" i="13"/>
  <c r="U65" i="13"/>
  <c r="U66" i="13"/>
  <c r="U67" i="13"/>
  <c r="U68" i="13"/>
  <c r="U69" i="13"/>
  <c r="U70" i="13"/>
  <c r="U71" i="13"/>
  <c r="U3" i="13"/>
  <c r="U26" i="13"/>
  <c r="U25" i="13"/>
  <c r="U24" i="13"/>
  <c r="U23" i="13"/>
  <c r="U22" i="13"/>
  <c r="U21" i="13"/>
  <c r="U20" i="13"/>
  <c r="U19" i="13"/>
  <c r="U18" i="13"/>
  <c r="U17" i="13"/>
  <c r="U16" i="13"/>
  <c r="U15" i="13"/>
  <c r="U14" i="13"/>
  <c r="U13" i="13"/>
  <c r="U12" i="13"/>
  <c r="U11" i="13"/>
  <c r="U10" i="13"/>
  <c r="U9" i="13"/>
  <c r="U8" i="13"/>
  <c r="U7" i="13"/>
  <c r="U6" i="13"/>
  <c r="U5" i="13"/>
  <c r="U4" i="13"/>
  <c r="U27" i="12"/>
  <c r="U28" i="12"/>
  <c r="U29" i="12"/>
  <c r="U30" i="12"/>
  <c r="U31" i="12"/>
  <c r="U32" i="12"/>
  <c r="U33" i="12"/>
  <c r="U34" i="12"/>
  <c r="U35" i="12"/>
  <c r="U36" i="12"/>
  <c r="U37" i="12"/>
  <c r="U38" i="12"/>
  <c r="U39" i="12"/>
  <c r="U40" i="12"/>
  <c r="U41" i="12"/>
  <c r="U42" i="12"/>
  <c r="U43" i="12"/>
  <c r="U44" i="12"/>
  <c r="U45" i="12"/>
  <c r="U46" i="12"/>
  <c r="U47" i="12"/>
  <c r="U48" i="12"/>
  <c r="U49" i="12"/>
  <c r="U50" i="12"/>
  <c r="U51" i="12"/>
  <c r="U52" i="12"/>
  <c r="U53" i="12"/>
  <c r="U54" i="12"/>
  <c r="U55" i="12"/>
  <c r="U56" i="12"/>
  <c r="U57" i="12"/>
  <c r="U58" i="12"/>
  <c r="U59" i="12"/>
  <c r="U60" i="12"/>
  <c r="U61" i="12"/>
  <c r="U62" i="12"/>
  <c r="U63" i="12"/>
  <c r="U64" i="12"/>
  <c r="U65" i="12"/>
  <c r="U66" i="12"/>
  <c r="U67" i="12"/>
  <c r="U68" i="12"/>
  <c r="U69" i="12"/>
  <c r="U70" i="12"/>
  <c r="U71" i="12"/>
  <c r="U72" i="12"/>
  <c r="U73" i="12"/>
  <c r="U74" i="12"/>
  <c r="U75" i="12"/>
  <c r="U76" i="12"/>
  <c r="U77" i="12"/>
  <c r="U78" i="12"/>
  <c r="U79" i="12"/>
  <c r="U26" i="12"/>
  <c r="U25" i="12"/>
  <c r="U24" i="12"/>
  <c r="U23" i="12"/>
  <c r="U22" i="12"/>
  <c r="U21" i="12"/>
  <c r="U20" i="12"/>
  <c r="U19" i="12"/>
  <c r="U18" i="12"/>
  <c r="U17" i="12"/>
  <c r="U16" i="12"/>
  <c r="U15" i="12"/>
  <c r="U14" i="12"/>
  <c r="U13" i="12"/>
  <c r="U12" i="12"/>
  <c r="U11" i="12"/>
  <c r="U10" i="12"/>
  <c r="U9" i="12"/>
  <c r="U8" i="12"/>
  <c r="U7" i="12"/>
  <c r="U6" i="12"/>
  <c r="U5" i="12"/>
  <c r="U4" i="12"/>
  <c r="U3" i="12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X3" i="7"/>
  <c r="X3" i="8"/>
  <c r="U26" i="11"/>
  <c r="U25" i="11"/>
  <c r="U24" i="11"/>
  <c r="U23" i="11"/>
  <c r="U22" i="11"/>
  <c r="U21" i="11"/>
  <c r="U20" i="11"/>
  <c r="U19" i="11"/>
  <c r="U18" i="11"/>
  <c r="U17" i="11"/>
  <c r="U16" i="11"/>
  <c r="U15" i="11"/>
  <c r="U14" i="11"/>
  <c r="U13" i="11"/>
  <c r="U12" i="11"/>
  <c r="U11" i="11"/>
  <c r="U10" i="11"/>
  <c r="U9" i="11"/>
  <c r="U8" i="11"/>
  <c r="U7" i="11"/>
  <c r="U6" i="11"/>
  <c r="U5" i="11"/>
  <c r="U4" i="11"/>
  <c r="U3" i="11"/>
  <c r="U27" i="8"/>
  <c r="U28" i="8"/>
  <c r="U29" i="8"/>
  <c r="U30" i="8"/>
  <c r="U31" i="8"/>
  <c r="U32" i="8"/>
  <c r="U33" i="8"/>
  <c r="U34" i="8"/>
  <c r="U35" i="8"/>
  <c r="U36" i="8"/>
  <c r="U37" i="8"/>
  <c r="U38" i="8"/>
  <c r="U39" i="8"/>
  <c r="U40" i="8"/>
  <c r="U41" i="8"/>
  <c r="U42" i="8"/>
  <c r="U43" i="8"/>
  <c r="U44" i="8"/>
  <c r="U45" i="8"/>
  <c r="U46" i="8"/>
  <c r="U47" i="8"/>
  <c r="U48" i="8"/>
  <c r="U49" i="8"/>
  <c r="U50" i="8"/>
  <c r="U51" i="8"/>
  <c r="U52" i="8"/>
  <c r="U53" i="8"/>
  <c r="U54" i="8"/>
  <c r="U55" i="8"/>
  <c r="U56" i="8"/>
  <c r="U57" i="8"/>
  <c r="U58" i="8"/>
  <c r="U59" i="8"/>
  <c r="U60" i="8"/>
  <c r="U61" i="8"/>
  <c r="U62" i="8"/>
  <c r="U63" i="8"/>
  <c r="U64" i="8"/>
  <c r="U65" i="8"/>
  <c r="U66" i="8"/>
  <c r="U67" i="8"/>
  <c r="U68" i="8"/>
  <c r="U69" i="8"/>
  <c r="U70" i="8"/>
  <c r="U71" i="8"/>
  <c r="U3" i="8"/>
  <c r="U26" i="8"/>
  <c r="U25" i="8"/>
  <c r="U24" i="8"/>
  <c r="U23" i="8"/>
  <c r="U22" i="8"/>
  <c r="U21" i="8"/>
  <c r="U20" i="8"/>
  <c r="U19" i="8"/>
  <c r="U18" i="8"/>
  <c r="U17" i="8"/>
  <c r="U16" i="8"/>
  <c r="U15" i="8"/>
  <c r="U14" i="8"/>
  <c r="U13" i="8"/>
  <c r="U12" i="8"/>
  <c r="U11" i="8"/>
  <c r="U10" i="8"/>
  <c r="U9" i="8"/>
  <c r="U8" i="8"/>
  <c r="U7" i="8"/>
  <c r="U6" i="8"/>
  <c r="U5" i="8"/>
  <c r="U4" i="8"/>
  <c r="U27" i="7"/>
  <c r="U28" i="7"/>
  <c r="U29" i="7"/>
  <c r="U30" i="7"/>
  <c r="U31" i="7"/>
  <c r="U32" i="7"/>
  <c r="U33" i="7"/>
  <c r="U34" i="7"/>
  <c r="U35" i="7"/>
  <c r="U36" i="7"/>
  <c r="U37" i="7"/>
  <c r="U38" i="7"/>
  <c r="U39" i="7"/>
  <c r="U40" i="7"/>
  <c r="U41" i="7"/>
  <c r="U42" i="7"/>
  <c r="U43" i="7"/>
  <c r="U44" i="7"/>
  <c r="U45" i="7"/>
  <c r="U46" i="7"/>
  <c r="U47" i="7"/>
  <c r="U48" i="7"/>
  <c r="U49" i="7"/>
  <c r="U50" i="7"/>
  <c r="U51" i="7"/>
  <c r="U52" i="7"/>
  <c r="U26" i="7"/>
  <c r="U25" i="7"/>
  <c r="U24" i="7"/>
  <c r="U23" i="7"/>
  <c r="U22" i="7"/>
  <c r="U21" i="7"/>
  <c r="U20" i="7"/>
  <c r="U19" i="7"/>
  <c r="U18" i="7"/>
  <c r="U17" i="7"/>
  <c r="U16" i="7"/>
  <c r="U15" i="7"/>
  <c r="U14" i="7"/>
  <c r="U13" i="7"/>
  <c r="U12" i="7"/>
  <c r="U11" i="7"/>
  <c r="U10" i="7"/>
  <c r="U9" i="7"/>
  <c r="U8" i="7"/>
  <c r="U7" i="7"/>
  <c r="U6" i="7"/>
  <c r="U5" i="7"/>
  <c r="U4" i="7"/>
  <c r="U3" i="7"/>
  <c r="U27" i="6"/>
  <c r="U28" i="6"/>
  <c r="U29" i="6"/>
  <c r="U30" i="6"/>
  <c r="U31" i="6"/>
  <c r="U32" i="6"/>
  <c r="U33" i="6"/>
  <c r="U34" i="6"/>
  <c r="U35" i="6"/>
  <c r="U36" i="6"/>
  <c r="U37" i="6"/>
  <c r="U38" i="6"/>
  <c r="U39" i="6"/>
  <c r="U40" i="6"/>
  <c r="U41" i="6"/>
  <c r="U42" i="6"/>
  <c r="U43" i="6"/>
  <c r="U44" i="6"/>
  <c r="U45" i="6"/>
  <c r="U46" i="6"/>
  <c r="U47" i="6"/>
  <c r="U48" i="6"/>
  <c r="U49" i="6"/>
  <c r="U50" i="6"/>
  <c r="U51" i="6"/>
  <c r="U52" i="6"/>
  <c r="U53" i="6"/>
  <c r="U54" i="6"/>
  <c r="U55" i="6"/>
  <c r="U56" i="6"/>
  <c r="U57" i="6"/>
  <c r="U58" i="6"/>
  <c r="U59" i="6"/>
  <c r="U60" i="6"/>
  <c r="U61" i="6"/>
  <c r="U62" i="6"/>
  <c r="U63" i="6"/>
  <c r="U64" i="6"/>
  <c r="U65" i="6"/>
  <c r="U66" i="6"/>
  <c r="U3" i="6"/>
  <c r="U26" i="6"/>
  <c r="U25" i="6"/>
  <c r="U24" i="6"/>
  <c r="U23" i="6"/>
  <c r="U22" i="6"/>
  <c r="U21" i="6"/>
  <c r="U20" i="6"/>
  <c r="U19" i="6"/>
  <c r="U18" i="6"/>
  <c r="U17" i="6"/>
  <c r="U16" i="6"/>
  <c r="U15" i="6"/>
  <c r="U14" i="6"/>
  <c r="U13" i="6"/>
  <c r="U12" i="6"/>
  <c r="U11" i="6"/>
  <c r="U10" i="6"/>
  <c r="U9" i="6"/>
  <c r="U8" i="6"/>
  <c r="U7" i="6"/>
  <c r="U6" i="6"/>
  <c r="U5" i="6"/>
  <c r="U4" i="6"/>
  <c r="U23" i="18"/>
  <c r="U8" i="18"/>
  <c r="U4" i="18"/>
  <c r="U5" i="18"/>
  <c r="U9" i="18"/>
  <c r="U7" i="18"/>
  <c r="U22" i="18"/>
  <c r="U26" i="18"/>
  <c r="U13" i="18"/>
  <c r="U6" i="18"/>
  <c r="U17" i="18"/>
  <c r="U15" i="18"/>
  <c r="U20" i="18"/>
  <c r="U19" i="18"/>
  <c r="U16" i="18"/>
  <c r="U21" i="18"/>
  <c r="U14" i="18"/>
  <c r="U10" i="18"/>
  <c r="U11" i="18"/>
  <c r="U12" i="18"/>
  <c r="U24" i="18"/>
  <c r="U18" i="18"/>
  <c r="U25" i="18"/>
  <c r="U3" i="18"/>
  <c r="Y77" i="20"/>
  <c r="X77" i="20"/>
  <c r="H77" i="20"/>
  <c r="G77" i="20"/>
  <c r="Y76" i="20"/>
  <c r="X76" i="20"/>
  <c r="H76" i="20"/>
  <c r="G76" i="20"/>
  <c r="Y75" i="20"/>
  <c r="X75" i="20"/>
  <c r="H75" i="20"/>
  <c r="G75" i="20"/>
  <c r="Y74" i="20"/>
  <c r="X74" i="20"/>
  <c r="H74" i="20"/>
  <c r="G74" i="20"/>
  <c r="Y73" i="20"/>
  <c r="X73" i="20"/>
  <c r="H73" i="20"/>
  <c r="G73" i="20"/>
  <c r="Y72" i="20"/>
  <c r="X72" i="20"/>
  <c r="H72" i="20"/>
  <c r="G72" i="20"/>
  <c r="Y71" i="20"/>
  <c r="X71" i="20"/>
  <c r="H71" i="20"/>
  <c r="G71" i="20"/>
  <c r="Y70" i="20"/>
  <c r="X70" i="20"/>
  <c r="H70" i="20"/>
  <c r="G70" i="20"/>
  <c r="Y69" i="20"/>
  <c r="X69" i="20"/>
  <c r="H69" i="20"/>
  <c r="G69" i="20"/>
  <c r="Y68" i="20"/>
  <c r="X68" i="20"/>
  <c r="H68" i="20"/>
  <c r="G68" i="20"/>
  <c r="Y67" i="20"/>
  <c r="X67" i="20"/>
  <c r="H67" i="20"/>
  <c r="G67" i="20"/>
  <c r="Y66" i="20"/>
  <c r="X66" i="20"/>
  <c r="H66" i="20"/>
  <c r="G66" i="20"/>
  <c r="Y65" i="20"/>
  <c r="X65" i="20"/>
  <c r="H65" i="20"/>
  <c r="G65" i="20"/>
  <c r="Y64" i="20"/>
  <c r="X64" i="20"/>
  <c r="H64" i="20"/>
  <c r="G64" i="20"/>
  <c r="Y63" i="20"/>
  <c r="X63" i="20"/>
  <c r="H63" i="20"/>
  <c r="G63" i="20"/>
  <c r="Y62" i="20"/>
  <c r="X62" i="20"/>
  <c r="H62" i="20"/>
  <c r="G62" i="20"/>
  <c r="Y61" i="20"/>
  <c r="X61" i="20"/>
  <c r="H61" i="20"/>
  <c r="G61" i="20"/>
  <c r="Y60" i="20"/>
  <c r="X60" i="20"/>
  <c r="H60" i="20"/>
  <c r="G60" i="20"/>
  <c r="Y59" i="20"/>
  <c r="X59" i="20"/>
  <c r="H59" i="20"/>
  <c r="G59" i="20"/>
  <c r="Y58" i="20"/>
  <c r="X58" i="20"/>
  <c r="H58" i="20"/>
  <c r="G58" i="20"/>
  <c r="Y57" i="20"/>
  <c r="X57" i="20"/>
  <c r="H57" i="20"/>
  <c r="G57" i="20"/>
  <c r="Y56" i="20"/>
  <c r="X56" i="20"/>
  <c r="H56" i="20"/>
  <c r="G56" i="20"/>
  <c r="Y55" i="20"/>
  <c r="X55" i="20"/>
  <c r="H55" i="20"/>
  <c r="G55" i="20"/>
  <c r="Y54" i="20"/>
  <c r="X54" i="20"/>
  <c r="H54" i="20"/>
  <c r="G54" i="20"/>
  <c r="Y53" i="20"/>
  <c r="X53" i="20"/>
  <c r="H53" i="20"/>
  <c r="G53" i="20"/>
  <c r="Y52" i="20"/>
  <c r="X52" i="20"/>
  <c r="H52" i="20"/>
  <c r="G52" i="20"/>
  <c r="Y51" i="20"/>
  <c r="X51" i="20"/>
  <c r="H51" i="20"/>
  <c r="G51" i="20"/>
  <c r="Y50" i="20"/>
  <c r="X50" i="20"/>
  <c r="H50" i="20"/>
  <c r="G50" i="20"/>
  <c r="Y49" i="20"/>
  <c r="X49" i="20"/>
  <c r="H49" i="20"/>
  <c r="G49" i="20"/>
  <c r="Y48" i="20"/>
  <c r="X48" i="20"/>
  <c r="H48" i="20"/>
  <c r="G48" i="20"/>
  <c r="Y47" i="20"/>
  <c r="X47" i="20"/>
  <c r="H47" i="20"/>
  <c r="G47" i="20"/>
  <c r="Y46" i="20"/>
  <c r="X46" i="20"/>
  <c r="H46" i="20"/>
  <c r="G46" i="20"/>
  <c r="Y45" i="20"/>
  <c r="X45" i="20"/>
  <c r="H45" i="20"/>
  <c r="G45" i="20"/>
  <c r="Y44" i="20"/>
  <c r="X44" i="20"/>
  <c r="H44" i="20"/>
  <c r="G44" i="20"/>
  <c r="Y43" i="20"/>
  <c r="X43" i="20"/>
  <c r="H43" i="20"/>
  <c r="G43" i="20"/>
  <c r="Y42" i="20"/>
  <c r="X42" i="20"/>
  <c r="H42" i="20"/>
  <c r="G42" i="20"/>
  <c r="Y41" i="20"/>
  <c r="X41" i="20"/>
  <c r="H41" i="20"/>
  <c r="G41" i="20"/>
  <c r="Y40" i="20"/>
  <c r="X40" i="20"/>
  <c r="H40" i="20"/>
  <c r="G40" i="20"/>
  <c r="Y39" i="20"/>
  <c r="X39" i="20"/>
  <c r="H39" i="20"/>
  <c r="G39" i="20"/>
  <c r="Y38" i="20"/>
  <c r="X38" i="20"/>
  <c r="H38" i="20"/>
  <c r="G38" i="20"/>
  <c r="Y37" i="20"/>
  <c r="X37" i="20"/>
  <c r="H37" i="20"/>
  <c r="G37" i="20"/>
  <c r="Y36" i="20"/>
  <c r="X36" i="20"/>
  <c r="H36" i="20"/>
  <c r="G36" i="20"/>
  <c r="Y35" i="20"/>
  <c r="X35" i="20"/>
  <c r="H35" i="20"/>
  <c r="G35" i="20"/>
  <c r="Y34" i="20"/>
  <c r="X34" i="20"/>
  <c r="H34" i="20"/>
  <c r="G34" i="20"/>
  <c r="Y33" i="20"/>
  <c r="X33" i="20"/>
  <c r="H33" i="20"/>
  <c r="G33" i="20"/>
  <c r="Y32" i="20"/>
  <c r="X32" i="20"/>
  <c r="H32" i="20"/>
  <c r="G32" i="20"/>
  <c r="Y31" i="20"/>
  <c r="X31" i="20"/>
  <c r="H31" i="20"/>
  <c r="G31" i="20"/>
  <c r="Y30" i="20"/>
  <c r="X30" i="20"/>
  <c r="H30" i="20"/>
  <c r="G30" i="20"/>
  <c r="Y29" i="20"/>
  <c r="X29" i="20"/>
  <c r="H29" i="20"/>
  <c r="G29" i="20"/>
  <c r="Y28" i="20"/>
  <c r="X28" i="20"/>
  <c r="H28" i="20"/>
  <c r="G28" i="20"/>
  <c r="Y27" i="20"/>
  <c r="X27" i="20"/>
  <c r="H27" i="20"/>
  <c r="G27" i="20"/>
  <c r="Y26" i="20"/>
  <c r="X26" i="20"/>
  <c r="H26" i="20"/>
  <c r="G26" i="20"/>
  <c r="Y25" i="20"/>
  <c r="X25" i="20"/>
  <c r="H25" i="20"/>
  <c r="G25" i="20"/>
  <c r="Y24" i="20"/>
  <c r="X24" i="20"/>
  <c r="H24" i="20"/>
  <c r="G24" i="20"/>
  <c r="Y23" i="20"/>
  <c r="X23" i="20"/>
  <c r="H23" i="20"/>
  <c r="G23" i="20"/>
  <c r="Y22" i="20"/>
  <c r="X22" i="20"/>
  <c r="H22" i="20"/>
  <c r="G22" i="20"/>
  <c r="Y21" i="20"/>
  <c r="X21" i="20"/>
  <c r="H21" i="20"/>
  <c r="G21" i="20"/>
  <c r="Y20" i="20"/>
  <c r="X20" i="20"/>
  <c r="H20" i="20"/>
  <c r="G20" i="20"/>
  <c r="Y19" i="20"/>
  <c r="X19" i="20"/>
  <c r="H19" i="20"/>
  <c r="G19" i="20"/>
  <c r="Y18" i="20"/>
  <c r="X18" i="20"/>
  <c r="H18" i="20"/>
  <c r="G18" i="20"/>
  <c r="Y17" i="20"/>
  <c r="X17" i="20"/>
  <c r="H17" i="20"/>
  <c r="G17" i="20"/>
  <c r="Y16" i="20"/>
  <c r="X16" i="20"/>
  <c r="H16" i="20"/>
  <c r="G16" i="20"/>
  <c r="Y15" i="20"/>
  <c r="X15" i="20"/>
  <c r="H15" i="20"/>
  <c r="G15" i="20"/>
  <c r="Y14" i="20"/>
  <c r="X14" i="20"/>
  <c r="H14" i="20"/>
  <c r="G14" i="20"/>
  <c r="Y13" i="20"/>
  <c r="X13" i="20"/>
  <c r="H13" i="20"/>
  <c r="G13" i="20"/>
  <c r="Y12" i="20"/>
  <c r="X12" i="20"/>
  <c r="H12" i="20"/>
  <c r="G12" i="20"/>
  <c r="Y11" i="20"/>
  <c r="X11" i="20"/>
  <c r="H11" i="20"/>
  <c r="G11" i="20"/>
  <c r="Y10" i="20"/>
  <c r="X10" i="20"/>
  <c r="H10" i="20"/>
  <c r="G10" i="20"/>
  <c r="Y9" i="20"/>
  <c r="X9" i="20"/>
  <c r="H9" i="20"/>
  <c r="G9" i="20"/>
  <c r="Y8" i="20"/>
  <c r="X8" i="20"/>
  <c r="H8" i="20"/>
  <c r="G8" i="20"/>
  <c r="Y7" i="20"/>
  <c r="X7" i="20"/>
  <c r="H7" i="20"/>
  <c r="G7" i="20"/>
  <c r="Y6" i="20"/>
  <c r="X6" i="20"/>
  <c r="H6" i="20"/>
  <c r="G6" i="20"/>
  <c r="Y5" i="20"/>
  <c r="X5" i="20"/>
  <c r="H5" i="20"/>
  <c r="G5" i="20"/>
  <c r="Y4" i="20"/>
  <c r="X4" i="20"/>
  <c r="H4" i="20"/>
  <c r="G4" i="20"/>
  <c r="Y3" i="20"/>
  <c r="X3" i="20"/>
  <c r="H3" i="20"/>
  <c r="G3" i="20"/>
  <c r="Y69" i="15"/>
  <c r="X69" i="15"/>
  <c r="H69" i="15"/>
  <c r="G69" i="15"/>
  <c r="Y68" i="15"/>
  <c r="X68" i="15"/>
  <c r="H68" i="15"/>
  <c r="G68" i="15"/>
  <c r="Y67" i="15"/>
  <c r="X67" i="15"/>
  <c r="H67" i="15"/>
  <c r="G67" i="15"/>
  <c r="Y66" i="15"/>
  <c r="X66" i="15"/>
  <c r="H66" i="15"/>
  <c r="G66" i="15"/>
  <c r="Y65" i="15"/>
  <c r="X65" i="15"/>
  <c r="H65" i="15"/>
  <c r="G65" i="15"/>
  <c r="Y64" i="15"/>
  <c r="X64" i="15"/>
  <c r="H64" i="15"/>
  <c r="G64" i="15"/>
  <c r="Y63" i="15"/>
  <c r="X63" i="15"/>
  <c r="H63" i="15"/>
  <c r="G63" i="15"/>
  <c r="Y62" i="15"/>
  <c r="X62" i="15"/>
  <c r="H62" i="15"/>
  <c r="G62" i="15"/>
  <c r="Y61" i="15"/>
  <c r="X61" i="15"/>
  <c r="H61" i="15"/>
  <c r="G61" i="15"/>
  <c r="Y60" i="15"/>
  <c r="X60" i="15"/>
  <c r="H60" i="15"/>
  <c r="G60" i="15"/>
  <c r="Y59" i="15"/>
  <c r="X59" i="15"/>
  <c r="H59" i="15"/>
  <c r="G59" i="15"/>
  <c r="Y58" i="15"/>
  <c r="X58" i="15"/>
  <c r="H58" i="15"/>
  <c r="G58" i="15"/>
  <c r="Y57" i="15"/>
  <c r="X57" i="15"/>
  <c r="H57" i="15"/>
  <c r="G57" i="15"/>
  <c r="Y56" i="15"/>
  <c r="X56" i="15"/>
  <c r="H56" i="15"/>
  <c r="G56" i="15"/>
  <c r="Y55" i="15"/>
  <c r="X55" i="15"/>
  <c r="H55" i="15"/>
  <c r="G55" i="15"/>
  <c r="Y54" i="15"/>
  <c r="X54" i="15"/>
  <c r="H54" i="15"/>
  <c r="G54" i="15"/>
  <c r="Y53" i="15"/>
  <c r="X53" i="15"/>
  <c r="H53" i="15"/>
  <c r="G53" i="15"/>
  <c r="Y52" i="15"/>
  <c r="X52" i="15"/>
  <c r="H52" i="15"/>
  <c r="G52" i="15"/>
  <c r="Y51" i="15"/>
  <c r="X51" i="15"/>
  <c r="H51" i="15"/>
  <c r="G51" i="15"/>
  <c r="Y50" i="15"/>
  <c r="X50" i="15"/>
  <c r="H50" i="15"/>
  <c r="G50" i="15"/>
  <c r="Y49" i="15"/>
  <c r="X49" i="15"/>
  <c r="H49" i="15"/>
  <c r="G49" i="15"/>
  <c r="Y48" i="15"/>
  <c r="X48" i="15"/>
  <c r="H48" i="15"/>
  <c r="G48" i="15"/>
  <c r="Y47" i="15"/>
  <c r="X47" i="15"/>
  <c r="H47" i="15"/>
  <c r="G47" i="15"/>
  <c r="Y46" i="15"/>
  <c r="X46" i="15"/>
  <c r="H46" i="15"/>
  <c r="G46" i="15"/>
  <c r="Y45" i="15"/>
  <c r="X45" i="15"/>
  <c r="H45" i="15"/>
  <c r="G45" i="15"/>
  <c r="Y44" i="15"/>
  <c r="X44" i="15"/>
  <c r="H44" i="15"/>
  <c r="G44" i="15"/>
  <c r="Y43" i="15"/>
  <c r="X43" i="15"/>
  <c r="H43" i="15"/>
  <c r="G43" i="15"/>
  <c r="Y42" i="15"/>
  <c r="X42" i="15"/>
  <c r="H42" i="15"/>
  <c r="G42" i="15"/>
  <c r="Y41" i="15"/>
  <c r="X41" i="15"/>
  <c r="H41" i="15"/>
  <c r="G41" i="15"/>
  <c r="Y40" i="15"/>
  <c r="X40" i="15"/>
  <c r="H40" i="15"/>
  <c r="G40" i="15"/>
  <c r="Y39" i="15"/>
  <c r="X39" i="15"/>
  <c r="H39" i="15"/>
  <c r="G39" i="15"/>
  <c r="Y38" i="15"/>
  <c r="X38" i="15"/>
  <c r="H38" i="15"/>
  <c r="G38" i="15"/>
  <c r="Y37" i="15"/>
  <c r="X37" i="15"/>
  <c r="H37" i="15"/>
  <c r="G37" i="15"/>
  <c r="Y36" i="15"/>
  <c r="X36" i="15"/>
  <c r="H36" i="15"/>
  <c r="G36" i="15"/>
  <c r="Y35" i="15"/>
  <c r="X35" i="15"/>
  <c r="H35" i="15"/>
  <c r="G35" i="15"/>
  <c r="Y34" i="15"/>
  <c r="X34" i="15"/>
  <c r="H34" i="15"/>
  <c r="G34" i="15"/>
  <c r="Y33" i="15"/>
  <c r="X33" i="15"/>
  <c r="H33" i="15"/>
  <c r="G33" i="15"/>
  <c r="Y32" i="15"/>
  <c r="X32" i="15"/>
  <c r="H32" i="15"/>
  <c r="G32" i="15"/>
  <c r="Y31" i="15"/>
  <c r="X31" i="15"/>
  <c r="H31" i="15"/>
  <c r="G31" i="15"/>
  <c r="Y30" i="15"/>
  <c r="X30" i="15"/>
  <c r="H30" i="15"/>
  <c r="G30" i="15"/>
  <c r="Y29" i="15"/>
  <c r="X29" i="15"/>
  <c r="H29" i="15"/>
  <c r="G29" i="15"/>
  <c r="Y28" i="15"/>
  <c r="X28" i="15"/>
  <c r="H28" i="15"/>
  <c r="G28" i="15"/>
  <c r="Y27" i="15"/>
  <c r="X27" i="15"/>
  <c r="H27" i="15"/>
  <c r="G27" i="15"/>
  <c r="Y26" i="15"/>
  <c r="X26" i="15"/>
  <c r="H26" i="15"/>
  <c r="G26" i="15"/>
  <c r="Y25" i="15"/>
  <c r="X25" i="15"/>
  <c r="H25" i="15"/>
  <c r="G25" i="15"/>
  <c r="Y24" i="15"/>
  <c r="X24" i="15"/>
  <c r="H24" i="15"/>
  <c r="G24" i="15"/>
  <c r="Y23" i="15"/>
  <c r="X23" i="15"/>
  <c r="H23" i="15"/>
  <c r="G23" i="15"/>
  <c r="Y22" i="15"/>
  <c r="X22" i="15"/>
  <c r="H22" i="15"/>
  <c r="G22" i="15"/>
  <c r="Y21" i="15"/>
  <c r="X21" i="15"/>
  <c r="H21" i="15"/>
  <c r="G21" i="15"/>
  <c r="Y20" i="15"/>
  <c r="X20" i="15"/>
  <c r="H20" i="15"/>
  <c r="G20" i="15"/>
  <c r="Y19" i="15"/>
  <c r="X19" i="15"/>
  <c r="H19" i="15"/>
  <c r="G19" i="15"/>
  <c r="Y18" i="15"/>
  <c r="X18" i="15"/>
  <c r="H18" i="15"/>
  <c r="G18" i="15"/>
  <c r="Y17" i="15"/>
  <c r="X17" i="15"/>
  <c r="H17" i="15"/>
  <c r="G17" i="15"/>
  <c r="Y16" i="15"/>
  <c r="X16" i="15"/>
  <c r="H16" i="15"/>
  <c r="G16" i="15"/>
  <c r="Y15" i="15"/>
  <c r="X15" i="15"/>
  <c r="H15" i="15"/>
  <c r="G15" i="15"/>
  <c r="Y14" i="15"/>
  <c r="X14" i="15"/>
  <c r="H14" i="15"/>
  <c r="G14" i="15"/>
  <c r="Y13" i="15"/>
  <c r="X13" i="15"/>
  <c r="H13" i="15"/>
  <c r="G13" i="15"/>
  <c r="Y12" i="15"/>
  <c r="X12" i="15"/>
  <c r="H12" i="15"/>
  <c r="G12" i="15"/>
  <c r="Y11" i="15"/>
  <c r="X11" i="15"/>
  <c r="H11" i="15"/>
  <c r="G11" i="15"/>
  <c r="Y10" i="15"/>
  <c r="X10" i="15"/>
  <c r="H10" i="15"/>
  <c r="G10" i="15"/>
  <c r="Y9" i="15"/>
  <c r="X9" i="15"/>
  <c r="H9" i="15"/>
  <c r="G9" i="15"/>
  <c r="Y8" i="15"/>
  <c r="X8" i="15"/>
  <c r="H8" i="15"/>
  <c r="G8" i="15"/>
  <c r="Y7" i="15"/>
  <c r="X7" i="15"/>
  <c r="H7" i="15"/>
  <c r="G7" i="15"/>
  <c r="Y6" i="15"/>
  <c r="X6" i="15"/>
  <c r="H6" i="15"/>
  <c r="G6" i="15"/>
  <c r="Y5" i="15"/>
  <c r="X5" i="15"/>
  <c r="H5" i="15"/>
  <c r="G5" i="15"/>
  <c r="Y4" i="15"/>
  <c r="X4" i="15"/>
  <c r="H4" i="15"/>
  <c r="G4" i="15"/>
  <c r="Y3" i="15"/>
  <c r="X3" i="15"/>
  <c r="H3" i="15"/>
  <c r="G3" i="15"/>
  <c r="Y77" i="12"/>
  <c r="Y78" i="12"/>
  <c r="Y79" i="12"/>
  <c r="Z79" i="12"/>
  <c r="X79" i="12"/>
  <c r="H79" i="12"/>
  <c r="G79" i="12"/>
  <c r="Z78" i="12"/>
  <c r="X78" i="12"/>
  <c r="H78" i="12"/>
  <c r="G78" i="12"/>
  <c r="Z77" i="12"/>
  <c r="X77" i="12"/>
  <c r="H77" i="12"/>
  <c r="G77" i="12"/>
  <c r="Z76" i="12"/>
  <c r="X76" i="12"/>
  <c r="H76" i="12"/>
  <c r="G76" i="12"/>
  <c r="Z75" i="12"/>
  <c r="X75" i="12"/>
  <c r="H75" i="12"/>
  <c r="G75" i="12"/>
  <c r="Z74" i="12"/>
  <c r="X74" i="12"/>
  <c r="H74" i="12"/>
  <c r="G74" i="12"/>
  <c r="Z73" i="12"/>
  <c r="X73" i="12"/>
  <c r="H73" i="12"/>
  <c r="G73" i="12"/>
  <c r="Z72" i="12"/>
  <c r="X72" i="12"/>
  <c r="H72" i="12"/>
  <c r="G72" i="12"/>
  <c r="Z71" i="12"/>
  <c r="X71" i="12"/>
  <c r="H71" i="12"/>
  <c r="G71" i="12"/>
  <c r="Z70" i="12"/>
  <c r="X70" i="12"/>
  <c r="H70" i="12"/>
  <c r="G70" i="12"/>
  <c r="Z69" i="12"/>
  <c r="X69" i="12"/>
  <c r="H69" i="12"/>
  <c r="G69" i="12"/>
  <c r="Z68" i="12"/>
  <c r="X68" i="12"/>
  <c r="H68" i="12"/>
  <c r="G68" i="12"/>
  <c r="Z67" i="12"/>
  <c r="X67" i="12"/>
  <c r="H67" i="12"/>
  <c r="G67" i="12"/>
  <c r="Z66" i="12"/>
  <c r="X66" i="12"/>
  <c r="H66" i="12"/>
  <c r="G66" i="12"/>
  <c r="Z65" i="12"/>
  <c r="X65" i="12"/>
  <c r="H65" i="12"/>
  <c r="G65" i="12"/>
  <c r="Z64" i="12"/>
  <c r="X64" i="12"/>
  <c r="H64" i="12"/>
  <c r="G64" i="12"/>
  <c r="Z63" i="12"/>
  <c r="X63" i="12"/>
  <c r="H63" i="12"/>
  <c r="G63" i="12"/>
  <c r="Z62" i="12"/>
  <c r="X62" i="12"/>
  <c r="H62" i="12"/>
  <c r="G62" i="12"/>
  <c r="Z61" i="12"/>
  <c r="X61" i="12"/>
  <c r="H61" i="12"/>
  <c r="G61" i="12"/>
  <c r="Z60" i="12"/>
  <c r="X60" i="12"/>
  <c r="H60" i="12"/>
  <c r="G60" i="12"/>
  <c r="Z59" i="12"/>
  <c r="X59" i="12"/>
  <c r="H59" i="12"/>
  <c r="G59" i="12"/>
  <c r="Z58" i="12"/>
  <c r="X58" i="12"/>
  <c r="H58" i="12"/>
  <c r="G58" i="12"/>
  <c r="Z57" i="12"/>
  <c r="X57" i="12"/>
  <c r="H57" i="12"/>
  <c r="G57" i="12"/>
  <c r="Z56" i="12"/>
  <c r="X56" i="12"/>
  <c r="H56" i="12"/>
  <c r="G56" i="12"/>
  <c r="Z55" i="12"/>
  <c r="X55" i="12"/>
  <c r="H55" i="12"/>
  <c r="G55" i="12"/>
  <c r="Z54" i="12"/>
  <c r="X54" i="12"/>
  <c r="H54" i="12"/>
  <c r="G54" i="12"/>
  <c r="Z53" i="12"/>
  <c r="X53" i="12"/>
  <c r="H53" i="12"/>
  <c r="G53" i="12"/>
  <c r="Z52" i="12"/>
  <c r="X52" i="12"/>
  <c r="H52" i="12"/>
  <c r="G52" i="12"/>
  <c r="Z51" i="12"/>
  <c r="X51" i="12"/>
  <c r="H51" i="12"/>
  <c r="G51" i="12"/>
  <c r="Z50" i="12"/>
  <c r="X50" i="12"/>
  <c r="H50" i="12"/>
  <c r="G50" i="12"/>
  <c r="Z49" i="12"/>
  <c r="X49" i="12"/>
  <c r="H49" i="12"/>
  <c r="G49" i="12"/>
  <c r="Z48" i="12"/>
  <c r="X48" i="12"/>
  <c r="H48" i="12"/>
  <c r="G48" i="12"/>
  <c r="Z47" i="12"/>
  <c r="X47" i="12"/>
  <c r="H47" i="12"/>
  <c r="G47" i="12"/>
  <c r="Z46" i="12"/>
  <c r="X46" i="12"/>
  <c r="H46" i="12"/>
  <c r="G46" i="12"/>
  <c r="Z45" i="12"/>
  <c r="X45" i="12"/>
  <c r="H45" i="12"/>
  <c r="G45" i="12"/>
  <c r="Z44" i="12"/>
  <c r="X44" i="12"/>
  <c r="H44" i="12"/>
  <c r="G44" i="12"/>
  <c r="Z43" i="12"/>
  <c r="X43" i="12"/>
  <c r="H43" i="12"/>
  <c r="G43" i="12"/>
  <c r="Z42" i="12"/>
  <c r="X42" i="12"/>
  <c r="H42" i="12"/>
  <c r="G42" i="12"/>
  <c r="Z41" i="12"/>
  <c r="X41" i="12"/>
  <c r="H41" i="12"/>
  <c r="G41" i="12"/>
  <c r="Z40" i="12"/>
  <c r="X40" i="12"/>
  <c r="H40" i="12"/>
  <c r="G40" i="12"/>
  <c r="Z39" i="12"/>
  <c r="X39" i="12"/>
  <c r="H39" i="12"/>
  <c r="G39" i="12"/>
  <c r="Z38" i="12"/>
  <c r="X38" i="12"/>
  <c r="H38" i="12"/>
  <c r="G38" i="12"/>
  <c r="Z37" i="12"/>
  <c r="X37" i="12"/>
  <c r="H37" i="12"/>
  <c r="G37" i="12"/>
  <c r="Z36" i="12"/>
  <c r="X36" i="12"/>
  <c r="H36" i="12"/>
  <c r="G36" i="12"/>
  <c r="Z35" i="12"/>
  <c r="X35" i="12"/>
  <c r="H35" i="12"/>
  <c r="G35" i="12"/>
  <c r="Z34" i="12"/>
  <c r="X34" i="12"/>
  <c r="H34" i="12"/>
  <c r="G34" i="12"/>
  <c r="Z33" i="12"/>
  <c r="X33" i="12"/>
  <c r="H33" i="12"/>
  <c r="G33" i="12"/>
  <c r="Z32" i="12"/>
  <c r="X32" i="12"/>
  <c r="H32" i="12"/>
  <c r="G32" i="12"/>
  <c r="Z31" i="12"/>
  <c r="X31" i="12"/>
  <c r="H31" i="12"/>
  <c r="G31" i="12"/>
  <c r="Z30" i="12"/>
  <c r="X30" i="12"/>
  <c r="H30" i="12"/>
  <c r="G30" i="12"/>
  <c r="Z29" i="12"/>
  <c r="X29" i="12"/>
  <c r="H29" i="12"/>
  <c r="G29" i="12"/>
  <c r="Z28" i="12"/>
  <c r="X28" i="12"/>
  <c r="H28" i="12"/>
  <c r="G28" i="12"/>
  <c r="Z27" i="12"/>
  <c r="X27" i="12"/>
  <c r="H27" i="12"/>
  <c r="G27" i="12"/>
  <c r="Z26" i="12"/>
  <c r="X26" i="12"/>
  <c r="H26" i="12"/>
  <c r="G26" i="12"/>
  <c r="Z25" i="12"/>
  <c r="X25" i="12"/>
  <c r="H25" i="12"/>
  <c r="G25" i="12"/>
  <c r="Z24" i="12"/>
  <c r="X24" i="12"/>
  <c r="H24" i="12"/>
  <c r="G24" i="12"/>
  <c r="Z23" i="12"/>
  <c r="X23" i="12"/>
  <c r="H23" i="12"/>
  <c r="G23" i="12"/>
  <c r="Z22" i="12"/>
  <c r="X22" i="12"/>
  <c r="H22" i="12"/>
  <c r="G22" i="12"/>
  <c r="Z21" i="12"/>
  <c r="X21" i="12"/>
  <c r="H21" i="12"/>
  <c r="G21" i="12"/>
  <c r="Z20" i="12"/>
  <c r="X20" i="12"/>
  <c r="H20" i="12"/>
  <c r="G20" i="12"/>
  <c r="Z19" i="12"/>
  <c r="X19" i="12"/>
  <c r="H19" i="12"/>
  <c r="G19" i="12"/>
  <c r="Z18" i="12"/>
  <c r="X18" i="12"/>
  <c r="H18" i="12"/>
  <c r="G18" i="12"/>
  <c r="Z17" i="12"/>
  <c r="X17" i="12"/>
  <c r="H17" i="12"/>
  <c r="G17" i="12"/>
  <c r="Z16" i="12"/>
  <c r="X16" i="12"/>
  <c r="H16" i="12"/>
  <c r="G16" i="12"/>
  <c r="Z15" i="12"/>
  <c r="X15" i="12"/>
  <c r="H15" i="12"/>
  <c r="G15" i="12"/>
  <c r="Z14" i="12"/>
  <c r="X14" i="12"/>
  <c r="H14" i="12"/>
  <c r="G14" i="12"/>
  <c r="Z13" i="12"/>
  <c r="X13" i="12"/>
  <c r="H13" i="12"/>
  <c r="G13" i="12"/>
  <c r="Z12" i="12"/>
  <c r="X12" i="12"/>
  <c r="H12" i="12"/>
  <c r="G12" i="12"/>
  <c r="Z11" i="12"/>
  <c r="X11" i="12"/>
  <c r="H11" i="12"/>
  <c r="G11" i="12"/>
  <c r="Z10" i="12"/>
  <c r="X10" i="12"/>
  <c r="H10" i="12"/>
  <c r="G10" i="12"/>
  <c r="Z9" i="12"/>
  <c r="X9" i="12"/>
  <c r="H9" i="12"/>
  <c r="G9" i="12"/>
  <c r="Z8" i="12"/>
  <c r="X8" i="12"/>
  <c r="H8" i="12"/>
  <c r="G8" i="12"/>
  <c r="Z7" i="12"/>
  <c r="X7" i="12"/>
  <c r="H7" i="12"/>
  <c r="G7" i="12"/>
  <c r="Z6" i="12"/>
  <c r="X6" i="12"/>
  <c r="H6" i="12"/>
  <c r="G6" i="12"/>
  <c r="Z5" i="12"/>
  <c r="X5" i="12"/>
  <c r="H5" i="12"/>
  <c r="G5" i="12"/>
  <c r="Z4" i="12"/>
  <c r="X4" i="12"/>
  <c r="H4" i="12"/>
  <c r="G4" i="12"/>
  <c r="Z3" i="12"/>
  <c r="X3" i="12"/>
  <c r="H3" i="12"/>
  <c r="G3" i="12"/>
  <c r="Y66" i="23" l="1"/>
  <c r="Y67" i="23"/>
  <c r="Y68" i="23"/>
  <c r="Y65" i="23"/>
  <c r="Y61" i="10"/>
  <c r="Y62" i="10"/>
  <c r="Y63" i="10"/>
  <c r="Y64" i="10"/>
  <c r="Y65" i="10"/>
  <c r="Y66" i="10"/>
  <c r="Y88" i="9"/>
  <c r="Y89" i="9"/>
  <c r="Y90" i="9"/>
  <c r="Y91" i="9"/>
  <c r="Y71" i="13"/>
  <c r="Y70" i="13"/>
  <c r="Y92" i="11"/>
  <c r="Y91" i="11"/>
  <c r="Y93" i="11"/>
  <c r="X23" i="18"/>
  <c r="X8" i="18"/>
  <c r="X4" i="18"/>
  <c r="X5" i="18"/>
  <c r="X9" i="18"/>
  <c r="X7" i="18"/>
  <c r="X22" i="18"/>
  <c r="X26" i="18"/>
  <c r="X13" i="18"/>
  <c r="X6" i="18"/>
  <c r="X17" i="18"/>
  <c r="X15" i="18"/>
  <c r="X20" i="18"/>
  <c r="X19" i="18"/>
  <c r="X16" i="18"/>
  <c r="X21" i="18"/>
  <c r="X14" i="18"/>
  <c r="X10" i="18"/>
  <c r="X11" i="18"/>
  <c r="X12" i="18"/>
  <c r="X24" i="18"/>
  <c r="X18" i="18"/>
  <c r="X25" i="18"/>
  <c r="X3" i="18"/>
  <c r="Y66" i="6"/>
  <c r="X3" i="24" l="1"/>
  <c r="H3" i="24"/>
  <c r="G3" i="24"/>
  <c r="Y52" i="22"/>
  <c r="X52" i="22"/>
  <c r="H52" i="22"/>
  <c r="G52" i="22"/>
  <c r="Y51" i="22"/>
  <c r="X51" i="22"/>
  <c r="H51" i="22"/>
  <c r="G51" i="22"/>
  <c r="Y50" i="22"/>
  <c r="X50" i="22"/>
  <c r="H50" i="22"/>
  <c r="G50" i="22"/>
  <c r="Y49" i="22"/>
  <c r="X49" i="22"/>
  <c r="H49" i="22"/>
  <c r="G49" i="22"/>
  <c r="Y48" i="22"/>
  <c r="X48" i="22"/>
  <c r="H48" i="22"/>
  <c r="G48" i="22"/>
  <c r="Y47" i="22"/>
  <c r="X47" i="22"/>
  <c r="H47" i="22"/>
  <c r="G47" i="22"/>
  <c r="Y46" i="22"/>
  <c r="X46" i="22"/>
  <c r="H46" i="22"/>
  <c r="G46" i="22"/>
  <c r="Y45" i="22"/>
  <c r="X45" i="22"/>
  <c r="H45" i="22"/>
  <c r="G45" i="22"/>
  <c r="Y44" i="22"/>
  <c r="X44" i="22"/>
  <c r="H44" i="22"/>
  <c r="G44" i="22"/>
  <c r="Y43" i="22"/>
  <c r="X43" i="22"/>
  <c r="H43" i="22"/>
  <c r="G43" i="22"/>
  <c r="Y42" i="22"/>
  <c r="X42" i="22"/>
  <c r="H42" i="22"/>
  <c r="G42" i="22"/>
  <c r="Y41" i="22"/>
  <c r="X41" i="22"/>
  <c r="H41" i="22"/>
  <c r="G41" i="22"/>
  <c r="Y40" i="22"/>
  <c r="X40" i="22"/>
  <c r="H40" i="22"/>
  <c r="G40" i="22"/>
  <c r="Y39" i="22"/>
  <c r="X39" i="22"/>
  <c r="H39" i="22"/>
  <c r="G39" i="22"/>
  <c r="Y38" i="22"/>
  <c r="X38" i="22"/>
  <c r="H38" i="22"/>
  <c r="G38" i="22"/>
  <c r="Y37" i="22"/>
  <c r="X37" i="22"/>
  <c r="H37" i="22"/>
  <c r="G37" i="22"/>
  <c r="Y36" i="22"/>
  <c r="X36" i="22"/>
  <c r="H36" i="22"/>
  <c r="G36" i="22"/>
  <c r="Y35" i="22"/>
  <c r="X35" i="22"/>
  <c r="H35" i="22"/>
  <c r="G35" i="22"/>
  <c r="Y34" i="22"/>
  <c r="X34" i="22"/>
  <c r="H34" i="22"/>
  <c r="G34" i="22"/>
  <c r="Y33" i="22"/>
  <c r="X33" i="22"/>
  <c r="H33" i="22"/>
  <c r="G33" i="22"/>
  <c r="Y32" i="22"/>
  <c r="X32" i="22"/>
  <c r="H32" i="22"/>
  <c r="G32" i="22"/>
  <c r="Y31" i="22"/>
  <c r="X31" i="22"/>
  <c r="H31" i="22"/>
  <c r="G31" i="22"/>
  <c r="Y30" i="22"/>
  <c r="X30" i="22"/>
  <c r="H30" i="22"/>
  <c r="G30" i="22"/>
  <c r="Y29" i="22"/>
  <c r="X29" i="22"/>
  <c r="H29" i="22"/>
  <c r="G29" i="22"/>
  <c r="Y28" i="22"/>
  <c r="X28" i="22"/>
  <c r="H28" i="22"/>
  <c r="G28" i="22"/>
  <c r="Y27" i="22"/>
  <c r="X27" i="22"/>
  <c r="H27" i="22"/>
  <c r="G27" i="22"/>
  <c r="Y26" i="22"/>
  <c r="X26" i="22"/>
  <c r="H26" i="22"/>
  <c r="G26" i="22"/>
  <c r="Y25" i="22"/>
  <c r="X25" i="22"/>
  <c r="H25" i="22"/>
  <c r="G25" i="22"/>
  <c r="Y24" i="22"/>
  <c r="X24" i="22"/>
  <c r="H24" i="22"/>
  <c r="G24" i="22"/>
  <c r="Y23" i="22"/>
  <c r="X23" i="22"/>
  <c r="H23" i="22"/>
  <c r="G23" i="22"/>
  <c r="Y22" i="22"/>
  <c r="X22" i="22"/>
  <c r="H22" i="22"/>
  <c r="G22" i="22"/>
  <c r="Y21" i="22"/>
  <c r="X21" i="22"/>
  <c r="H21" i="22"/>
  <c r="G21" i="22"/>
  <c r="Y20" i="22"/>
  <c r="X20" i="22"/>
  <c r="H20" i="22"/>
  <c r="G20" i="22"/>
  <c r="Y19" i="22"/>
  <c r="X19" i="22"/>
  <c r="H19" i="22"/>
  <c r="G19" i="22"/>
  <c r="Y18" i="22"/>
  <c r="X18" i="22"/>
  <c r="H18" i="22"/>
  <c r="G18" i="22"/>
  <c r="Y17" i="22"/>
  <c r="X17" i="22"/>
  <c r="H17" i="22"/>
  <c r="G17" i="22"/>
  <c r="Y16" i="22"/>
  <c r="X16" i="22"/>
  <c r="H16" i="22"/>
  <c r="G16" i="22"/>
  <c r="Y15" i="22"/>
  <c r="X15" i="22"/>
  <c r="H15" i="22"/>
  <c r="G15" i="22"/>
  <c r="Y14" i="22"/>
  <c r="X14" i="22"/>
  <c r="H14" i="22"/>
  <c r="G14" i="22"/>
  <c r="Y13" i="22"/>
  <c r="X13" i="22"/>
  <c r="H13" i="22"/>
  <c r="G13" i="22"/>
  <c r="Y12" i="22"/>
  <c r="X12" i="22"/>
  <c r="H12" i="22"/>
  <c r="G12" i="22"/>
  <c r="Y11" i="22"/>
  <c r="X11" i="22"/>
  <c r="H11" i="22"/>
  <c r="G11" i="22"/>
  <c r="Y10" i="22"/>
  <c r="X10" i="22"/>
  <c r="H10" i="22"/>
  <c r="G10" i="22"/>
  <c r="Y9" i="22"/>
  <c r="H9" i="22"/>
  <c r="G9" i="22"/>
  <c r="Y8" i="22"/>
  <c r="X8" i="22"/>
  <c r="H8" i="22"/>
  <c r="G8" i="22"/>
  <c r="Y7" i="22"/>
  <c r="X7" i="22"/>
  <c r="H7" i="22"/>
  <c r="G7" i="22"/>
  <c r="Y6" i="22"/>
  <c r="X6" i="22"/>
  <c r="H6" i="22"/>
  <c r="G6" i="22"/>
  <c r="Y5" i="22"/>
  <c r="X5" i="22"/>
  <c r="H5" i="22"/>
  <c r="G5" i="22"/>
  <c r="Y4" i="22"/>
  <c r="X4" i="22"/>
  <c r="H4" i="22"/>
  <c r="G4" i="22"/>
  <c r="Y3" i="22"/>
  <c r="X3" i="22"/>
  <c r="H3" i="22"/>
  <c r="G3" i="22"/>
  <c r="Y58" i="17"/>
  <c r="X58" i="17"/>
  <c r="H58" i="17"/>
  <c r="G58" i="17"/>
  <c r="Y57" i="17"/>
  <c r="X57" i="17"/>
  <c r="H57" i="17"/>
  <c r="G57" i="17"/>
  <c r="Y56" i="17"/>
  <c r="X56" i="17"/>
  <c r="H56" i="17"/>
  <c r="G56" i="17"/>
  <c r="Y55" i="17"/>
  <c r="X55" i="17"/>
  <c r="H55" i="17"/>
  <c r="G55" i="17"/>
  <c r="Y54" i="17"/>
  <c r="X54" i="17"/>
  <c r="H54" i="17"/>
  <c r="G54" i="17"/>
  <c r="Y53" i="17"/>
  <c r="X53" i="17"/>
  <c r="H53" i="17"/>
  <c r="G53" i="17"/>
  <c r="Y52" i="17"/>
  <c r="X52" i="17"/>
  <c r="H52" i="17"/>
  <c r="G52" i="17"/>
  <c r="Y51" i="17"/>
  <c r="X51" i="17"/>
  <c r="H51" i="17"/>
  <c r="G51" i="17"/>
  <c r="Y50" i="17"/>
  <c r="X50" i="17"/>
  <c r="H50" i="17"/>
  <c r="G50" i="17"/>
  <c r="Y49" i="17"/>
  <c r="X49" i="17"/>
  <c r="H49" i="17"/>
  <c r="G49" i="17"/>
  <c r="Y48" i="17"/>
  <c r="X48" i="17"/>
  <c r="H48" i="17"/>
  <c r="G48" i="17"/>
  <c r="Y47" i="17"/>
  <c r="X47" i="17"/>
  <c r="H47" i="17"/>
  <c r="G47" i="17"/>
  <c r="Y46" i="17"/>
  <c r="X46" i="17"/>
  <c r="H46" i="17"/>
  <c r="G46" i="17"/>
  <c r="Y45" i="17"/>
  <c r="X45" i="17"/>
  <c r="H45" i="17"/>
  <c r="G45" i="17"/>
  <c r="Y44" i="17"/>
  <c r="X44" i="17"/>
  <c r="H44" i="17"/>
  <c r="G44" i="17"/>
  <c r="Y43" i="17"/>
  <c r="X43" i="17"/>
  <c r="H43" i="17"/>
  <c r="G43" i="17"/>
  <c r="Y42" i="17"/>
  <c r="X42" i="17"/>
  <c r="H42" i="17"/>
  <c r="G42" i="17"/>
  <c r="Y41" i="17"/>
  <c r="X41" i="17"/>
  <c r="H41" i="17"/>
  <c r="G41" i="17"/>
  <c r="Y40" i="17"/>
  <c r="X40" i="17"/>
  <c r="H40" i="17"/>
  <c r="G40" i="17"/>
  <c r="Y39" i="17"/>
  <c r="X39" i="17"/>
  <c r="H39" i="17"/>
  <c r="G39" i="17"/>
  <c r="Y38" i="17"/>
  <c r="X38" i="17"/>
  <c r="H38" i="17"/>
  <c r="G38" i="17"/>
  <c r="Y37" i="17"/>
  <c r="X37" i="17"/>
  <c r="H37" i="17"/>
  <c r="G37" i="17"/>
  <c r="Y36" i="17"/>
  <c r="X36" i="17"/>
  <c r="H36" i="17"/>
  <c r="G36" i="17"/>
  <c r="Y35" i="17"/>
  <c r="X35" i="17"/>
  <c r="H35" i="17"/>
  <c r="G35" i="17"/>
  <c r="Y34" i="17"/>
  <c r="X34" i="17"/>
  <c r="H34" i="17"/>
  <c r="G34" i="17"/>
  <c r="Y33" i="17"/>
  <c r="X33" i="17"/>
  <c r="H33" i="17"/>
  <c r="G33" i="17"/>
  <c r="Y32" i="17"/>
  <c r="X32" i="17"/>
  <c r="H32" i="17"/>
  <c r="G32" i="17"/>
  <c r="Y31" i="17"/>
  <c r="X31" i="17"/>
  <c r="H31" i="17"/>
  <c r="G31" i="17"/>
  <c r="Y30" i="17"/>
  <c r="X30" i="17"/>
  <c r="H30" i="17"/>
  <c r="G30" i="17"/>
  <c r="Y29" i="17"/>
  <c r="X29" i="17"/>
  <c r="H29" i="17"/>
  <c r="G29" i="17"/>
  <c r="Y28" i="17"/>
  <c r="X28" i="17"/>
  <c r="H28" i="17"/>
  <c r="G28" i="17"/>
  <c r="Y27" i="17"/>
  <c r="X27" i="17"/>
  <c r="H27" i="17"/>
  <c r="G27" i="17"/>
  <c r="Y26" i="17"/>
  <c r="X26" i="17"/>
  <c r="H26" i="17"/>
  <c r="G26" i="17"/>
  <c r="Y25" i="17"/>
  <c r="X25" i="17"/>
  <c r="H25" i="17"/>
  <c r="G25" i="17"/>
  <c r="Y24" i="17"/>
  <c r="X24" i="17"/>
  <c r="H24" i="17"/>
  <c r="G24" i="17"/>
  <c r="Y23" i="17"/>
  <c r="X23" i="17"/>
  <c r="H23" i="17"/>
  <c r="G23" i="17"/>
  <c r="Y22" i="17"/>
  <c r="X22" i="17"/>
  <c r="H22" i="17"/>
  <c r="G22" i="17"/>
  <c r="Y21" i="17"/>
  <c r="X21" i="17"/>
  <c r="H21" i="17"/>
  <c r="G21" i="17"/>
  <c r="Y20" i="17"/>
  <c r="X20" i="17"/>
  <c r="H20" i="17"/>
  <c r="G20" i="17"/>
  <c r="Y19" i="17"/>
  <c r="X19" i="17"/>
  <c r="H19" i="17"/>
  <c r="G19" i="17"/>
  <c r="Y18" i="17"/>
  <c r="X18" i="17"/>
  <c r="H18" i="17"/>
  <c r="G18" i="17"/>
  <c r="Y17" i="17"/>
  <c r="X17" i="17"/>
  <c r="H17" i="17"/>
  <c r="G17" i="17"/>
  <c r="Y16" i="17"/>
  <c r="X16" i="17"/>
  <c r="H16" i="17"/>
  <c r="G16" i="17"/>
  <c r="Y15" i="17"/>
  <c r="X15" i="17"/>
  <c r="H15" i="17"/>
  <c r="G15" i="17"/>
  <c r="Y14" i="17"/>
  <c r="X14" i="17"/>
  <c r="H14" i="17"/>
  <c r="G14" i="17"/>
  <c r="Y13" i="17"/>
  <c r="X13" i="17"/>
  <c r="H13" i="17"/>
  <c r="G13" i="17"/>
  <c r="Y12" i="17"/>
  <c r="X12" i="17"/>
  <c r="H12" i="17"/>
  <c r="G12" i="17"/>
  <c r="Y11" i="17"/>
  <c r="X11" i="17"/>
  <c r="H11" i="17"/>
  <c r="G11" i="17"/>
  <c r="Y10" i="17"/>
  <c r="X10" i="17"/>
  <c r="H10" i="17"/>
  <c r="G10" i="17"/>
  <c r="Y9" i="17"/>
  <c r="X9" i="17"/>
  <c r="H9" i="17"/>
  <c r="G9" i="17"/>
  <c r="Y8" i="17"/>
  <c r="X8" i="17"/>
  <c r="H8" i="17"/>
  <c r="G8" i="17"/>
  <c r="Y7" i="17"/>
  <c r="X7" i="17"/>
  <c r="H7" i="17"/>
  <c r="G7" i="17"/>
  <c r="Y6" i="17"/>
  <c r="X6" i="17"/>
  <c r="H6" i="17"/>
  <c r="G6" i="17"/>
  <c r="Y5" i="17"/>
  <c r="X5" i="17"/>
  <c r="H5" i="17"/>
  <c r="G5" i="17"/>
  <c r="Y4" i="17"/>
  <c r="X4" i="17"/>
  <c r="H4" i="17"/>
  <c r="G4" i="17"/>
  <c r="Y3" i="17"/>
  <c r="X3" i="17"/>
  <c r="H3" i="17"/>
  <c r="G3" i="17"/>
  <c r="Z68" i="23"/>
  <c r="X68" i="23"/>
  <c r="H68" i="23"/>
  <c r="G68" i="23"/>
  <c r="Z67" i="23"/>
  <c r="X67" i="23"/>
  <c r="H67" i="23"/>
  <c r="G67" i="23"/>
  <c r="Z66" i="23"/>
  <c r="X66" i="23"/>
  <c r="H66" i="23"/>
  <c r="G66" i="23"/>
  <c r="Z65" i="23"/>
  <c r="X65" i="23"/>
  <c r="H65" i="23"/>
  <c r="G65" i="23"/>
  <c r="Z64" i="23"/>
  <c r="X64" i="23"/>
  <c r="H64" i="23"/>
  <c r="G64" i="23"/>
  <c r="Z63" i="23"/>
  <c r="X63" i="23"/>
  <c r="H63" i="23"/>
  <c r="G63" i="23"/>
  <c r="Z62" i="23"/>
  <c r="X62" i="23"/>
  <c r="H62" i="23"/>
  <c r="G62" i="23"/>
  <c r="Z61" i="23"/>
  <c r="X61" i="23"/>
  <c r="H61" i="23"/>
  <c r="G61" i="23"/>
  <c r="Z60" i="23"/>
  <c r="X60" i="23"/>
  <c r="H60" i="23"/>
  <c r="G60" i="23"/>
  <c r="Z59" i="23"/>
  <c r="X59" i="23"/>
  <c r="H59" i="23"/>
  <c r="G59" i="23"/>
  <c r="Z58" i="23"/>
  <c r="X58" i="23"/>
  <c r="H58" i="23"/>
  <c r="G58" i="23"/>
  <c r="Z57" i="23"/>
  <c r="X57" i="23"/>
  <c r="H57" i="23"/>
  <c r="G57" i="23"/>
  <c r="Z56" i="23"/>
  <c r="X56" i="23"/>
  <c r="H56" i="23"/>
  <c r="G56" i="23"/>
  <c r="Z55" i="23"/>
  <c r="X55" i="23"/>
  <c r="H55" i="23"/>
  <c r="G55" i="23"/>
  <c r="Z54" i="23"/>
  <c r="X54" i="23"/>
  <c r="H54" i="23"/>
  <c r="G54" i="23"/>
  <c r="Z53" i="23"/>
  <c r="X53" i="23"/>
  <c r="H53" i="23"/>
  <c r="G53" i="23"/>
  <c r="Z52" i="23"/>
  <c r="X52" i="23"/>
  <c r="H52" i="23"/>
  <c r="G52" i="23"/>
  <c r="Z51" i="23"/>
  <c r="X51" i="23"/>
  <c r="H51" i="23"/>
  <c r="G51" i="23"/>
  <c r="Z50" i="23"/>
  <c r="X50" i="23"/>
  <c r="H50" i="23"/>
  <c r="G50" i="23"/>
  <c r="Z49" i="23"/>
  <c r="X49" i="23"/>
  <c r="H49" i="23"/>
  <c r="G49" i="23"/>
  <c r="Z48" i="23"/>
  <c r="X48" i="23"/>
  <c r="H48" i="23"/>
  <c r="G48" i="23"/>
  <c r="Z47" i="23"/>
  <c r="X47" i="23"/>
  <c r="H47" i="23"/>
  <c r="G47" i="23"/>
  <c r="Z46" i="23"/>
  <c r="X46" i="23"/>
  <c r="H46" i="23"/>
  <c r="G46" i="23"/>
  <c r="Z45" i="23"/>
  <c r="X45" i="23"/>
  <c r="H45" i="23"/>
  <c r="G45" i="23"/>
  <c r="Z44" i="23"/>
  <c r="X44" i="23"/>
  <c r="H44" i="23"/>
  <c r="G44" i="23"/>
  <c r="Z43" i="23"/>
  <c r="X43" i="23"/>
  <c r="H43" i="23"/>
  <c r="G43" i="23"/>
  <c r="Z42" i="23"/>
  <c r="X42" i="23"/>
  <c r="H42" i="23"/>
  <c r="G42" i="23"/>
  <c r="Z41" i="23"/>
  <c r="X41" i="23"/>
  <c r="H41" i="23"/>
  <c r="G41" i="23"/>
  <c r="Z40" i="23"/>
  <c r="X40" i="23"/>
  <c r="H40" i="23"/>
  <c r="G40" i="23"/>
  <c r="Z39" i="23"/>
  <c r="X39" i="23"/>
  <c r="H39" i="23"/>
  <c r="G39" i="23"/>
  <c r="Z38" i="23"/>
  <c r="X38" i="23"/>
  <c r="H38" i="23"/>
  <c r="G38" i="23"/>
  <c r="Z37" i="23"/>
  <c r="X37" i="23"/>
  <c r="H37" i="23"/>
  <c r="G37" i="23"/>
  <c r="Z36" i="23"/>
  <c r="X36" i="23"/>
  <c r="H36" i="23"/>
  <c r="G36" i="23"/>
  <c r="Z35" i="23"/>
  <c r="X35" i="23"/>
  <c r="H35" i="23"/>
  <c r="G35" i="23"/>
  <c r="Z34" i="23"/>
  <c r="X34" i="23"/>
  <c r="H34" i="23"/>
  <c r="G34" i="23"/>
  <c r="Z33" i="23"/>
  <c r="X33" i="23"/>
  <c r="H33" i="23"/>
  <c r="G33" i="23"/>
  <c r="Z32" i="23"/>
  <c r="X32" i="23"/>
  <c r="H32" i="23"/>
  <c r="G32" i="23"/>
  <c r="Z31" i="23"/>
  <c r="X31" i="23"/>
  <c r="H31" i="23"/>
  <c r="G31" i="23"/>
  <c r="Z30" i="23"/>
  <c r="X30" i="23"/>
  <c r="H30" i="23"/>
  <c r="G30" i="23"/>
  <c r="Z29" i="23"/>
  <c r="X29" i="23"/>
  <c r="H29" i="23"/>
  <c r="G29" i="23"/>
  <c r="Z28" i="23"/>
  <c r="X28" i="23"/>
  <c r="H28" i="23"/>
  <c r="G28" i="23"/>
  <c r="Z27" i="23"/>
  <c r="X27" i="23"/>
  <c r="H27" i="23"/>
  <c r="G27" i="23"/>
  <c r="Z26" i="23"/>
  <c r="X26" i="23"/>
  <c r="H26" i="23"/>
  <c r="G26" i="23"/>
  <c r="Z25" i="23"/>
  <c r="X25" i="23"/>
  <c r="H25" i="23"/>
  <c r="G25" i="23"/>
  <c r="Z24" i="23"/>
  <c r="X24" i="23"/>
  <c r="H24" i="23"/>
  <c r="G24" i="23"/>
  <c r="Z23" i="23"/>
  <c r="X23" i="23"/>
  <c r="H23" i="23"/>
  <c r="G23" i="23"/>
  <c r="Z22" i="23"/>
  <c r="X22" i="23"/>
  <c r="H22" i="23"/>
  <c r="G22" i="23"/>
  <c r="Z21" i="23"/>
  <c r="X21" i="23"/>
  <c r="H21" i="23"/>
  <c r="G21" i="23"/>
  <c r="Z20" i="23"/>
  <c r="X20" i="23"/>
  <c r="H20" i="23"/>
  <c r="G20" i="23"/>
  <c r="Z19" i="23"/>
  <c r="X19" i="23"/>
  <c r="H19" i="23"/>
  <c r="G19" i="23"/>
  <c r="Z18" i="23"/>
  <c r="X18" i="23"/>
  <c r="H18" i="23"/>
  <c r="G18" i="23"/>
  <c r="Z17" i="23"/>
  <c r="X17" i="23"/>
  <c r="H17" i="23"/>
  <c r="G17" i="23"/>
  <c r="Z16" i="23"/>
  <c r="X16" i="23"/>
  <c r="H16" i="23"/>
  <c r="G16" i="23"/>
  <c r="Z15" i="23"/>
  <c r="X15" i="23"/>
  <c r="H15" i="23"/>
  <c r="G15" i="23"/>
  <c r="Z14" i="23"/>
  <c r="X14" i="23"/>
  <c r="H14" i="23"/>
  <c r="G14" i="23"/>
  <c r="Z13" i="23"/>
  <c r="X13" i="23"/>
  <c r="H13" i="23"/>
  <c r="G13" i="23"/>
  <c r="Z12" i="23"/>
  <c r="X12" i="23"/>
  <c r="H12" i="23"/>
  <c r="G12" i="23"/>
  <c r="Z11" i="23"/>
  <c r="X11" i="23"/>
  <c r="H11" i="23"/>
  <c r="G11" i="23"/>
  <c r="Z10" i="23"/>
  <c r="X10" i="23"/>
  <c r="H10" i="23"/>
  <c r="G10" i="23"/>
  <c r="Z9" i="23"/>
  <c r="X9" i="23"/>
  <c r="H9" i="23"/>
  <c r="G9" i="23"/>
  <c r="Z8" i="23"/>
  <c r="X8" i="23"/>
  <c r="H8" i="23"/>
  <c r="G8" i="23"/>
  <c r="Z7" i="23"/>
  <c r="X7" i="23"/>
  <c r="H7" i="23"/>
  <c r="G7" i="23"/>
  <c r="Z6" i="23"/>
  <c r="X6" i="23"/>
  <c r="H6" i="23"/>
  <c r="G6" i="23"/>
  <c r="Z5" i="23"/>
  <c r="X5" i="23"/>
  <c r="H5" i="23"/>
  <c r="G5" i="23"/>
  <c r="Z4" i="23"/>
  <c r="X4" i="23"/>
  <c r="H4" i="23"/>
  <c r="G4" i="23"/>
  <c r="Z3" i="23"/>
  <c r="X3" i="23"/>
  <c r="H3" i="23"/>
  <c r="G3" i="23"/>
  <c r="Z71" i="13"/>
  <c r="X71" i="13"/>
  <c r="H71" i="13"/>
  <c r="G71" i="13"/>
  <c r="Z70" i="13"/>
  <c r="X70" i="13"/>
  <c r="H70" i="13"/>
  <c r="G70" i="13"/>
  <c r="Z69" i="13"/>
  <c r="X69" i="13"/>
  <c r="H69" i="13"/>
  <c r="G69" i="13"/>
  <c r="Z68" i="13"/>
  <c r="X68" i="13"/>
  <c r="H68" i="13"/>
  <c r="G68" i="13"/>
  <c r="Z67" i="13"/>
  <c r="X67" i="13"/>
  <c r="H67" i="13"/>
  <c r="G67" i="13"/>
  <c r="Z66" i="13"/>
  <c r="X66" i="13"/>
  <c r="H66" i="13"/>
  <c r="G66" i="13"/>
  <c r="Z65" i="13"/>
  <c r="X65" i="13"/>
  <c r="H65" i="13"/>
  <c r="G65" i="13"/>
  <c r="Z64" i="13"/>
  <c r="X64" i="13"/>
  <c r="H64" i="13"/>
  <c r="G64" i="13"/>
  <c r="Z63" i="13"/>
  <c r="X63" i="13"/>
  <c r="H63" i="13"/>
  <c r="G63" i="13"/>
  <c r="Z62" i="13"/>
  <c r="X62" i="13"/>
  <c r="H62" i="13"/>
  <c r="G62" i="13"/>
  <c r="Z61" i="13"/>
  <c r="X61" i="13"/>
  <c r="H61" i="13"/>
  <c r="G61" i="13"/>
  <c r="Z60" i="13"/>
  <c r="X60" i="13"/>
  <c r="H60" i="13"/>
  <c r="G60" i="13"/>
  <c r="Z59" i="13"/>
  <c r="X59" i="13"/>
  <c r="H59" i="13"/>
  <c r="G59" i="13"/>
  <c r="Z58" i="13"/>
  <c r="X58" i="13"/>
  <c r="H58" i="13"/>
  <c r="G58" i="13"/>
  <c r="Z57" i="13"/>
  <c r="X57" i="13"/>
  <c r="H57" i="13"/>
  <c r="G57" i="13"/>
  <c r="Z56" i="13"/>
  <c r="X56" i="13"/>
  <c r="H56" i="13"/>
  <c r="G56" i="13"/>
  <c r="Z55" i="13"/>
  <c r="X55" i="13"/>
  <c r="H55" i="13"/>
  <c r="G55" i="13"/>
  <c r="Z54" i="13"/>
  <c r="X54" i="13"/>
  <c r="H54" i="13"/>
  <c r="G54" i="13"/>
  <c r="Z53" i="13"/>
  <c r="X53" i="13"/>
  <c r="H53" i="13"/>
  <c r="G53" i="13"/>
  <c r="Z52" i="13"/>
  <c r="X52" i="13"/>
  <c r="H52" i="13"/>
  <c r="G52" i="13"/>
  <c r="Z51" i="13"/>
  <c r="X51" i="13"/>
  <c r="H51" i="13"/>
  <c r="G51" i="13"/>
  <c r="Z50" i="13"/>
  <c r="X50" i="13"/>
  <c r="H50" i="13"/>
  <c r="G50" i="13"/>
  <c r="Z49" i="13"/>
  <c r="X49" i="13"/>
  <c r="H49" i="13"/>
  <c r="G49" i="13"/>
  <c r="Z48" i="13"/>
  <c r="X48" i="13"/>
  <c r="H48" i="13"/>
  <c r="G48" i="13"/>
  <c r="Z47" i="13"/>
  <c r="X47" i="13"/>
  <c r="H47" i="13"/>
  <c r="G47" i="13"/>
  <c r="Z46" i="13"/>
  <c r="X46" i="13"/>
  <c r="H46" i="13"/>
  <c r="G46" i="13"/>
  <c r="Z45" i="13"/>
  <c r="X45" i="13"/>
  <c r="H45" i="13"/>
  <c r="G45" i="13"/>
  <c r="Z44" i="13"/>
  <c r="X44" i="13"/>
  <c r="H44" i="13"/>
  <c r="G44" i="13"/>
  <c r="Z43" i="13"/>
  <c r="X43" i="13"/>
  <c r="H43" i="13"/>
  <c r="G43" i="13"/>
  <c r="Z42" i="13"/>
  <c r="X42" i="13"/>
  <c r="H42" i="13"/>
  <c r="G42" i="13"/>
  <c r="Z41" i="13"/>
  <c r="X41" i="13"/>
  <c r="H41" i="13"/>
  <c r="G41" i="13"/>
  <c r="Z40" i="13"/>
  <c r="X40" i="13"/>
  <c r="H40" i="13"/>
  <c r="G40" i="13"/>
  <c r="Z39" i="13"/>
  <c r="X39" i="13"/>
  <c r="H39" i="13"/>
  <c r="G39" i="13"/>
  <c r="Z38" i="13"/>
  <c r="X38" i="13"/>
  <c r="H38" i="13"/>
  <c r="G38" i="13"/>
  <c r="Z37" i="13"/>
  <c r="X37" i="13"/>
  <c r="H37" i="13"/>
  <c r="G37" i="13"/>
  <c r="Z36" i="13"/>
  <c r="X36" i="13"/>
  <c r="H36" i="13"/>
  <c r="G36" i="13"/>
  <c r="Z35" i="13"/>
  <c r="X35" i="13"/>
  <c r="H35" i="13"/>
  <c r="G35" i="13"/>
  <c r="Z34" i="13"/>
  <c r="X34" i="13"/>
  <c r="H34" i="13"/>
  <c r="G34" i="13"/>
  <c r="Z33" i="13"/>
  <c r="X33" i="13"/>
  <c r="H33" i="13"/>
  <c r="G33" i="13"/>
  <c r="Z32" i="13"/>
  <c r="X32" i="13"/>
  <c r="H32" i="13"/>
  <c r="G32" i="13"/>
  <c r="Z31" i="13"/>
  <c r="X31" i="13"/>
  <c r="H31" i="13"/>
  <c r="G31" i="13"/>
  <c r="Z30" i="13"/>
  <c r="X30" i="13"/>
  <c r="H30" i="13"/>
  <c r="G30" i="13"/>
  <c r="Z29" i="13"/>
  <c r="X29" i="13"/>
  <c r="H29" i="13"/>
  <c r="G29" i="13"/>
  <c r="Z28" i="13"/>
  <c r="X28" i="13"/>
  <c r="H28" i="13"/>
  <c r="G28" i="13"/>
  <c r="Z27" i="13"/>
  <c r="X27" i="13"/>
  <c r="H27" i="13"/>
  <c r="G27" i="13"/>
  <c r="Z26" i="13"/>
  <c r="X26" i="13"/>
  <c r="H26" i="13"/>
  <c r="G26" i="13"/>
  <c r="Z25" i="13"/>
  <c r="X25" i="13"/>
  <c r="H25" i="13"/>
  <c r="G25" i="13"/>
  <c r="Z24" i="13"/>
  <c r="X24" i="13"/>
  <c r="H24" i="13"/>
  <c r="G24" i="13"/>
  <c r="Z23" i="13"/>
  <c r="X23" i="13"/>
  <c r="H23" i="13"/>
  <c r="G23" i="13"/>
  <c r="Z22" i="13"/>
  <c r="X22" i="13"/>
  <c r="H22" i="13"/>
  <c r="G22" i="13"/>
  <c r="Z21" i="13"/>
  <c r="X21" i="13"/>
  <c r="H21" i="13"/>
  <c r="G21" i="13"/>
  <c r="Z20" i="13"/>
  <c r="X20" i="13"/>
  <c r="H20" i="13"/>
  <c r="G20" i="13"/>
  <c r="Z19" i="13"/>
  <c r="X19" i="13"/>
  <c r="H19" i="13"/>
  <c r="G19" i="13"/>
  <c r="Z18" i="13"/>
  <c r="X18" i="13"/>
  <c r="H18" i="13"/>
  <c r="G18" i="13"/>
  <c r="Z17" i="13"/>
  <c r="X17" i="13"/>
  <c r="H17" i="13"/>
  <c r="G17" i="13"/>
  <c r="Z16" i="13"/>
  <c r="X16" i="13"/>
  <c r="H16" i="13"/>
  <c r="G16" i="13"/>
  <c r="Z15" i="13"/>
  <c r="X15" i="13"/>
  <c r="H15" i="13"/>
  <c r="G15" i="13"/>
  <c r="Z14" i="13"/>
  <c r="X14" i="13"/>
  <c r="H14" i="13"/>
  <c r="G14" i="13"/>
  <c r="Z13" i="13"/>
  <c r="X13" i="13"/>
  <c r="H13" i="13"/>
  <c r="G13" i="13"/>
  <c r="Z12" i="13"/>
  <c r="X12" i="13"/>
  <c r="H12" i="13"/>
  <c r="G12" i="13"/>
  <c r="Z11" i="13"/>
  <c r="X11" i="13"/>
  <c r="H11" i="13"/>
  <c r="G11" i="13"/>
  <c r="Z10" i="13"/>
  <c r="X10" i="13"/>
  <c r="H10" i="13"/>
  <c r="G10" i="13"/>
  <c r="Z9" i="13"/>
  <c r="X9" i="13"/>
  <c r="H9" i="13"/>
  <c r="G9" i="13"/>
  <c r="Z8" i="13"/>
  <c r="X8" i="13"/>
  <c r="H8" i="13"/>
  <c r="G8" i="13"/>
  <c r="Z7" i="13"/>
  <c r="X7" i="13"/>
  <c r="H7" i="13"/>
  <c r="G7" i="13"/>
  <c r="Z6" i="13"/>
  <c r="X6" i="13"/>
  <c r="H6" i="13"/>
  <c r="G6" i="13"/>
  <c r="Z5" i="13"/>
  <c r="X5" i="13"/>
  <c r="H5" i="13"/>
  <c r="G5" i="13"/>
  <c r="Z4" i="13"/>
  <c r="X4" i="13"/>
  <c r="H4" i="13"/>
  <c r="G4" i="13"/>
  <c r="Z3" i="13"/>
  <c r="X3" i="13"/>
  <c r="H3" i="13"/>
  <c r="G3" i="13"/>
  <c r="Y71" i="8"/>
  <c r="X71" i="8"/>
  <c r="H71" i="8"/>
  <c r="G71" i="8"/>
  <c r="Y70" i="8"/>
  <c r="X70" i="8"/>
  <c r="H70" i="8"/>
  <c r="G70" i="8"/>
  <c r="Y69" i="8"/>
  <c r="X69" i="8"/>
  <c r="H69" i="8"/>
  <c r="G69" i="8"/>
  <c r="Y68" i="8"/>
  <c r="X68" i="8"/>
  <c r="H68" i="8"/>
  <c r="G68" i="8"/>
  <c r="Y67" i="8"/>
  <c r="X67" i="8"/>
  <c r="H67" i="8"/>
  <c r="G67" i="8"/>
  <c r="Y66" i="8"/>
  <c r="X66" i="8"/>
  <c r="H66" i="8"/>
  <c r="G66" i="8"/>
  <c r="Y65" i="8"/>
  <c r="X65" i="8"/>
  <c r="H65" i="8"/>
  <c r="G65" i="8"/>
  <c r="Y64" i="8"/>
  <c r="X64" i="8"/>
  <c r="H64" i="8"/>
  <c r="G64" i="8"/>
  <c r="Y63" i="8"/>
  <c r="X63" i="8"/>
  <c r="H63" i="8"/>
  <c r="G63" i="8"/>
  <c r="Y62" i="8"/>
  <c r="X62" i="8"/>
  <c r="H62" i="8"/>
  <c r="G62" i="8"/>
  <c r="Y61" i="8"/>
  <c r="X61" i="8"/>
  <c r="H61" i="8"/>
  <c r="G61" i="8"/>
  <c r="Y60" i="8"/>
  <c r="X60" i="8"/>
  <c r="H60" i="8"/>
  <c r="G60" i="8"/>
  <c r="Y59" i="8"/>
  <c r="X59" i="8"/>
  <c r="H59" i="8"/>
  <c r="G59" i="8"/>
  <c r="Y58" i="8"/>
  <c r="X58" i="8"/>
  <c r="H58" i="8"/>
  <c r="G58" i="8"/>
  <c r="Y57" i="8"/>
  <c r="X57" i="8"/>
  <c r="H57" i="8"/>
  <c r="G57" i="8"/>
  <c r="Y56" i="8"/>
  <c r="X56" i="8"/>
  <c r="H56" i="8"/>
  <c r="G56" i="8"/>
  <c r="Y55" i="8"/>
  <c r="X55" i="8"/>
  <c r="H55" i="8"/>
  <c r="G55" i="8"/>
  <c r="Y54" i="8"/>
  <c r="X54" i="8"/>
  <c r="H54" i="8"/>
  <c r="G54" i="8"/>
  <c r="Y53" i="8"/>
  <c r="X53" i="8"/>
  <c r="H53" i="8"/>
  <c r="G53" i="8"/>
  <c r="Y52" i="8"/>
  <c r="X52" i="8"/>
  <c r="H52" i="8"/>
  <c r="G52" i="8"/>
  <c r="Y51" i="8"/>
  <c r="X51" i="8"/>
  <c r="H51" i="8"/>
  <c r="G51" i="8"/>
  <c r="Y50" i="8"/>
  <c r="X50" i="8"/>
  <c r="H50" i="8"/>
  <c r="G50" i="8"/>
  <c r="Y49" i="8"/>
  <c r="X49" i="8"/>
  <c r="H49" i="8"/>
  <c r="G49" i="8"/>
  <c r="Y48" i="8"/>
  <c r="X48" i="8"/>
  <c r="H48" i="8"/>
  <c r="G48" i="8"/>
  <c r="Y47" i="8"/>
  <c r="X47" i="8"/>
  <c r="H47" i="8"/>
  <c r="G47" i="8"/>
  <c r="Y46" i="8"/>
  <c r="X46" i="8"/>
  <c r="H46" i="8"/>
  <c r="G46" i="8"/>
  <c r="Y45" i="8"/>
  <c r="X45" i="8"/>
  <c r="H45" i="8"/>
  <c r="G45" i="8"/>
  <c r="Y44" i="8"/>
  <c r="X44" i="8"/>
  <c r="H44" i="8"/>
  <c r="G44" i="8"/>
  <c r="Y43" i="8"/>
  <c r="X43" i="8"/>
  <c r="H43" i="8"/>
  <c r="G43" i="8"/>
  <c r="Y42" i="8"/>
  <c r="X42" i="8"/>
  <c r="H42" i="8"/>
  <c r="G42" i="8"/>
  <c r="Y41" i="8"/>
  <c r="X41" i="8"/>
  <c r="H41" i="8"/>
  <c r="G41" i="8"/>
  <c r="Y40" i="8"/>
  <c r="X40" i="8"/>
  <c r="H40" i="8"/>
  <c r="G40" i="8"/>
  <c r="Y39" i="8"/>
  <c r="X39" i="8"/>
  <c r="H39" i="8"/>
  <c r="G39" i="8"/>
  <c r="Y38" i="8"/>
  <c r="X38" i="8"/>
  <c r="H38" i="8"/>
  <c r="G38" i="8"/>
  <c r="Y37" i="8"/>
  <c r="X37" i="8"/>
  <c r="H37" i="8"/>
  <c r="G37" i="8"/>
  <c r="Y36" i="8"/>
  <c r="X36" i="8"/>
  <c r="H36" i="8"/>
  <c r="G36" i="8"/>
  <c r="Y35" i="8"/>
  <c r="X35" i="8"/>
  <c r="H35" i="8"/>
  <c r="G35" i="8"/>
  <c r="Y34" i="8"/>
  <c r="X34" i="8"/>
  <c r="H34" i="8"/>
  <c r="G34" i="8"/>
  <c r="Y33" i="8"/>
  <c r="X33" i="8"/>
  <c r="H33" i="8"/>
  <c r="G33" i="8"/>
  <c r="Y32" i="8"/>
  <c r="X32" i="8"/>
  <c r="H32" i="8"/>
  <c r="G32" i="8"/>
  <c r="Y31" i="8"/>
  <c r="X31" i="8"/>
  <c r="H31" i="8"/>
  <c r="G31" i="8"/>
  <c r="Y30" i="8"/>
  <c r="X30" i="8"/>
  <c r="H30" i="8"/>
  <c r="G30" i="8"/>
  <c r="Y29" i="8"/>
  <c r="X29" i="8"/>
  <c r="H29" i="8"/>
  <c r="G29" i="8"/>
  <c r="Y28" i="8"/>
  <c r="X28" i="8"/>
  <c r="H28" i="8"/>
  <c r="G28" i="8"/>
  <c r="Y27" i="8"/>
  <c r="X27" i="8"/>
  <c r="H27" i="8"/>
  <c r="G27" i="8"/>
  <c r="Y26" i="8"/>
  <c r="X26" i="8"/>
  <c r="H26" i="8"/>
  <c r="G26" i="8"/>
  <c r="Y25" i="8"/>
  <c r="X25" i="8"/>
  <c r="H25" i="8"/>
  <c r="G25" i="8"/>
  <c r="Y24" i="8"/>
  <c r="X24" i="8"/>
  <c r="H24" i="8"/>
  <c r="G24" i="8"/>
  <c r="Y23" i="8"/>
  <c r="X23" i="8"/>
  <c r="H23" i="8"/>
  <c r="G23" i="8"/>
  <c r="Y22" i="8"/>
  <c r="X22" i="8"/>
  <c r="H22" i="8"/>
  <c r="G22" i="8"/>
  <c r="Y21" i="8"/>
  <c r="X21" i="8"/>
  <c r="H21" i="8"/>
  <c r="G21" i="8"/>
  <c r="Y20" i="8"/>
  <c r="X20" i="8"/>
  <c r="H20" i="8"/>
  <c r="G20" i="8"/>
  <c r="Y19" i="8"/>
  <c r="X19" i="8"/>
  <c r="H19" i="8"/>
  <c r="G19" i="8"/>
  <c r="Y18" i="8"/>
  <c r="X18" i="8"/>
  <c r="H18" i="8"/>
  <c r="G18" i="8"/>
  <c r="Y17" i="8"/>
  <c r="X17" i="8"/>
  <c r="H17" i="8"/>
  <c r="G17" i="8"/>
  <c r="Y16" i="8"/>
  <c r="X16" i="8"/>
  <c r="H16" i="8"/>
  <c r="G16" i="8"/>
  <c r="Y15" i="8"/>
  <c r="X15" i="8"/>
  <c r="H15" i="8"/>
  <c r="G15" i="8"/>
  <c r="Y14" i="8"/>
  <c r="X14" i="8"/>
  <c r="H14" i="8"/>
  <c r="G14" i="8"/>
  <c r="Y13" i="8"/>
  <c r="X13" i="8"/>
  <c r="H13" i="8"/>
  <c r="G13" i="8"/>
  <c r="Y12" i="8"/>
  <c r="X12" i="8"/>
  <c r="H12" i="8"/>
  <c r="G12" i="8"/>
  <c r="Y11" i="8"/>
  <c r="X11" i="8"/>
  <c r="H11" i="8"/>
  <c r="G11" i="8"/>
  <c r="Y10" i="8"/>
  <c r="X10" i="8"/>
  <c r="H10" i="8"/>
  <c r="G10" i="8"/>
  <c r="Y9" i="8"/>
  <c r="X9" i="8"/>
  <c r="H9" i="8"/>
  <c r="G9" i="8"/>
  <c r="Y8" i="8"/>
  <c r="X8" i="8"/>
  <c r="H8" i="8"/>
  <c r="G8" i="8"/>
  <c r="Y7" i="8"/>
  <c r="X7" i="8"/>
  <c r="H7" i="8"/>
  <c r="G7" i="8"/>
  <c r="Y6" i="8"/>
  <c r="X6" i="8"/>
  <c r="H6" i="8"/>
  <c r="G6" i="8"/>
  <c r="Y5" i="8"/>
  <c r="X5" i="8"/>
  <c r="H5" i="8"/>
  <c r="G5" i="8"/>
  <c r="Y4" i="8"/>
  <c r="X4" i="8"/>
  <c r="H4" i="8"/>
  <c r="G4" i="8"/>
  <c r="Y3" i="8"/>
  <c r="H3" i="8"/>
  <c r="G3" i="8"/>
  <c r="Y131" i="19" l="1"/>
  <c r="X131" i="19"/>
  <c r="H131" i="19"/>
  <c r="G131" i="19"/>
  <c r="Y130" i="19"/>
  <c r="X130" i="19"/>
  <c r="H130" i="19"/>
  <c r="G130" i="19"/>
  <c r="Y129" i="19"/>
  <c r="X129" i="19"/>
  <c r="H129" i="19"/>
  <c r="G129" i="19"/>
  <c r="Y128" i="19"/>
  <c r="X128" i="19"/>
  <c r="H128" i="19"/>
  <c r="G128" i="19"/>
  <c r="Y127" i="19"/>
  <c r="X127" i="19"/>
  <c r="H127" i="19"/>
  <c r="G127" i="19"/>
  <c r="Y126" i="19"/>
  <c r="X126" i="19"/>
  <c r="H126" i="19"/>
  <c r="G126" i="19"/>
  <c r="Y125" i="19"/>
  <c r="X125" i="19"/>
  <c r="H125" i="19"/>
  <c r="G125" i="19"/>
  <c r="Y124" i="19"/>
  <c r="X124" i="19"/>
  <c r="H124" i="19"/>
  <c r="G124" i="19"/>
  <c r="Y123" i="19"/>
  <c r="X123" i="19"/>
  <c r="H123" i="19"/>
  <c r="G123" i="19"/>
  <c r="Y122" i="19"/>
  <c r="X122" i="19"/>
  <c r="H122" i="19"/>
  <c r="G122" i="19"/>
  <c r="Y121" i="19"/>
  <c r="X121" i="19"/>
  <c r="H121" i="19"/>
  <c r="G121" i="19"/>
  <c r="Y120" i="19"/>
  <c r="X120" i="19"/>
  <c r="H120" i="19"/>
  <c r="G120" i="19"/>
  <c r="Y119" i="19"/>
  <c r="X119" i="19"/>
  <c r="H119" i="19"/>
  <c r="G119" i="19"/>
  <c r="Y118" i="19"/>
  <c r="X118" i="19"/>
  <c r="H118" i="19"/>
  <c r="G118" i="19"/>
  <c r="Y117" i="19"/>
  <c r="X117" i="19"/>
  <c r="H117" i="19"/>
  <c r="G117" i="19"/>
  <c r="Y116" i="19"/>
  <c r="X116" i="19"/>
  <c r="H116" i="19"/>
  <c r="G116" i="19"/>
  <c r="Y115" i="19"/>
  <c r="X115" i="19"/>
  <c r="H115" i="19"/>
  <c r="G115" i="19"/>
  <c r="Y114" i="19"/>
  <c r="X114" i="19"/>
  <c r="H114" i="19"/>
  <c r="G114" i="19"/>
  <c r="Y113" i="19"/>
  <c r="X113" i="19"/>
  <c r="H113" i="19"/>
  <c r="G113" i="19"/>
  <c r="Y112" i="19"/>
  <c r="X112" i="19"/>
  <c r="H112" i="19"/>
  <c r="G112" i="19"/>
  <c r="Y111" i="19"/>
  <c r="X111" i="19"/>
  <c r="H111" i="19"/>
  <c r="G111" i="19"/>
  <c r="Y110" i="19"/>
  <c r="X110" i="19"/>
  <c r="H110" i="19"/>
  <c r="G110" i="19"/>
  <c r="Y109" i="19"/>
  <c r="X109" i="19"/>
  <c r="H109" i="19"/>
  <c r="G109" i="19"/>
  <c r="Y108" i="19"/>
  <c r="X108" i="19"/>
  <c r="H108" i="19"/>
  <c r="G108" i="19"/>
  <c r="Y107" i="19"/>
  <c r="X107" i="19"/>
  <c r="H107" i="19"/>
  <c r="G107" i="19"/>
  <c r="Y106" i="19"/>
  <c r="X106" i="19"/>
  <c r="H106" i="19"/>
  <c r="G106" i="19"/>
  <c r="Y105" i="19"/>
  <c r="X105" i="19"/>
  <c r="H105" i="19"/>
  <c r="G105" i="19"/>
  <c r="Y104" i="19"/>
  <c r="X104" i="19"/>
  <c r="H104" i="19"/>
  <c r="G104" i="19"/>
  <c r="Y103" i="19"/>
  <c r="X103" i="19"/>
  <c r="H103" i="19"/>
  <c r="G103" i="19"/>
  <c r="Y102" i="19"/>
  <c r="X102" i="19"/>
  <c r="H102" i="19"/>
  <c r="G102" i="19"/>
  <c r="Y101" i="19"/>
  <c r="X101" i="19"/>
  <c r="H101" i="19"/>
  <c r="G101" i="19"/>
  <c r="Y100" i="19"/>
  <c r="X100" i="19"/>
  <c r="H100" i="19"/>
  <c r="G100" i="19"/>
  <c r="Y99" i="19"/>
  <c r="X99" i="19"/>
  <c r="H99" i="19"/>
  <c r="G99" i="19"/>
  <c r="Y98" i="19"/>
  <c r="X98" i="19"/>
  <c r="H98" i="19"/>
  <c r="G98" i="19"/>
  <c r="Y97" i="19"/>
  <c r="X97" i="19"/>
  <c r="H97" i="19"/>
  <c r="G97" i="19"/>
  <c r="Y96" i="19"/>
  <c r="X96" i="19"/>
  <c r="H96" i="19"/>
  <c r="G96" i="19"/>
  <c r="Y95" i="19"/>
  <c r="X95" i="19"/>
  <c r="H95" i="19"/>
  <c r="G95" i="19"/>
  <c r="Y94" i="19"/>
  <c r="X94" i="19"/>
  <c r="H94" i="19"/>
  <c r="G94" i="19"/>
  <c r="Y93" i="19"/>
  <c r="X93" i="19"/>
  <c r="H93" i="19"/>
  <c r="G93" i="19"/>
  <c r="Y92" i="19"/>
  <c r="X92" i="19"/>
  <c r="H92" i="19"/>
  <c r="G92" i="19"/>
  <c r="Y91" i="19"/>
  <c r="X91" i="19"/>
  <c r="H91" i="19"/>
  <c r="G91" i="19"/>
  <c r="Y90" i="19"/>
  <c r="X90" i="19"/>
  <c r="H90" i="19"/>
  <c r="G90" i="19"/>
  <c r="Y89" i="19"/>
  <c r="X89" i="19"/>
  <c r="H89" i="19"/>
  <c r="G89" i="19"/>
  <c r="Y88" i="19"/>
  <c r="X88" i="19"/>
  <c r="H88" i="19"/>
  <c r="G88" i="19"/>
  <c r="Y87" i="19"/>
  <c r="X87" i="19"/>
  <c r="H87" i="19"/>
  <c r="G87" i="19"/>
  <c r="Y86" i="19"/>
  <c r="X86" i="19"/>
  <c r="H86" i="19"/>
  <c r="G86" i="19"/>
  <c r="Y85" i="19"/>
  <c r="X85" i="19"/>
  <c r="H85" i="19"/>
  <c r="G85" i="19"/>
  <c r="Y84" i="19"/>
  <c r="X84" i="19"/>
  <c r="H84" i="19"/>
  <c r="G84" i="19"/>
  <c r="Y83" i="19"/>
  <c r="X83" i="19"/>
  <c r="H83" i="19"/>
  <c r="G83" i="19"/>
  <c r="Y82" i="19"/>
  <c r="X82" i="19"/>
  <c r="H82" i="19"/>
  <c r="G82" i="19"/>
  <c r="Y81" i="19"/>
  <c r="X81" i="19"/>
  <c r="H81" i="19"/>
  <c r="G81" i="19"/>
  <c r="Y80" i="19"/>
  <c r="X80" i="19"/>
  <c r="H80" i="19"/>
  <c r="G80" i="19"/>
  <c r="Y79" i="19"/>
  <c r="X79" i="19"/>
  <c r="H79" i="19"/>
  <c r="G79" i="19"/>
  <c r="Y78" i="19"/>
  <c r="X78" i="19"/>
  <c r="H78" i="19"/>
  <c r="G78" i="19"/>
  <c r="Y77" i="19"/>
  <c r="X77" i="19"/>
  <c r="H77" i="19"/>
  <c r="G77" i="19"/>
  <c r="Y76" i="19"/>
  <c r="X76" i="19"/>
  <c r="H76" i="19"/>
  <c r="G76" i="19"/>
  <c r="Y75" i="19"/>
  <c r="X75" i="19"/>
  <c r="H75" i="19"/>
  <c r="G75" i="19"/>
  <c r="Y74" i="19"/>
  <c r="X74" i="19"/>
  <c r="H74" i="19"/>
  <c r="G74" i="19"/>
  <c r="Y73" i="19"/>
  <c r="X73" i="19"/>
  <c r="H73" i="19"/>
  <c r="G73" i="19"/>
  <c r="Y72" i="19"/>
  <c r="X72" i="19"/>
  <c r="H72" i="19"/>
  <c r="G72" i="19"/>
  <c r="Y71" i="19"/>
  <c r="X71" i="19"/>
  <c r="H71" i="19"/>
  <c r="G71" i="19"/>
  <c r="Y70" i="19"/>
  <c r="X70" i="19"/>
  <c r="H70" i="19"/>
  <c r="G70" i="19"/>
  <c r="Y69" i="19"/>
  <c r="X69" i="19"/>
  <c r="H69" i="19"/>
  <c r="G69" i="19"/>
  <c r="Y68" i="19"/>
  <c r="X68" i="19"/>
  <c r="H68" i="19"/>
  <c r="G68" i="19"/>
  <c r="Y67" i="19"/>
  <c r="X67" i="19"/>
  <c r="H67" i="19"/>
  <c r="G67" i="19"/>
  <c r="Y66" i="19"/>
  <c r="X66" i="19"/>
  <c r="H66" i="19"/>
  <c r="G66" i="19"/>
  <c r="Y65" i="19"/>
  <c r="X65" i="19"/>
  <c r="H65" i="19"/>
  <c r="G65" i="19"/>
  <c r="Y64" i="19"/>
  <c r="X64" i="19"/>
  <c r="H64" i="19"/>
  <c r="G64" i="19"/>
  <c r="Y63" i="19"/>
  <c r="X63" i="19"/>
  <c r="H63" i="19"/>
  <c r="G63" i="19"/>
  <c r="Y62" i="19"/>
  <c r="X62" i="19"/>
  <c r="H62" i="19"/>
  <c r="G62" i="19"/>
  <c r="Y61" i="19"/>
  <c r="X61" i="19"/>
  <c r="H61" i="19"/>
  <c r="G61" i="19"/>
  <c r="Y60" i="19"/>
  <c r="X60" i="19"/>
  <c r="H60" i="19"/>
  <c r="G60" i="19"/>
  <c r="Y59" i="19"/>
  <c r="X59" i="19"/>
  <c r="H59" i="19"/>
  <c r="G59" i="19"/>
  <c r="Y58" i="19"/>
  <c r="X58" i="19"/>
  <c r="H58" i="19"/>
  <c r="G58" i="19"/>
  <c r="Y57" i="19"/>
  <c r="X57" i="19"/>
  <c r="H57" i="19"/>
  <c r="G57" i="19"/>
  <c r="Y56" i="19"/>
  <c r="X56" i="19"/>
  <c r="H56" i="19"/>
  <c r="G56" i="19"/>
  <c r="Y55" i="19"/>
  <c r="X55" i="19"/>
  <c r="H55" i="19"/>
  <c r="G55" i="19"/>
  <c r="Y54" i="19"/>
  <c r="X54" i="19"/>
  <c r="H54" i="19"/>
  <c r="G54" i="19"/>
  <c r="Y53" i="19"/>
  <c r="X53" i="19"/>
  <c r="H53" i="19"/>
  <c r="G53" i="19"/>
  <c r="Y52" i="19"/>
  <c r="X52" i="19"/>
  <c r="H52" i="19"/>
  <c r="G52" i="19"/>
  <c r="Y51" i="19"/>
  <c r="X51" i="19"/>
  <c r="H51" i="19"/>
  <c r="G51" i="19"/>
  <c r="Y50" i="19"/>
  <c r="X50" i="19"/>
  <c r="H50" i="19"/>
  <c r="G50" i="19"/>
  <c r="Y49" i="19"/>
  <c r="X49" i="19"/>
  <c r="H49" i="19"/>
  <c r="G49" i="19"/>
  <c r="Y48" i="19"/>
  <c r="X48" i="19"/>
  <c r="H48" i="19"/>
  <c r="G48" i="19"/>
  <c r="Y47" i="19"/>
  <c r="X47" i="19"/>
  <c r="H47" i="19"/>
  <c r="G47" i="19"/>
  <c r="Y46" i="19"/>
  <c r="X46" i="19"/>
  <c r="H46" i="19"/>
  <c r="G46" i="19"/>
  <c r="Y45" i="19"/>
  <c r="X45" i="19"/>
  <c r="H45" i="19"/>
  <c r="G45" i="19"/>
  <c r="Y44" i="19"/>
  <c r="X44" i="19"/>
  <c r="H44" i="19"/>
  <c r="G44" i="19"/>
  <c r="Y43" i="19"/>
  <c r="X43" i="19"/>
  <c r="H43" i="19"/>
  <c r="G43" i="19"/>
  <c r="Y42" i="19"/>
  <c r="X42" i="19"/>
  <c r="H42" i="19"/>
  <c r="G42" i="19"/>
  <c r="Y41" i="19"/>
  <c r="X41" i="19"/>
  <c r="H41" i="19"/>
  <c r="G41" i="19"/>
  <c r="Y40" i="19"/>
  <c r="X40" i="19"/>
  <c r="H40" i="19"/>
  <c r="G40" i="19"/>
  <c r="Y39" i="19"/>
  <c r="X39" i="19"/>
  <c r="H39" i="19"/>
  <c r="G39" i="19"/>
  <c r="Y38" i="19"/>
  <c r="X38" i="19"/>
  <c r="H38" i="19"/>
  <c r="G38" i="19"/>
  <c r="Y37" i="19"/>
  <c r="X37" i="19"/>
  <c r="H37" i="19"/>
  <c r="G37" i="19"/>
  <c r="Y36" i="19"/>
  <c r="X36" i="19"/>
  <c r="H36" i="19"/>
  <c r="G36" i="19"/>
  <c r="Y35" i="19"/>
  <c r="X35" i="19"/>
  <c r="H35" i="19"/>
  <c r="G35" i="19"/>
  <c r="Y34" i="19"/>
  <c r="X34" i="19"/>
  <c r="H34" i="19"/>
  <c r="G34" i="19"/>
  <c r="Y33" i="19"/>
  <c r="X33" i="19"/>
  <c r="H33" i="19"/>
  <c r="G33" i="19"/>
  <c r="Y32" i="19"/>
  <c r="X32" i="19"/>
  <c r="H32" i="19"/>
  <c r="G32" i="19"/>
  <c r="Y31" i="19"/>
  <c r="X31" i="19"/>
  <c r="H31" i="19"/>
  <c r="G31" i="19"/>
  <c r="Y30" i="19"/>
  <c r="X30" i="19"/>
  <c r="H30" i="19"/>
  <c r="G30" i="19"/>
  <c r="Y29" i="19"/>
  <c r="X29" i="19"/>
  <c r="H29" i="19"/>
  <c r="G29" i="19"/>
  <c r="Y28" i="19"/>
  <c r="X28" i="19"/>
  <c r="H28" i="19"/>
  <c r="G28" i="19"/>
  <c r="Y27" i="19"/>
  <c r="X27" i="19"/>
  <c r="H27" i="19"/>
  <c r="G27" i="19"/>
  <c r="Y26" i="19"/>
  <c r="X26" i="19"/>
  <c r="H26" i="19"/>
  <c r="G26" i="19"/>
  <c r="Y25" i="19"/>
  <c r="X25" i="19"/>
  <c r="H25" i="19"/>
  <c r="G25" i="19"/>
  <c r="Y24" i="19"/>
  <c r="X24" i="19"/>
  <c r="H24" i="19"/>
  <c r="G24" i="19"/>
  <c r="Y23" i="19"/>
  <c r="X23" i="19"/>
  <c r="H23" i="19"/>
  <c r="G23" i="19"/>
  <c r="Y22" i="19"/>
  <c r="X22" i="19"/>
  <c r="H22" i="19"/>
  <c r="G22" i="19"/>
  <c r="Y21" i="19"/>
  <c r="X21" i="19"/>
  <c r="H21" i="19"/>
  <c r="G21" i="19"/>
  <c r="Y20" i="19"/>
  <c r="X20" i="19"/>
  <c r="H20" i="19"/>
  <c r="G20" i="19"/>
  <c r="Y19" i="19"/>
  <c r="X19" i="19"/>
  <c r="H19" i="19"/>
  <c r="G19" i="19"/>
  <c r="Y18" i="19"/>
  <c r="X18" i="19"/>
  <c r="H18" i="19"/>
  <c r="G18" i="19"/>
  <c r="Y17" i="19"/>
  <c r="X17" i="19"/>
  <c r="H17" i="19"/>
  <c r="G17" i="19"/>
  <c r="Y16" i="19"/>
  <c r="X16" i="19"/>
  <c r="H16" i="19"/>
  <c r="G16" i="19"/>
  <c r="Y15" i="19"/>
  <c r="X15" i="19"/>
  <c r="H15" i="19"/>
  <c r="G15" i="19"/>
  <c r="Y14" i="19"/>
  <c r="X14" i="19"/>
  <c r="H14" i="19"/>
  <c r="G14" i="19"/>
  <c r="Y13" i="19"/>
  <c r="X13" i="19"/>
  <c r="H13" i="19"/>
  <c r="G13" i="19"/>
  <c r="Y12" i="19"/>
  <c r="X12" i="19"/>
  <c r="H12" i="19"/>
  <c r="G12" i="19"/>
  <c r="Y11" i="19"/>
  <c r="X11" i="19"/>
  <c r="H11" i="19"/>
  <c r="G11" i="19"/>
  <c r="Y10" i="19"/>
  <c r="X10" i="19"/>
  <c r="H10" i="19"/>
  <c r="G10" i="19"/>
  <c r="Y9" i="19"/>
  <c r="X9" i="19"/>
  <c r="H9" i="19"/>
  <c r="G9" i="19"/>
  <c r="Y8" i="19"/>
  <c r="X8" i="19"/>
  <c r="H8" i="19"/>
  <c r="G8" i="19"/>
  <c r="Y7" i="19"/>
  <c r="X7" i="19"/>
  <c r="H7" i="19"/>
  <c r="G7" i="19"/>
  <c r="Y6" i="19"/>
  <c r="X6" i="19"/>
  <c r="H6" i="19"/>
  <c r="G6" i="19"/>
  <c r="Y5" i="19"/>
  <c r="X5" i="19"/>
  <c r="H5" i="19"/>
  <c r="G5" i="19"/>
  <c r="Y4" i="19"/>
  <c r="X4" i="19"/>
  <c r="H4" i="19"/>
  <c r="G4" i="19"/>
  <c r="Y3" i="19"/>
  <c r="X3" i="19"/>
  <c r="H3" i="19"/>
  <c r="G3" i="19"/>
  <c r="Y101" i="14"/>
  <c r="X101" i="14"/>
  <c r="H101" i="14"/>
  <c r="G101" i="14"/>
  <c r="Y100" i="14"/>
  <c r="X100" i="14"/>
  <c r="H100" i="14"/>
  <c r="G100" i="14"/>
  <c r="Y99" i="14"/>
  <c r="X99" i="14"/>
  <c r="H99" i="14"/>
  <c r="G99" i="14"/>
  <c r="Y98" i="14"/>
  <c r="X98" i="14"/>
  <c r="H98" i="14"/>
  <c r="G98" i="14"/>
  <c r="Y97" i="14"/>
  <c r="X97" i="14"/>
  <c r="H97" i="14"/>
  <c r="G97" i="14"/>
  <c r="Y96" i="14"/>
  <c r="X96" i="14"/>
  <c r="H96" i="14"/>
  <c r="G96" i="14"/>
  <c r="Y95" i="14"/>
  <c r="X95" i="14"/>
  <c r="H95" i="14"/>
  <c r="G95" i="14"/>
  <c r="Y94" i="14"/>
  <c r="X94" i="14"/>
  <c r="H94" i="14"/>
  <c r="G94" i="14"/>
  <c r="Y93" i="14"/>
  <c r="X93" i="14"/>
  <c r="H93" i="14"/>
  <c r="G93" i="14"/>
  <c r="Y92" i="14"/>
  <c r="X92" i="14"/>
  <c r="H92" i="14"/>
  <c r="G92" i="14"/>
  <c r="Y91" i="14"/>
  <c r="X91" i="14"/>
  <c r="H91" i="14"/>
  <c r="G91" i="14"/>
  <c r="Y90" i="14"/>
  <c r="X90" i="14"/>
  <c r="H90" i="14"/>
  <c r="G90" i="14"/>
  <c r="Y89" i="14"/>
  <c r="X89" i="14"/>
  <c r="H89" i="14"/>
  <c r="G89" i="14"/>
  <c r="Y88" i="14"/>
  <c r="X88" i="14"/>
  <c r="H88" i="14"/>
  <c r="G88" i="14"/>
  <c r="Y87" i="14"/>
  <c r="X87" i="14"/>
  <c r="H87" i="14"/>
  <c r="G87" i="14"/>
  <c r="Y86" i="14"/>
  <c r="X86" i="14"/>
  <c r="H86" i="14"/>
  <c r="G86" i="14"/>
  <c r="Y85" i="14"/>
  <c r="X85" i="14"/>
  <c r="H85" i="14"/>
  <c r="G85" i="14"/>
  <c r="Y84" i="14"/>
  <c r="X84" i="14"/>
  <c r="H84" i="14"/>
  <c r="G84" i="14"/>
  <c r="Y83" i="14"/>
  <c r="X83" i="14"/>
  <c r="H83" i="14"/>
  <c r="G83" i="14"/>
  <c r="Y82" i="14"/>
  <c r="X82" i="14"/>
  <c r="H82" i="14"/>
  <c r="G82" i="14"/>
  <c r="Y81" i="14"/>
  <c r="X81" i="14"/>
  <c r="H81" i="14"/>
  <c r="G81" i="14"/>
  <c r="Y80" i="14"/>
  <c r="X80" i="14"/>
  <c r="H80" i="14"/>
  <c r="G80" i="14"/>
  <c r="Y79" i="14"/>
  <c r="X79" i="14"/>
  <c r="H79" i="14"/>
  <c r="G79" i="14"/>
  <c r="Y78" i="14"/>
  <c r="X78" i="14"/>
  <c r="H78" i="14"/>
  <c r="G78" i="14"/>
  <c r="Y77" i="14"/>
  <c r="X77" i="14"/>
  <c r="H77" i="14"/>
  <c r="G77" i="14"/>
  <c r="Y76" i="14"/>
  <c r="X76" i="14"/>
  <c r="H76" i="14"/>
  <c r="G76" i="14"/>
  <c r="Y75" i="14"/>
  <c r="X75" i="14"/>
  <c r="H75" i="14"/>
  <c r="G75" i="14"/>
  <c r="Y74" i="14"/>
  <c r="X74" i="14"/>
  <c r="H74" i="14"/>
  <c r="G74" i="14"/>
  <c r="Y73" i="14"/>
  <c r="X73" i="14"/>
  <c r="H73" i="14"/>
  <c r="G73" i="14"/>
  <c r="Y72" i="14"/>
  <c r="X72" i="14"/>
  <c r="H72" i="14"/>
  <c r="G72" i="14"/>
  <c r="Y71" i="14"/>
  <c r="X71" i="14"/>
  <c r="H71" i="14"/>
  <c r="G71" i="14"/>
  <c r="Y70" i="14"/>
  <c r="X70" i="14"/>
  <c r="H70" i="14"/>
  <c r="G70" i="14"/>
  <c r="Y69" i="14"/>
  <c r="X69" i="14"/>
  <c r="H69" i="14"/>
  <c r="G69" i="14"/>
  <c r="Y68" i="14"/>
  <c r="X68" i="14"/>
  <c r="H68" i="14"/>
  <c r="G68" i="14"/>
  <c r="Y67" i="14"/>
  <c r="X67" i="14"/>
  <c r="H67" i="14"/>
  <c r="G67" i="14"/>
  <c r="Y66" i="14"/>
  <c r="X66" i="14"/>
  <c r="H66" i="14"/>
  <c r="G66" i="14"/>
  <c r="Y65" i="14"/>
  <c r="X65" i="14"/>
  <c r="H65" i="14"/>
  <c r="G65" i="14"/>
  <c r="Y64" i="14"/>
  <c r="X64" i="14"/>
  <c r="H64" i="14"/>
  <c r="G64" i="14"/>
  <c r="Y63" i="14"/>
  <c r="X63" i="14"/>
  <c r="H63" i="14"/>
  <c r="G63" i="14"/>
  <c r="Y62" i="14"/>
  <c r="X62" i="14"/>
  <c r="H62" i="14"/>
  <c r="G62" i="14"/>
  <c r="Y61" i="14"/>
  <c r="X61" i="14"/>
  <c r="H61" i="14"/>
  <c r="G61" i="14"/>
  <c r="Y60" i="14"/>
  <c r="X60" i="14"/>
  <c r="H60" i="14"/>
  <c r="G60" i="14"/>
  <c r="Y59" i="14"/>
  <c r="X59" i="14"/>
  <c r="H59" i="14"/>
  <c r="G59" i="14"/>
  <c r="Y58" i="14"/>
  <c r="X58" i="14"/>
  <c r="H58" i="14"/>
  <c r="G58" i="14"/>
  <c r="Y57" i="14"/>
  <c r="X57" i="14"/>
  <c r="H57" i="14"/>
  <c r="G57" i="14"/>
  <c r="Y56" i="14"/>
  <c r="X56" i="14"/>
  <c r="H56" i="14"/>
  <c r="G56" i="14"/>
  <c r="Y55" i="14"/>
  <c r="X55" i="14"/>
  <c r="H55" i="14"/>
  <c r="G55" i="14"/>
  <c r="Y54" i="14"/>
  <c r="X54" i="14"/>
  <c r="H54" i="14"/>
  <c r="G54" i="14"/>
  <c r="Y53" i="14"/>
  <c r="X53" i="14"/>
  <c r="H53" i="14"/>
  <c r="G53" i="14"/>
  <c r="Y52" i="14"/>
  <c r="X52" i="14"/>
  <c r="H52" i="14"/>
  <c r="G52" i="14"/>
  <c r="Y51" i="14"/>
  <c r="X51" i="14"/>
  <c r="H51" i="14"/>
  <c r="G51" i="14"/>
  <c r="Y50" i="14"/>
  <c r="X50" i="14"/>
  <c r="H50" i="14"/>
  <c r="G50" i="14"/>
  <c r="Y49" i="14"/>
  <c r="X49" i="14"/>
  <c r="H49" i="14"/>
  <c r="G49" i="14"/>
  <c r="Y48" i="14"/>
  <c r="X48" i="14"/>
  <c r="H48" i="14"/>
  <c r="G48" i="14"/>
  <c r="Y47" i="14"/>
  <c r="X47" i="14"/>
  <c r="H47" i="14"/>
  <c r="G47" i="14"/>
  <c r="Y46" i="14"/>
  <c r="X46" i="14"/>
  <c r="H46" i="14"/>
  <c r="G46" i="14"/>
  <c r="Y45" i="14"/>
  <c r="X45" i="14"/>
  <c r="H45" i="14"/>
  <c r="G45" i="14"/>
  <c r="Y44" i="14"/>
  <c r="X44" i="14"/>
  <c r="H44" i="14"/>
  <c r="G44" i="14"/>
  <c r="Y43" i="14"/>
  <c r="X43" i="14"/>
  <c r="H43" i="14"/>
  <c r="G43" i="14"/>
  <c r="Y42" i="14"/>
  <c r="X42" i="14"/>
  <c r="H42" i="14"/>
  <c r="G42" i="14"/>
  <c r="Y41" i="14"/>
  <c r="X41" i="14"/>
  <c r="H41" i="14"/>
  <c r="G41" i="14"/>
  <c r="Y40" i="14"/>
  <c r="X40" i="14"/>
  <c r="H40" i="14"/>
  <c r="G40" i="14"/>
  <c r="Y39" i="14"/>
  <c r="X39" i="14"/>
  <c r="H39" i="14"/>
  <c r="G39" i="14"/>
  <c r="Y38" i="14"/>
  <c r="X38" i="14"/>
  <c r="H38" i="14"/>
  <c r="G38" i="14"/>
  <c r="Y37" i="14"/>
  <c r="X37" i="14"/>
  <c r="H37" i="14"/>
  <c r="G37" i="14"/>
  <c r="Y36" i="14"/>
  <c r="X36" i="14"/>
  <c r="H36" i="14"/>
  <c r="G36" i="14"/>
  <c r="Y35" i="14"/>
  <c r="X35" i="14"/>
  <c r="H35" i="14"/>
  <c r="G35" i="14"/>
  <c r="Y34" i="14"/>
  <c r="X34" i="14"/>
  <c r="H34" i="14"/>
  <c r="G34" i="14"/>
  <c r="Y33" i="14"/>
  <c r="X33" i="14"/>
  <c r="H33" i="14"/>
  <c r="G33" i="14"/>
  <c r="Y32" i="14"/>
  <c r="X32" i="14"/>
  <c r="H32" i="14"/>
  <c r="G32" i="14"/>
  <c r="Y31" i="14"/>
  <c r="X31" i="14"/>
  <c r="H31" i="14"/>
  <c r="G31" i="14"/>
  <c r="Y30" i="14"/>
  <c r="X30" i="14"/>
  <c r="H30" i="14"/>
  <c r="G30" i="14"/>
  <c r="Y29" i="14"/>
  <c r="X29" i="14"/>
  <c r="H29" i="14"/>
  <c r="G29" i="14"/>
  <c r="Y28" i="14"/>
  <c r="X28" i="14"/>
  <c r="H28" i="14"/>
  <c r="G28" i="14"/>
  <c r="Y27" i="14"/>
  <c r="X27" i="14"/>
  <c r="H27" i="14"/>
  <c r="G27" i="14"/>
  <c r="Y26" i="14"/>
  <c r="X26" i="14"/>
  <c r="H26" i="14"/>
  <c r="G26" i="14"/>
  <c r="Y25" i="14"/>
  <c r="X25" i="14"/>
  <c r="H25" i="14"/>
  <c r="G25" i="14"/>
  <c r="Y24" i="14"/>
  <c r="X24" i="14"/>
  <c r="H24" i="14"/>
  <c r="G24" i="14"/>
  <c r="Y23" i="14"/>
  <c r="X23" i="14"/>
  <c r="H23" i="14"/>
  <c r="G23" i="14"/>
  <c r="Y22" i="14"/>
  <c r="X22" i="14"/>
  <c r="H22" i="14"/>
  <c r="G22" i="14"/>
  <c r="Y21" i="14"/>
  <c r="X21" i="14"/>
  <c r="H21" i="14"/>
  <c r="G21" i="14"/>
  <c r="Y20" i="14"/>
  <c r="X20" i="14"/>
  <c r="H20" i="14"/>
  <c r="G20" i="14"/>
  <c r="Y19" i="14"/>
  <c r="X19" i="14"/>
  <c r="H19" i="14"/>
  <c r="G19" i="14"/>
  <c r="Y18" i="14"/>
  <c r="X18" i="14"/>
  <c r="H18" i="14"/>
  <c r="G18" i="14"/>
  <c r="Y17" i="14"/>
  <c r="X17" i="14"/>
  <c r="H17" i="14"/>
  <c r="G17" i="14"/>
  <c r="Y16" i="14"/>
  <c r="X16" i="14"/>
  <c r="H16" i="14"/>
  <c r="G16" i="14"/>
  <c r="Y15" i="14"/>
  <c r="X15" i="14"/>
  <c r="H15" i="14"/>
  <c r="G15" i="14"/>
  <c r="Y14" i="14"/>
  <c r="X14" i="14"/>
  <c r="H14" i="14"/>
  <c r="G14" i="14"/>
  <c r="Y13" i="14"/>
  <c r="X13" i="14"/>
  <c r="H13" i="14"/>
  <c r="G13" i="14"/>
  <c r="Y12" i="14"/>
  <c r="X12" i="14"/>
  <c r="H12" i="14"/>
  <c r="G12" i="14"/>
  <c r="Y11" i="14"/>
  <c r="X11" i="14"/>
  <c r="H11" i="14"/>
  <c r="G11" i="14"/>
  <c r="Y10" i="14"/>
  <c r="X10" i="14"/>
  <c r="H10" i="14"/>
  <c r="G10" i="14"/>
  <c r="Y9" i="14"/>
  <c r="X9" i="14"/>
  <c r="H9" i="14"/>
  <c r="G9" i="14"/>
  <c r="Y8" i="14"/>
  <c r="X8" i="14"/>
  <c r="H8" i="14"/>
  <c r="G8" i="14"/>
  <c r="Y7" i="14"/>
  <c r="X7" i="14"/>
  <c r="H7" i="14"/>
  <c r="G7" i="14"/>
  <c r="Y6" i="14"/>
  <c r="X6" i="14"/>
  <c r="H6" i="14"/>
  <c r="G6" i="14"/>
  <c r="Y5" i="14"/>
  <c r="X5" i="14"/>
  <c r="H5" i="14"/>
  <c r="G5" i="14"/>
  <c r="Y4" i="14"/>
  <c r="X4" i="14"/>
  <c r="H4" i="14"/>
  <c r="G4" i="14"/>
  <c r="Y3" i="14"/>
  <c r="X3" i="14"/>
  <c r="H3" i="14"/>
  <c r="G3" i="14"/>
  <c r="H25" i="18"/>
  <c r="G25" i="18"/>
  <c r="H18" i="18"/>
  <c r="G18" i="18"/>
  <c r="H24" i="18"/>
  <c r="G24" i="18"/>
  <c r="H12" i="18"/>
  <c r="G12" i="18"/>
  <c r="H11" i="18"/>
  <c r="G11" i="18"/>
  <c r="H10" i="18"/>
  <c r="G10" i="18"/>
  <c r="H14" i="18"/>
  <c r="G14" i="18"/>
  <c r="H21" i="18"/>
  <c r="G21" i="18"/>
  <c r="H16" i="18"/>
  <c r="G16" i="18"/>
  <c r="H19" i="18"/>
  <c r="G19" i="18"/>
  <c r="H20" i="18"/>
  <c r="G20" i="18"/>
  <c r="H15" i="18"/>
  <c r="G15" i="18"/>
  <c r="H17" i="18"/>
  <c r="G17" i="18"/>
  <c r="H6" i="18"/>
  <c r="G6" i="18"/>
  <c r="H13" i="18"/>
  <c r="G13" i="18"/>
  <c r="H26" i="18"/>
  <c r="G26" i="18"/>
  <c r="H22" i="18"/>
  <c r="G22" i="18"/>
  <c r="H7" i="18"/>
  <c r="G7" i="18"/>
  <c r="H9" i="18"/>
  <c r="G9" i="18"/>
  <c r="H5" i="18"/>
  <c r="G5" i="18"/>
  <c r="H4" i="18"/>
  <c r="G4" i="18"/>
  <c r="H8" i="18"/>
  <c r="G8" i="18"/>
  <c r="H23" i="18"/>
  <c r="G23" i="18"/>
  <c r="H3" i="18"/>
  <c r="G3" i="18"/>
  <c r="G93" i="11" l="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3" i="11"/>
  <c r="Z66" i="10" l="1"/>
  <c r="X66" i="10"/>
  <c r="H66" i="10"/>
  <c r="G66" i="10"/>
  <c r="Z65" i="10"/>
  <c r="X65" i="10"/>
  <c r="H65" i="10"/>
  <c r="G65" i="10"/>
  <c r="Z64" i="10"/>
  <c r="X64" i="10"/>
  <c r="H64" i="10"/>
  <c r="G64" i="10"/>
  <c r="Z63" i="10"/>
  <c r="X63" i="10"/>
  <c r="H63" i="10"/>
  <c r="G63" i="10"/>
  <c r="Z62" i="10"/>
  <c r="X62" i="10"/>
  <c r="H62" i="10"/>
  <c r="G62" i="10"/>
  <c r="Z61" i="10"/>
  <c r="X61" i="10"/>
  <c r="H61" i="10"/>
  <c r="G61" i="10"/>
  <c r="Z60" i="10"/>
  <c r="X60" i="10"/>
  <c r="H60" i="10"/>
  <c r="G60" i="10"/>
  <c r="Z59" i="10"/>
  <c r="X59" i="10"/>
  <c r="H59" i="10"/>
  <c r="G59" i="10"/>
  <c r="Z58" i="10"/>
  <c r="X58" i="10"/>
  <c r="H58" i="10"/>
  <c r="G58" i="10"/>
  <c r="Z57" i="10"/>
  <c r="X57" i="10"/>
  <c r="H57" i="10"/>
  <c r="G57" i="10"/>
  <c r="Z56" i="10"/>
  <c r="X56" i="10"/>
  <c r="H56" i="10"/>
  <c r="G56" i="10"/>
  <c r="Z55" i="10"/>
  <c r="X55" i="10"/>
  <c r="H55" i="10"/>
  <c r="G55" i="10"/>
  <c r="Z54" i="10"/>
  <c r="X54" i="10"/>
  <c r="H54" i="10"/>
  <c r="G54" i="10"/>
  <c r="Z53" i="10"/>
  <c r="X53" i="10"/>
  <c r="H53" i="10"/>
  <c r="G53" i="10"/>
  <c r="Z52" i="10"/>
  <c r="X52" i="10"/>
  <c r="H52" i="10"/>
  <c r="G52" i="10"/>
  <c r="Z51" i="10"/>
  <c r="X51" i="10"/>
  <c r="H51" i="10"/>
  <c r="G51" i="10"/>
  <c r="Z50" i="10"/>
  <c r="X50" i="10"/>
  <c r="H50" i="10"/>
  <c r="G50" i="10"/>
  <c r="Z49" i="10"/>
  <c r="X49" i="10"/>
  <c r="H49" i="10"/>
  <c r="G49" i="10"/>
  <c r="Z48" i="10"/>
  <c r="X48" i="10"/>
  <c r="H48" i="10"/>
  <c r="G48" i="10"/>
  <c r="Z47" i="10"/>
  <c r="X47" i="10"/>
  <c r="H47" i="10"/>
  <c r="G47" i="10"/>
  <c r="Z46" i="10"/>
  <c r="X46" i="10"/>
  <c r="H46" i="10"/>
  <c r="G46" i="10"/>
  <c r="Z45" i="10"/>
  <c r="X45" i="10"/>
  <c r="H45" i="10"/>
  <c r="G45" i="10"/>
  <c r="Z44" i="10"/>
  <c r="X44" i="10"/>
  <c r="H44" i="10"/>
  <c r="G44" i="10"/>
  <c r="Z43" i="10"/>
  <c r="X43" i="10"/>
  <c r="H43" i="10"/>
  <c r="G43" i="10"/>
  <c r="Z42" i="10"/>
  <c r="X42" i="10"/>
  <c r="H42" i="10"/>
  <c r="G42" i="10"/>
  <c r="Z41" i="10"/>
  <c r="X41" i="10"/>
  <c r="H41" i="10"/>
  <c r="G41" i="10"/>
  <c r="Z40" i="10"/>
  <c r="X40" i="10"/>
  <c r="H40" i="10"/>
  <c r="G40" i="10"/>
  <c r="Z39" i="10"/>
  <c r="X39" i="10"/>
  <c r="H39" i="10"/>
  <c r="G39" i="10"/>
  <c r="Z38" i="10"/>
  <c r="X38" i="10"/>
  <c r="H38" i="10"/>
  <c r="G38" i="10"/>
  <c r="Z37" i="10"/>
  <c r="X37" i="10"/>
  <c r="H37" i="10"/>
  <c r="G37" i="10"/>
  <c r="Z36" i="10"/>
  <c r="X36" i="10"/>
  <c r="H36" i="10"/>
  <c r="G36" i="10"/>
  <c r="Z35" i="10"/>
  <c r="X35" i="10"/>
  <c r="H35" i="10"/>
  <c r="G35" i="10"/>
  <c r="Z34" i="10"/>
  <c r="X34" i="10"/>
  <c r="H34" i="10"/>
  <c r="G34" i="10"/>
  <c r="Z33" i="10"/>
  <c r="X33" i="10"/>
  <c r="H33" i="10"/>
  <c r="G33" i="10"/>
  <c r="Z32" i="10"/>
  <c r="X32" i="10"/>
  <c r="H32" i="10"/>
  <c r="G32" i="10"/>
  <c r="Z31" i="10"/>
  <c r="X31" i="10"/>
  <c r="H31" i="10"/>
  <c r="G31" i="10"/>
  <c r="Z30" i="10"/>
  <c r="X30" i="10"/>
  <c r="H30" i="10"/>
  <c r="G30" i="10"/>
  <c r="Z29" i="10"/>
  <c r="X29" i="10"/>
  <c r="H29" i="10"/>
  <c r="G29" i="10"/>
  <c r="Z28" i="10"/>
  <c r="X28" i="10"/>
  <c r="H28" i="10"/>
  <c r="G28" i="10"/>
  <c r="Z27" i="10"/>
  <c r="X27" i="10"/>
  <c r="H27" i="10"/>
  <c r="G27" i="10"/>
  <c r="Z26" i="10"/>
  <c r="X26" i="10"/>
  <c r="H26" i="10"/>
  <c r="G26" i="10"/>
  <c r="Z25" i="10"/>
  <c r="X25" i="10"/>
  <c r="H25" i="10"/>
  <c r="G25" i="10"/>
  <c r="Z24" i="10"/>
  <c r="X24" i="10"/>
  <c r="H24" i="10"/>
  <c r="G24" i="10"/>
  <c r="Z23" i="10"/>
  <c r="X23" i="10"/>
  <c r="H23" i="10"/>
  <c r="G23" i="10"/>
  <c r="Z22" i="10"/>
  <c r="X22" i="10"/>
  <c r="H22" i="10"/>
  <c r="G22" i="10"/>
  <c r="Z21" i="10"/>
  <c r="X21" i="10"/>
  <c r="H21" i="10"/>
  <c r="G21" i="10"/>
  <c r="Z20" i="10"/>
  <c r="X20" i="10"/>
  <c r="H20" i="10"/>
  <c r="G20" i="10"/>
  <c r="Z19" i="10"/>
  <c r="X19" i="10"/>
  <c r="H19" i="10"/>
  <c r="G19" i="10"/>
  <c r="Z18" i="10"/>
  <c r="X18" i="10"/>
  <c r="H18" i="10"/>
  <c r="G18" i="10"/>
  <c r="Z17" i="10"/>
  <c r="X17" i="10"/>
  <c r="H17" i="10"/>
  <c r="G17" i="10"/>
  <c r="Z16" i="10"/>
  <c r="X16" i="10"/>
  <c r="H16" i="10"/>
  <c r="G16" i="10"/>
  <c r="Z15" i="10"/>
  <c r="X15" i="10"/>
  <c r="H15" i="10"/>
  <c r="G15" i="10"/>
  <c r="Z14" i="10"/>
  <c r="X14" i="10"/>
  <c r="H14" i="10"/>
  <c r="G14" i="10"/>
  <c r="Z13" i="10"/>
  <c r="X13" i="10"/>
  <c r="H13" i="10"/>
  <c r="G13" i="10"/>
  <c r="Z12" i="10"/>
  <c r="X12" i="10"/>
  <c r="H12" i="10"/>
  <c r="G12" i="10"/>
  <c r="Z11" i="10"/>
  <c r="X11" i="10"/>
  <c r="H11" i="10"/>
  <c r="G11" i="10"/>
  <c r="Z10" i="10"/>
  <c r="X10" i="10"/>
  <c r="H10" i="10"/>
  <c r="G10" i="10"/>
  <c r="Z9" i="10"/>
  <c r="X9" i="10"/>
  <c r="H9" i="10"/>
  <c r="G9" i="10"/>
  <c r="Z8" i="10"/>
  <c r="X8" i="10"/>
  <c r="H8" i="10"/>
  <c r="G8" i="10"/>
  <c r="Z7" i="10"/>
  <c r="X7" i="10"/>
  <c r="H7" i="10"/>
  <c r="G7" i="10"/>
  <c r="Z6" i="10"/>
  <c r="X6" i="10"/>
  <c r="H6" i="10"/>
  <c r="G6" i="10"/>
  <c r="Z5" i="10"/>
  <c r="X5" i="10"/>
  <c r="H5" i="10"/>
  <c r="G5" i="10"/>
  <c r="Z4" i="10"/>
  <c r="X4" i="10"/>
  <c r="H4" i="10"/>
  <c r="G4" i="10"/>
  <c r="Z3" i="10"/>
  <c r="X3" i="10"/>
  <c r="H3" i="10"/>
  <c r="G3" i="10"/>
  <c r="Y52" i="7"/>
  <c r="X52" i="7"/>
  <c r="Y51" i="7"/>
  <c r="X51" i="7"/>
  <c r="Y50" i="7"/>
  <c r="X50" i="7"/>
  <c r="Y49" i="7"/>
  <c r="X49" i="7"/>
  <c r="Y48" i="7"/>
  <c r="X48" i="7"/>
  <c r="Y47" i="7"/>
  <c r="X47" i="7"/>
  <c r="Y46" i="7"/>
  <c r="X46" i="7"/>
  <c r="Y45" i="7"/>
  <c r="X45" i="7"/>
  <c r="Y44" i="7"/>
  <c r="X44" i="7"/>
  <c r="Y43" i="7"/>
  <c r="X43" i="7"/>
  <c r="Y42" i="7"/>
  <c r="X42" i="7"/>
  <c r="Y41" i="7"/>
  <c r="X41" i="7"/>
  <c r="Y40" i="7"/>
  <c r="X40" i="7"/>
  <c r="Y39" i="7"/>
  <c r="X39" i="7"/>
  <c r="Y38" i="7"/>
  <c r="X38" i="7"/>
  <c r="Y37" i="7"/>
  <c r="X37" i="7"/>
  <c r="Y36" i="7"/>
  <c r="X36" i="7"/>
  <c r="Y35" i="7"/>
  <c r="X35" i="7"/>
  <c r="Y34" i="7"/>
  <c r="X34" i="7"/>
  <c r="Y33" i="7"/>
  <c r="X33" i="7"/>
  <c r="Y32" i="7"/>
  <c r="X32" i="7"/>
  <c r="Y31" i="7"/>
  <c r="X31" i="7"/>
  <c r="Y30" i="7"/>
  <c r="X30" i="7"/>
  <c r="Y29" i="7"/>
  <c r="X29" i="7"/>
  <c r="Y28" i="7"/>
  <c r="X28" i="7"/>
  <c r="Y27" i="7"/>
  <c r="X27" i="7"/>
  <c r="Y26" i="7"/>
  <c r="X26" i="7"/>
  <c r="Y25" i="7"/>
  <c r="X25" i="7"/>
  <c r="Y24" i="7"/>
  <c r="X24" i="7"/>
  <c r="Y23" i="7"/>
  <c r="X23" i="7"/>
  <c r="Y22" i="7"/>
  <c r="X22" i="7"/>
  <c r="Y21" i="7"/>
  <c r="X21" i="7"/>
  <c r="Y20" i="7"/>
  <c r="X20" i="7"/>
  <c r="Y19" i="7"/>
  <c r="X19" i="7"/>
  <c r="Y18" i="7"/>
  <c r="X18" i="7"/>
  <c r="Y17" i="7"/>
  <c r="X17" i="7"/>
  <c r="Y16" i="7"/>
  <c r="X16" i="7"/>
  <c r="Y15" i="7"/>
  <c r="X15" i="7"/>
  <c r="Y14" i="7"/>
  <c r="X14" i="7"/>
  <c r="Y13" i="7"/>
  <c r="X13" i="7"/>
  <c r="Y12" i="7"/>
  <c r="X12" i="7"/>
  <c r="Y11" i="7"/>
  <c r="X11" i="7"/>
  <c r="Y10" i="7"/>
  <c r="X10" i="7"/>
  <c r="Y9" i="7"/>
  <c r="X9" i="7"/>
  <c r="Y8" i="7"/>
  <c r="X8" i="7"/>
  <c r="Y7" i="7"/>
  <c r="X7" i="7"/>
  <c r="Y6" i="7"/>
  <c r="X6" i="7"/>
  <c r="Y5" i="7"/>
  <c r="X5" i="7"/>
  <c r="Y4" i="7"/>
  <c r="X4" i="7"/>
  <c r="Y3" i="7"/>
  <c r="H52" i="7"/>
  <c r="G52" i="7"/>
  <c r="H51" i="7"/>
  <c r="G51" i="7"/>
  <c r="H50" i="7"/>
  <c r="G50" i="7"/>
  <c r="H49" i="7"/>
  <c r="G49" i="7"/>
  <c r="H48" i="7"/>
  <c r="G48" i="7"/>
  <c r="H47" i="7"/>
  <c r="G47" i="7"/>
  <c r="H46" i="7"/>
  <c r="G46" i="7"/>
  <c r="H45" i="7"/>
  <c r="G45" i="7"/>
  <c r="H44" i="7"/>
  <c r="G44" i="7"/>
  <c r="H43" i="7"/>
  <c r="G43" i="7"/>
  <c r="H42" i="7"/>
  <c r="G42" i="7"/>
  <c r="H41" i="7"/>
  <c r="G41" i="7"/>
  <c r="H40" i="7"/>
  <c r="G40" i="7"/>
  <c r="H39" i="7"/>
  <c r="G39" i="7"/>
  <c r="H38" i="7"/>
  <c r="G38" i="7"/>
  <c r="H37" i="7"/>
  <c r="G37" i="7"/>
  <c r="H36" i="7"/>
  <c r="G36" i="7"/>
  <c r="H35" i="7"/>
  <c r="G35" i="7"/>
  <c r="H34" i="7"/>
  <c r="G34" i="7"/>
  <c r="H33" i="7"/>
  <c r="G33" i="7"/>
  <c r="H32" i="7"/>
  <c r="G32" i="7"/>
  <c r="H31" i="7"/>
  <c r="G31" i="7"/>
  <c r="H30" i="7"/>
  <c r="G30" i="7"/>
  <c r="H29" i="7"/>
  <c r="G29" i="7"/>
  <c r="H28" i="7"/>
  <c r="G28" i="7"/>
  <c r="H27" i="7"/>
  <c r="G27" i="7"/>
  <c r="H26" i="7"/>
  <c r="G26" i="7"/>
  <c r="H25" i="7"/>
  <c r="G25" i="7"/>
  <c r="H24" i="7"/>
  <c r="G24" i="7"/>
  <c r="H23" i="7"/>
  <c r="G23" i="7"/>
  <c r="H22" i="7"/>
  <c r="G22" i="7"/>
  <c r="H21" i="7"/>
  <c r="G21" i="7"/>
  <c r="H20" i="7"/>
  <c r="G20" i="7"/>
  <c r="H19" i="7"/>
  <c r="G19" i="7"/>
  <c r="H18" i="7"/>
  <c r="G18" i="7"/>
  <c r="H17" i="7"/>
  <c r="G17" i="7"/>
  <c r="H16" i="7"/>
  <c r="G16" i="7"/>
  <c r="H15" i="7"/>
  <c r="G15" i="7"/>
  <c r="H14" i="7"/>
  <c r="G14" i="7"/>
  <c r="H13" i="7"/>
  <c r="G13" i="7"/>
  <c r="H12" i="7"/>
  <c r="G12" i="7"/>
  <c r="H11" i="7"/>
  <c r="G11" i="7"/>
  <c r="H10" i="7"/>
  <c r="G10" i="7"/>
  <c r="H9" i="7"/>
  <c r="G9" i="7"/>
  <c r="H8" i="7"/>
  <c r="G8" i="7"/>
  <c r="H7" i="7"/>
  <c r="G7" i="7"/>
  <c r="H6" i="7"/>
  <c r="G6" i="7"/>
  <c r="H5" i="7"/>
  <c r="G5" i="7"/>
  <c r="H4" i="7"/>
  <c r="G4" i="7"/>
  <c r="H3" i="7"/>
  <c r="G3" i="7"/>
  <c r="H91" i="9" l="1"/>
  <c r="G91" i="9"/>
  <c r="H90" i="9"/>
  <c r="G90" i="9"/>
  <c r="H89" i="9"/>
  <c r="G89" i="9"/>
  <c r="H88" i="9"/>
  <c r="G88" i="9"/>
  <c r="H87" i="9"/>
  <c r="G87" i="9"/>
  <c r="H86" i="9"/>
  <c r="G86" i="9"/>
  <c r="H85" i="9"/>
  <c r="G85" i="9"/>
  <c r="H84" i="9"/>
  <c r="G84" i="9"/>
  <c r="H83" i="9"/>
  <c r="G83" i="9"/>
  <c r="H82" i="9"/>
  <c r="G82" i="9"/>
  <c r="H81" i="9"/>
  <c r="G81" i="9"/>
  <c r="H80" i="9"/>
  <c r="G80" i="9"/>
  <c r="H79" i="9"/>
  <c r="G79" i="9"/>
  <c r="H78" i="9"/>
  <c r="G78" i="9"/>
  <c r="H77" i="9"/>
  <c r="G77" i="9"/>
  <c r="H76" i="9"/>
  <c r="G76" i="9"/>
  <c r="H75" i="9"/>
  <c r="G75" i="9"/>
  <c r="H74" i="9"/>
  <c r="G74" i="9"/>
  <c r="H73" i="9"/>
  <c r="G73" i="9"/>
  <c r="H72" i="9"/>
  <c r="G72" i="9"/>
  <c r="H71" i="9"/>
  <c r="G71" i="9"/>
  <c r="H70" i="9"/>
  <c r="G70" i="9"/>
  <c r="H69" i="9"/>
  <c r="G69" i="9"/>
  <c r="H68" i="9"/>
  <c r="G68" i="9"/>
  <c r="H67" i="9"/>
  <c r="G67" i="9"/>
  <c r="H66" i="9"/>
  <c r="G66" i="9"/>
  <c r="H65" i="9"/>
  <c r="G65" i="9"/>
  <c r="H64" i="9"/>
  <c r="G64" i="9"/>
  <c r="H63" i="9"/>
  <c r="G63" i="9"/>
  <c r="H62" i="9"/>
  <c r="G62" i="9"/>
  <c r="H61" i="9"/>
  <c r="G61" i="9"/>
  <c r="H60" i="9"/>
  <c r="G60" i="9"/>
  <c r="H59" i="9"/>
  <c r="G59" i="9"/>
  <c r="H58" i="9"/>
  <c r="G58" i="9"/>
  <c r="H57" i="9"/>
  <c r="G57" i="9"/>
  <c r="H56" i="9"/>
  <c r="G56" i="9"/>
  <c r="H55" i="9"/>
  <c r="G55" i="9"/>
  <c r="H54" i="9"/>
  <c r="G54" i="9"/>
  <c r="H53" i="9"/>
  <c r="G53" i="9"/>
  <c r="H52" i="9"/>
  <c r="G52" i="9"/>
  <c r="H51" i="9"/>
  <c r="G51" i="9"/>
  <c r="H50" i="9"/>
  <c r="G50" i="9"/>
  <c r="H49" i="9"/>
  <c r="G49" i="9"/>
  <c r="H48" i="9"/>
  <c r="G48" i="9"/>
  <c r="H47" i="9"/>
  <c r="G47" i="9"/>
  <c r="H46" i="9"/>
  <c r="G46" i="9"/>
  <c r="H45" i="9"/>
  <c r="G45" i="9"/>
  <c r="H44" i="9"/>
  <c r="G44" i="9"/>
  <c r="H43" i="9"/>
  <c r="G43" i="9"/>
  <c r="H42" i="9"/>
  <c r="G42" i="9"/>
  <c r="H41" i="9"/>
  <c r="G41" i="9"/>
  <c r="H40" i="9"/>
  <c r="G40" i="9"/>
  <c r="H39" i="9"/>
  <c r="G39" i="9"/>
  <c r="H38" i="9"/>
  <c r="G38" i="9"/>
  <c r="H37" i="9"/>
  <c r="G37" i="9"/>
  <c r="H36" i="9"/>
  <c r="G36" i="9"/>
  <c r="H35" i="9"/>
  <c r="G35" i="9"/>
  <c r="H34" i="9"/>
  <c r="G34" i="9"/>
  <c r="H33" i="9"/>
  <c r="G33" i="9"/>
  <c r="H32" i="9"/>
  <c r="G32" i="9"/>
  <c r="H31" i="9"/>
  <c r="G31" i="9"/>
  <c r="H30" i="9"/>
  <c r="G30" i="9"/>
  <c r="H29" i="9"/>
  <c r="G29" i="9"/>
  <c r="H28" i="9"/>
  <c r="G28" i="9"/>
  <c r="H27" i="9"/>
  <c r="G27" i="9"/>
  <c r="H26" i="9"/>
  <c r="G26" i="9"/>
  <c r="H25" i="9"/>
  <c r="G25" i="9"/>
  <c r="H24" i="9"/>
  <c r="G24" i="9"/>
  <c r="H23" i="9"/>
  <c r="G23" i="9"/>
  <c r="H22" i="9"/>
  <c r="G22" i="9"/>
  <c r="H21" i="9"/>
  <c r="G21" i="9"/>
  <c r="H20" i="9"/>
  <c r="G20" i="9"/>
  <c r="H19" i="9"/>
  <c r="G19" i="9"/>
  <c r="H18" i="9"/>
  <c r="G18" i="9"/>
  <c r="H17" i="9"/>
  <c r="G17" i="9"/>
  <c r="H16" i="9"/>
  <c r="G16" i="9"/>
  <c r="H15" i="9"/>
  <c r="G15" i="9"/>
  <c r="H14" i="9"/>
  <c r="G14" i="9"/>
  <c r="H13" i="9"/>
  <c r="G13" i="9"/>
  <c r="H12" i="9"/>
  <c r="G12" i="9"/>
  <c r="H11" i="9"/>
  <c r="G11" i="9"/>
  <c r="H10" i="9"/>
  <c r="G10" i="9"/>
  <c r="H9" i="9"/>
  <c r="G9" i="9"/>
  <c r="H8" i="9"/>
  <c r="G8" i="9"/>
  <c r="H7" i="9"/>
  <c r="G7" i="9"/>
  <c r="H6" i="9"/>
  <c r="G6" i="9"/>
  <c r="H5" i="9"/>
  <c r="G5" i="9"/>
  <c r="H4" i="9"/>
  <c r="G4" i="9"/>
  <c r="H3" i="9"/>
  <c r="G3" i="9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H10" i="6"/>
  <c r="G10" i="6"/>
  <c r="H9" i="6"/>
  <c r="G9" i="6"/>
  <c r="H8" i="6"/>
  <c r="G8" i="6"/>
  <c r="H7" i="6"/>
  <c r="G7" i="6"/>
  <c r="H6" i="6"/>
  <c r="G6" i="6"/>
  <c r="H5" i="6"/>
  <c r="G5" i="6"/>
  <c r="H4" i="6"/>
  <c r="G4" i="6"/>
  <c r="H3" i="6"/>
  <c r="G3" i="6"/>
  <c r="H24" i="3" l="1"/>
  <c r="G24" i="3"/>
  <c r="H23" i="3"/>
  <c r="G23" i="3"/>
  <c r="H17" i="3"/>
  <c r="G17" i="3"/>
  <c r="H18" i="3"/>
  <c r="G18" i="3"/>
  <c r="H15" i="3"/>
  <c r="G15" i="3"/>
  <c r="H20" i="3"/>
  <c r="G20" i="3"/>
  <c r="H11" i="3"/>
  <c r="G11" i="3"/>
  <c r="H4" i="3"/>
  <c r="G4" i="3"/>
  <c r="H14" i="3"/>
  <c r="G14" i="3"/>
  <c r="H10" i="3"/>
  <c r="G10" i="3"/>
  <c r="H22" i="3"/>
  <c r="G22" i="3"/>
  <c r="H13" i="3"/>
  <c r="G13" i="3"/>
  <c r="H12" i="3"/>
  <c r="G12" i="3"/>
  <c r="H6" i="3"/>
  <c r="G6" i="3"/>
  <c r="H5" i="3"/>
  <c r="G5" i="3"/>
  <c r="H19" i="3"/>
  <c r="G19" i="3"/>
  <c r="H7" i="3"/>
  <c r="G7" i="3"/>
  <c r="H16" i="3"/>
  <c r="G16" i="3"/>
  <c r="H21" i="3"/>
  <c r="G21" i="3"/>
  <c r="H8" i="3"/>
  <c r="G8" i="3"/>
  <c r="H9" i="3"/>
  <c r="G9" i="3"/>
  <c r="H147" i="2"/>
  <c r="G147" i="2"/>
  <c r="H148" i="2"/>
  <c r="G148" i="2"/>
  <c r="H146" i="2"/>
  <c r="G146" i="2"/>
  <c r="H35" i="2"/>
  <c r="G35" i="2"/>
  <c r="H126" i="2"/>
  <c r="G126" i="2"/>
  <c r="H84" i="2"/>
  <c r="G84" i="2"/>
  <c r="H77" i="2"/>
  <c r="G77" i="2"/>
  <c r="H100" i="2"/>
  <c r="G100" i="2"/>
  <c r="H37" i="2"/>
  <c r="G37" i="2"/>
  <c r="H118" i="2"/>
  <c r="G118" i="2"/>
  <c r="H53" i="2"/>
  <c r="G53" i="2"/>
  <c r="H36" i="2"/>
  <c r="G36" i="2"/>
  <c r="H74" i="2"/>
  <c r="G74" i="2"/>
  <c r="H127" i="2"/>
  <c r="G127" i="2"/>
  <c r="H87" i="2"/>
  <c r="G87" i="2"/>
  <c r="H86" i="2"/>
  <c r="G86" i="2"/>
  <c r="H105" i="2"/>
  <c r="G105" i="2"/>
  <c r="H102" i="2"/>
  <c r="G102" i="2"/>
  <c r="H79" i="2"/>
  <c r="G79" i="2"/>
  <c r="H112" i="2"/>
  <c r="G112" i="2"/>
  <c r="H47" i="2"/>
  <c r="G47" i="2"/>
  <c r="H99" i="2"/>
  <c r="G99" i="2"/>
  <c r="H65" i="2"/>
  <c r="G65" i="2"/>
  <c r="H98" i="2"/>
  <c r="G98" i="2"/>
  <c r="H64" i="2"/>
  <c r="G64" i="2"/>
  <c r="H57" i="2"/>
  <c r="G57" i="2"/>
  <c r="H97" i="2"/>
  <c r="G97" i="2"/>
  <c r="H34" i="2"/>
  <c r="G34" i="2"/>
  <c r="H63" i="2"/>
  <c r="G63" i="2"/>
  <c r="H68" i="2"/>
  <c r="G68" i="2"/>
  <c r="H59" i="2"/>
  <c r="G59" i="2"/>
  <c r="H70" i="2"/>
  <c r="G70" i="2"/>
  <c r="H78" i="2"/>
  <c r="G78" i="2"/>
  <c r="H73" i="2"/>
  <c r="G73" i="2"/>
  <c r="H91" i="2"/>
  <c r="G91" i="2"/>
  <c r="H67" i="2"/>
  <c r="G67" i="2"/>
  <c r="H61" i="2"/>
  <c r="G61" i="2"/>
  <c r="H119" i="2"/>
  <c r="G119" i="2"/>
  <c r="H71" i="2"/>
  <c r="G71" i="2"/>
  <c r="H58" i="2"/>
  <c r="G58" i="2"/>
  <c r="H43" i="2"/>
  <c r="G43" i="2"/>
  <c r="H96" i="2"/>
  <c r="G96" i="2"/>
  <c r="H62" i="2"/>
  <c r="G62" i="2"/>
  <c r="H95" i="2"/>
  <c r="G95" i="2"/>
  <c r="H90" i="2"/>
  <c r="G90" i="2"/>
  <c r="H83" i="2"/>
  <c r="G83" i="2"/>
  <c r="H52" i="2"/>
  <c r="G52" i="2"/>
  <c r="H20" i="2"/>
  <c r="G20" i="2"/>
  <c r="H122" i="2"/>
  <c r="H111" i="2"/>
  <c r="G111" i="2"/>
  <c r="H46" i="2"/>
  <c r="G46" i="2"/>
  <c r="H101" i="2"/>
  <c r="G101" i="2"/>
  <c r="H33" i="2"/>
  <c r="G33" i="2"/>
  <c r="H94" i="2"/>
  <c r="G94" i="2"/>
  <c r="H93" i="2"/>
  <c r="G93" i="2"/>
  <c r="H50" i="2"/>
  <c r="G50" i="2"/>
  <c r="H76" i="2"/>
  <c r="G76" i="2"/>
  <c r="H89" i="2"/>
  <c r="G89" i="2"/>
  <c r="H116" i="2"/>
  <c r="G116" i="2"/>
  <c r="H123" i="2"/>
  <c r="G123" i="2"/>
  <c r="H130" i="2"/>
  <c r="G130" i="2"/>
  <c r="H82" i="2"/>
  <c r="G82" i="2"/>
  <c r="H110" i="2"/>
  <c r="G110" i="2"/>
  <c r="H56" i="2"/>
  <c r="G56" i="2"/>
  <c r="H31" i="2"/>
  <c r="G31" i="2"/>
  <c r="H51" i="2"/>
  <c r="G51" i="2"/>
  <c r="H109" i="2"/>
  <c r="G109" i="2"/>
  <c r="H108" i="2"/>
  <c r="G108" i="2"/>
  <c r="H107" i="2"/>
  <c r="G107" i="2"/>
  <c r="H40" i="2"/>
  <c r="G40" i="2"/>
  <c r="H92" i="2"/>
  <c r="G92" i="2"/>
  <c r="H88" i="2"/>
  <c r="G88" i="2"/>
  <c r="H81" i="2"/>
  <c r="G81" i="2"/>
  <c r="H121" i="2"/>
  <c r="G121" i="2"/>
  <c r="H106" i="2"/>
  <c r="G106" i="2"/>
  <c r="H115" i="2"/>
  <c r="G115" i="2"/>
  <c r="H117" i="2"/>
  <c r="G117" i="2"/>
  <c r="H75" i="2"/>
  <c r="G75" i="2"/>
  <c r="H49" i="2"/>
  <c r="G49" i="2"/>
  <c r="H38" i="2"/>
  <c r="G38" i="2"/>
  <c r="H60" i="2"/>
  <c r="G60" i="2"/>
  <c r="H41" i="2"/>
  <c r="G41" i="2"/>
  <c r="H3" i="2"/>
  <c r="G3" i="2"/>
  <c r="H55" i="2"/>
  <c r="G55" i="2"/>
  <c r="H135" i="2"/>
  <c r="G135" i="2"/>
  <c r="H114" i="2"/>
  <c r="G114" i="2"/>
  <c r="H39" i="2"/>
  <c r="G39" i="2"/>
  <c r="H137" i="2"/>
  <c r="G137" i="2"/>
  <c r="H42" i="2"/>
  <c r="G42" i="2"/>
  <c r="H54" i="2"/>
  <c r="G54" i="2"/>
  <c r="H32" i="2"/>
  <c r="G32" i="2"/>
  <c r="H66" i="2"/>
  <c r="G66" i="2"/>
  <c r="H132" i="2"/>
  <c r="G132" i="2"/>
  <c r="H44" i="2"/>
  <c r="G44" i="2"/>
  <c r="H25" i="2"/>
  <c r="G25" i="2"/>
  <c r="H5" i="2"/>
  <c r="G5" i="2"/>
  <c r="H72" i="2"/>
  <c r="G72" i="2"/>
  <c r="H85" i="2"/>
  <c r="G85" i="2"/>
  <c r="H104" i="2"/>
  <c r="G104" i="2"/>
  <c r="H131" i="2"/>
  <c r="G131" i="2"/>
  <c r="H19" i="2"/>
  <c r="G19" i="2"/>
  <c r="H26" i="2"/>
  <c r="G26" i="2"/>
  <c r="H28" i="2"/>
  <c r="G28" i="2"/>
  <c r="H24" i="2"/>
  <c r="G24" i="2"/>
  <c r="H7" i="2"/>
  <c r="G7" i="2"/>
  <c r="H120" i="2"/>
  <c r="G120" i="2"/>
  <c r="H4" i="2"/>
  <c r="G4" i="2"/>
  <c r="H11" i="2"/>
  <c r="G11" i="2"/>
  <c r="H6" i="2"/>
  <c r="G6" i="2"/>
  <c r="H139" i="2"/>
  <c r="G139" i="2"/>
  <c r="H8" i="2"/>
  <c r="G8" i="2"/>
  <c r="H16" i="2"/>
  <c r="G16" i="2"/>
  <c r="H45" i="2"/>
  <c r="G45" i="2"/>
  <c r="H103" i="2"/>
  <c r="G103" i="2"/>
  <c r="H125" i="2"/>
  <c r="G125" i="2"/>
  <c r="H128" i="2"/>
  <c r="G128" i="2"/>
  <c r="H69" i="2"/>
  <c r="G69" i="2"/>
  <c r="H14" i="2"/>
  <c r="G14" i="2"/>
  <c r="H21" i="2"/>
  <c r="G21" i="2"/>
  <c r="H15" i="2"/>
  <c r="G15" i="2"/>
  <c r="H29" i="2"/>
  <c r="G29" i="2"/>
  <c r="H124" i="2"/>
  <c r="G124" i="2"/>
  <c r="H12" i="2"/>
  <c r="G12" i="2"/>
  <c r="H145" i="2"/>
  <c r="G145" i="2"/>
  <c r="H23" i="2"/>
  <c r="G23" i="2"/>
  <c r="H136" i="2"/>
  <c r="G136" i="2"/>
  <c r="H144" i="2"/>
  <c r="G144" i="2"/>
  <c r="H48" i="2"/>
  <c r="G48" i="2"/>
  <c r="H9" i="2"/>
  <c r="G9" i="2"/>
  <c r="H13" i="2"/>
  <c r="G13" i="2"/>
  <c r="H113" i="2"/>
  <c r="G113" i="2"/>
  <c r="H149" i="2"/>
  <c r="G149" i="2"/>
  <c r="H22" i="2"/>
  <c r="G22" i="2"/>
  <c r="H133" i="2"/>
  <c r="G133" i="2"/>
  <c r="H142" i="2"/>
  <c r="G142" i="2"/>
  <c r="H138" i="2"/>
  <c r="G138" i="2"/>
  <c r="H140" i="2"/>
  <c r="G140" i="2"/>
  <c r="H143" i="2"/>
  <c r="G143" i="2"/>
  <c r="H129" i="2"/>
  <c r="G129" i="2"/>
  <c r="H18" i="2"/>
  <c r="G18" i="2"/>
  <c r="H30" i="2"/>
  <c r="G30" i="2"/>
  <c r="H80" i="2"/>
  <c r="G80" i="2"/>
  <c r="H27" i="2"/>
  <c r="G27" i="2"/>
  <c r="H134" i="2"/>
  <c r="G134" i="2"/>
  <c r="H10" i="2"/>
  <c r="G10" i="2"/>
  <c r="H141" i="2"/>
  <c r="G141" i="2"/>
  <c r="H17" i="2"/>
  <c r="G17" i="2"/>
  <c r="Y104" i="1"/>
  <c r="X104" i="1"/>
  <c r="H104" i="1"/>
  <c r="G104" i="1"/>
  <c r="Y103" i="1"/>
  <c r="X103" i="1"/>
  <c r="H103" i="1"/>
  <c r="G103" i="1"/>
  <c r="Y102" i="1"/>
  <c r="X102" i="1"/>
  <c r="H102" i="1"/>
  <c r="G102" i="1"/>
  <c r="Y101" i="1"/>
  <c r="X101" i="1"/>
  <c r="H101" i="1"/>
  <c r="G101" i="1"/>
  <c r="Y100" i="1"/>
  <c r="X100" i="1"/>
  <c r="H100" i="1"/>
  <c r="G100" i="1"/>
  <c r="Y99" i="1"/>
  <c r="X99" i="1"/>
  <c r="H99" i="1"/>
  <c r="G99" i="1"/>
  <c r="Y98" i="1"/>
  <c r="X98" i="1"/>
  <c r="H98" i="1"/>
  <c r="G98" i="1"/>
  <c r="Y97" i="1"/>
  <c r="X97" i="1"/>
  <c r="H97" i="1"/>
  <c r="G97" i="1"/>
  <c r="Y96" i="1"/>
  <c r="X96" i="1"/>
  <c r="H96" i="1"/>
  <c r="G96" i="1"/>
  <c r="Y95" i="1"/>
  <c r="X95" i="1"/>
  <c r="H95" i="1"/>
  <c r="G95" i="1"/>
  <c r="Y94" i="1"/>
  <c r="X94" i="1"/>
  <c r="H94" i="1"/>
  <c r="G94" i="1"/>
  <c r="Y93" i="1"/>
  <c r="X93" i="1"/>
  <c r="H93" i="1"/>
  <c r="G93" i="1"/>
  <c r="Y92" i="1"/>
  <c r="X92" i="1"/>
  <c r="H92" i="1"/>
  <c r="G92" i="1"/>
  <c r="Y91" i="1"/>
  <c r="X91" i="1"/>
  <c r="H91" i="1"/>
  <c r="G91" i="1"/>
  <c r="Y90" i="1"/>
  <c r="X90" i="1"/>
  <c r="H90" i="1"/>
  <c r="G90" i="1"/>
  <c r="Y89" i="1"/>
  <c r="X89" i="1"/>
  <c r="H89" i="1"/>
  <c r="G89" i="1"/>
  <c r="Y88" i="1"/>
  <c r="X88" i="1"/>
  <c r="H88" i="1"/>
  <c r="G88" i="1"/>
  <c r="Y87" i="1"/>
  <c r="X87" i="1"/>
  <c r="H87" i="1"/>
  <c r="G87" i="1"/>
  <c r="Y86" i="1"/>
  <c r="X86" i="1"/>
  <c r="H86" i="1"/>
  <c r="G86" i="1"/>
  <c r="Y85" i="1"/>
  <c r="X85" i="1"/>
  <c r="H85" i="1"/>
  <c r="G85" i="1"/>
  <c r="Y84" i="1"/>
  <c r="X84" i="1"/>
  <c r="H84" i="1"/>
  <c r="G84" i="1"/>
  <c r="Y83" i="1"/>
  <c r="X83" i="1"/>
  <c r="H83" i="1"/>
  <c r="G83" i="1"/>
  <c r="Y82" i="1"/>
  <c r="X82" i="1"/>
  <c r="H82" i="1"/>
  <c r="G82" i="1"/>
  <c r="Y81" i="1"/>
  <c r="X81" i="1"/>
  <c r="H81" i="1"/>
  <c r="G81" i="1"/>
  <c r="Y80" i="1"/>
  <c r="X80" i="1"/>
  <c r="H80" i="1"/>
  <c r="G80" i="1"/>
  <c r="Y79" i="1"/>
  <c r="X79" i="1"/>
  <c r="H79" i="1"/>
  <c r="G79" i="1"/>
  <c r="Y78" i="1"/>
  <c r="X78" i="1"/>
  <c r="H78" i="1"/>
  <c r="G78" i="1"/>
  <c r="Y77" i="1"/>
  <c r="X77" i="1"/>
  <c r="H77" i="1"/>
  <c r="G77" i="1"/>
  <c r="Y76" i="1"/>
  <c r="X76" i="1"/>
  <c r="H76" i="1"/>
  <c r="G76" i="1"/>
  <c r="Y75" i="1"/>
  <c r="X75" i="1"/>
  <c r="H75" i="1"/>
  <c r="G75" i="1"/>
  <c r="Y74" i="1"/>
  <c r="X74" i="1"/>
  <c r="H74" i="1"/>
  <c r="G74" i="1"/>
  <c r="Y73" i="1"/>
  <c r="X73" i="1"/>
  <c r="H73" i="1"/>
  <c r="G73" i="1"/>
  <c r="Y72" i="1"/>
  <c r="X72" i="1"/>
  <c r="H72" i="1"/>
  <c r="G72" i="1"/>
  <c r="Y71" i="1"/>
  <c r="X71" i="1"/>
  <c r="H71" i="1"/>
  <c r="G71" i="1"/>
  <c r="Y70" i="1"/>
  <c r="X70" i="1"/>
  <c r="H70" i="1"/>
  <c r="G70" i="1"/>
  <c r="Y69" i="1"/>
  <c r="X69" i="1"/>
  <c r="H69" i="1"/>
  <c r="G69" i="1"/>
  <c r="Y68" i="1"/>
  <c r="X68" i="1"/>
  <c r="H68" i="1"/>
  <c r="G68" i="1"/>
  <c r="Y67" i="1"/>
  <c r="X67" i="1"/>
  <c r="H67" i="1"/>
  <c r="G67" i="1"/>
  <c r="Y66" i="1"/>
  <c r="X66" i="1"/>
  <c r="H66" i="1"/>
  <c r="G66" i="1"/>
  <c r="Y65" i="1"/>
  <c r="X65" i="1"/>
  <c r="H65" i="1"/>
  <c r="G65" i="1"/>
  <c r="Y64" i="1"/>
  <c r="X64" i="1"/>
  <c r="H64" i="1"/>
  <c r="G64" i="1"/>
  <c r="Y63" i="1"/>
  <c r="X63" i="1"/>
  <c r="H63" i="1"/>
  <c r="G63" i="1"/>
  <c r="Y62" i="1"/>
  <c r="X62" i="1"/>
  <c r="H62" i="1"/>
  <c r="G62" i="1"/>
  <c r="Y61" i="1"/>
  <c r="X61" i="1"/>
  <c r="H61" i="1"/>
  <c r="G61" i="1"/>
  <c r="Y60" i="1"/>
  <c r="X60" i="1"/>
  <c r="H60" i="1"/>
  <c r="G60" i="1"/>
  <c r="Y59" i="1"/>
  <c r="X59" i="1"/>
  <c r="H59" i="1"/>
  <c r="G59" i="1"/>
  <c r="Y58" i="1"/>
  <c r="X58" i="1"/>
  <c r="H58" i="1"/>
  <c r="G58" i="1"/>
  <c r="Y57" i="1"/>
  <c r="X57" i="1"/>
  <c r="H57" i="1"/>
  <c r="G57" i="1"/>
  <c r="Y56" i="1"/>
  <c r="X56" i="1"/>
  <c r="H56" i="1"/>
  <c r="G56" i="1"/>
  <c r="Y55" i="1"/>
  <c r="X55" i="1"/>
  <c r="H55" i="1"/>
  <c r="G55" i="1"/>
  <c r="Y54" i="1"/>
  <c r="X54" i="1"/>
  <c r="H54" i="1"/>
  <c r="G54" i="1"/>
  <c r="Y53" i="1"/>
  <c r="X53" i="1"/>
  <c r="H53" i="1"/>
  <c r="G53" i="1"/>
  <c r="Y52" i="1"/>
  <c r="X52" i="1"/>
  <c r="H52" i="1"/>
  <c r="G52" i="1"/>
  <c r="Y51" i="1"/>
  <c r="X51" i="1"/>
  <c r="H51" i="1"/>
  <c r="G51" i="1"/>
  <c r="Y50" i="1"/>
  <c r="X50" i="1"/>
  <c r="H50" i="1"/>
  <c r="G50" i="1"/>
  <c r="Y49" i="1"/>
  <c r="X49" i="1"/>
  <c r="H49" i="1"/>
  <c r="G49" i="1"/>
  <c r="Y48" i="1"/>
  <c r="X48" i="1"/>
  <c r="H48" i="1"/>
  <c r="G48" i="1"/>
  <c r="Y47" i="1"/>
  <c r="X47" i="1"/>
  <c r="H47" i="1"/>
  <c r="G47" i="1"/>
  <c r="Y46" i="1"/>
  <c r="X46" i="1"/>
  <c r="H46" i="1"/>
  <c r="G46" i="1"/>
  <c r="Y45" i="1"/>
  <c r="X45" i="1"/>
  <c r="H45" i="1"/>
  <c r="G45" i="1"/>
  <c r="Y44" i="1"/>
  <c r="X44" i="1"/>
  <c r="H44" i="1"/>
  <c r="G44" i="1"/>
  <c r="Y43" i="1"/>
  <c r="X43" i="1"/>
  <c r="H43" i="1"/>
  <c r="G43" i="1"/>
  <c r="Y42" i="1"/>
  <c r="X42" i="1"/>
  <c r="H42" i="1"/>
  <c r="G42" i="1"/>
  <c r="Y41" i="1"/>
  <c r="X41" i="1"/>
  <c r="H41" i="1"/>
  <c r="G41" i="1"/>
  <c r="Y40" i="1"/>
  <c r="X40" i="1"/>
  <c r="H40" i="1"/>
  <c r="G40" i="1"/>
  <c r="Y39" i="1"/>
  <c r="X39" i="1"/>
  <c r="H39" i="1"/>
  <c r="G39" i="1"/>
  <c r="Y38" i="1"/>
  <c r="X38" i="1"/>
  <c r="H38" i="1"/>
  <c r="G38" i="1"/>
  <c r="Y37" i="1"/>
  <c r="X37" i="1"/>
  <c r="H37" i="1"/>
  <c r="G37" i="1"/>
  <c r="Y36" i="1"/>
  <c r="X36" i="1"/>
  <c r="H36" i="1"/>
  <c r="G36" i="1"/>
  <c r="Y35" i="1"/>
  <c r="X35" i="1"/>
  <c r="H35" i="1"/>
  <c r="G35" i="1"/>
  <c r="Y34" i="1"/>
  <c r="X34" i="1"/>
  <c r="H34" i="1"/>
  <c r="G34" i="1"/>
  <c r="Y33" i="1"/>
  <c r="X33" i="1"/>
  <c r="H33" i="1"/>
  <c r="G33" i="1"/>
  <c r="Y32" i="1"/>
  <c r="X32" i="1"/>
  <c r="H32" i="1"/>
  <c r="G32" i="1"/>
  <c r="Y31" i="1"/>
  <c r="X31" i="1"/>
  <c r="H31" i="1"/>
  <c r="G31" i="1"/>
  <c r="Y30" i="1"/>
  <c r="X30" i="1"/>
  <c r="H30" i="1"/>
  <c r="G30" i="1"/>
  <c r="Y29" i="1"/>
  <c r="X29" i="1"/>
  <c r="H29" i="1"/>
  <c r="G29" i="1"/>
  <c r="Y28" i="1"/>
  <c r="X28" i="1"/>
  <c r="H28" i="1"/>
  <c r="G28" i="1"/>
  <c r="Y27" i="1"/>
  <c r="X27" i="1"/>
  <c r="H27" i="1"/>
  <c r="G27" i="1"/>
  <c r="Y26" i="1"/>
  <c r="X26" i="1"/>
  <c r="H26" i="1"/>
  <c r="G26" i="1"/>
  <c r="Y25" i="1"/>
  <c r="X25" i="1"/>
  <c r="H25" i="1"/>
  <c r="G25" i="1"/>
  <c r="Y24" i="1"/>
  <c r="X24" i="1"/>
  <c r="H24" i="1"/>
  <c r="G24" i="1"/>
  <c r="Y23" i="1"/>
  <c r="X23" i="1"/>
  <c r="H23" i="1"/>
  <c r="G23" i="1"/>
  <c r="Y22" i="1"/>
  <c r="X22" i="1"/>
  <c r="H22" i="1"/>
  <c r="G22" i="1"/>
  <c r="Y21" i="1"/>
  <c r="X21" i="1"/>
  <c r="H21" i="1"/>
  <c r="G21" i="1"/>
  <c r="Y20" i="1"/>
  <c r="X20" i="1"/>
  <c r="H20" i="1"/>
  <c r="G20" i="1"/>
  <c r="Y19" i="1"/>
  <c r="X19" i="1"/>
  <c r="H19" i="1"/>
  <c r="G19" i="1"/>
  <c r="Y18" i="1"/>
  <c r="X18" i="1"/>
  <c r="H18" i="1"/>
  <c r="G18" i="1"/>
  <c r="Y17" i="1"/>
  <c r="X17" i="1"/>
  <c r="H17" i="1"/>
  <c r="G17" i="1"/>
  <c r="Y16" i="1"/>
  <c r="X16" i="1"/>
  <c r="H16" i="1"/>
  <c r="G16" i="1"/>
  <c r="Y15" i="1"/>
  <c r="X15" i="1"/>
  <c r="H15" i="1"/>
  <c r="G15" i="1"/>
  <c r="Y14" i="1"/>
  <c r="X14" i="1"/>
  <c r="H14" i="1"/>
  <c r="G14" i="1"/>
  <c r="Y13" i="1"/>
  <c r="X13" i="1"/>
  <c r="H13" i="1"/>
  <c r="G13" i="1"/>
  <c r="Y12" i="1"/>
  <c r="X12" i="1"/>
  <c r="H12" i="1"/>
  <c r="G12" i="1"/>
  <c r="Y11" i="1"/>
  <c r="X11" i="1"/>
  <c r="H11" i="1"/>
  <c r="G11" i="1"/>
  <c r="Y10" i="1"/>
  <c r="X10" i="1"/>
  <c r="H10" i="1"/>
  <c r="G10" i="1"/>
  <c r="Y9" i="1"/>
  <c r="X9" i="1"/>
  <c r="H9" i="1"/>
  <c r="G9" i="1"/>
  <c r="Y8" i="1"/>
  <c r="X8" i="1"/>
  <c r="H8" i="1"/>
  <c r="G8" i="1"/>
  <c r="Y7" i="1"/>
  <c r="X7" i="1"/>
  <c r="H7" i="1"/>
  <c r="G7" i="1"/>
  <c r="Y6" i="1"/>
  <c r="X6" i="1"/>
  <c r="H6" i="1"/>
  <c r="G6" i="1"/>
  <c r="Y5" i="1"/>
  <c r="X5" i="1"/>
  <c r="H5" i="1"/>
  <c r="G5" i="1"/>
  <c r="Y4" i="1"/>
  <c r="X4" i="1"/>
  <c r="H4" i="1"/>
  <c r="G4" i="1"/>
  <c r="Y3" i="1"/>
  <c r="H3" i="1"/>
  <c r="G3" i="1"/>
</calcChain>
</file>

<file path=xl/sharedStrings.xml><?xml version="1.0" encoding="utf-8"?>
<sst xmlns="http://schemas.openxmlformats.org/spreadsheetml/2006/main" count="2823" uniqueCount="1877">
  <si>
    <t>Th/U</t>
  </si>
  <si>
    <t>GN22-3-063 C.FIN2</t>
  </si>
  <si>
    <t>GN22-3-072 R.FIN2</t>
  </si>
  <si>
    <t>GN22-3-080 R.FIN2</t>
  </si>
  <si>
    <t>GN22-3-017.FIN2</t>
  </si>
  <si>
    <t>GN22-3-061 R.FIN2</t>
  </si>
  <si>
    <t>GN22-3-066 R.FIN2</t>
  </si>
  <si>
    <t>GN22-3-047 R.FIN2</t>
  </si>
  <si>
    <t>GN22-3-068 R.FIN2</t>
  </si>
  <si>
    <t>GN22-3-024 R.FIN2</t>
  </si>
  <si>
    <t>GN22-3-033 R.FIN2</t>
  </si>
  <si>
    <t>GN22-3-057 R.FIN2</t>
  </si>
  <si>
    <t>GN22-3-072 C.FIN2</t>
  </si>
  <si>
    <t>GN22-3-073.FIN2</t>
  </si>
  <si>
    <t>GN22-3-051 C.FIN2</t>
  </si>
  <si>
    <t>GN22-3-066 C2.FIN2</t>
  </si>
  <si>
    <t>GN22-3-021.FIN2</t>
  </si>
  <si>
    <t>GN22-3-070 C.FIN2</t>
  </si>
  <si>
    <t>GN22-3-071.FIN2</t>
  </si>
  <si>
    <t>GN22-3-048 C.FIN2</t>
  </si>
  <si>
    <t>GN22-3-076 R.FIN2</t>
  </si>
  <si>
    <t>GN22-3-013 C.FIN2</t>
  </si>
  <si>
    <t>GN22-3-014.FIN2</t>
  </si>
  <si>
    <t>GN22-3-067 R.FIN2</t>
  </si>
  <si>
    <t>GN22-3-040 C.FIN2</t>
  </si>
  <si>
    <t>GN22-3-062 R.FIN2</t>
  </si>
  <si>
    <t>GN22-3-077.FIN2</t>
  </si>
  <si>
    <t>GN22-3-030 R.FIN2</t>
  </si>
  <si>
    <t>GN22-3-038 C.FIN2</t>
  </si>
  <si>
    <t>GN22-3-007 R.FIN2</t>
  </si>
  <si>
    <t>GN22-3-050.FIN2</t>
  </si>
  <si>
    <t>GN22-3-085.FIN2</t>
  </si>
  <si>
    <t>GN22-3-061 C.FIN2</t>
  </si>
  <si>
    <t>GN22-3-093 C.FIN2</t>
  </si>
  <si>
    <t>GN22-3-075.FIN2</t>
  </si>
  <si>
    <t>GN22-3-054 C.FIN2</t>
  </si>
  <si>
    <t>GN22-3-005.FIN2</t>
  </si>
  <si>
    <t>GN22-3-065 C.FIN2</t>
  </si>
  <si>
    <t>GN22-3-020 R.FIN2</t>
  </si>
  <si>
    <t>GN22-3-008 R.FIN2</t>
  </si>
  <si>
    <t>GN22-3-044 R.FIN2</t>
  </si>
  <si>
    <t>GN22-3-043 C.FIN2</t>
  </si>
  <si>
    <t>GN22-3-053 R.FIN2</t>
  </si>
  <si>
    <t>GN22-3-053 C.FIN2</t>
  </si>
  <si>
    <t>GN22-3-003.FIN2</t>
  </si>
  <si>
    <t>GN22-3-040 R.FIN2</t>
  </si>
  <si>
    <t>GN22-3-069.FIN2</t>
  </si>
  <si>
    <t>GN22-3-084 C.FIN2</t>
  </si>
  <si>
    <t>GN22-3-047 C.FIN2</t>
  </si>
  <si>
    <t>GN22-3-076 C.FIN2</t>
  </si>
  <si>
    <t>GN22-3-087.FIN2</t>
  </si>
  <si>
    <t>GN22-3-064.FIN2</t>
  </si>
  <si>
    <t>GN22-3-062 C.FIN2</t>
  </si>
  <si>
    <t>GN22-3-091 C.FIN2</t>
  </si>
  <si>
    <t>GN22-3-046.FIN2</t>
  </si>
  <si>
    <t>GN22-3-037.FIN2</t>
  </si>
  <si>
    <t>GN22-3-002.FIN2</t>
  </si>
  <si>
    <t>GN22-3-068 C.FIN2</t>
  </si>
  <si>
    <t>GN22-3-030 C.FIN2</t>
  </si>
  <si>
    <t>GN22-3-004 C.FIN2</t>
  </si>
  <si>
    <t>GN22-3-079.FIN2</t>
  </si>
  <si>
    <t>GN22-3-013 R.FIN2</t>
  </si>
  <si>
    <t>GN22-3-036 C.FIN2</t>
  </si>
  <si>
    <t>GN22-3-011.FIN2</t>
  </si>
  <si>
    <t>GN22-3-088.FIN2</t>
  </si>
  <si>
    <t>GN22-3-045 R.FIN2</t>
  </si>
  <si>
    <t>GN22-3-033 C.FIN2</t>
  </si>
  <si>
    <t>GN22-3-067 C.FIN2</t>
  </si>
  <si>
    <t>GN22-3-009.FIN2</t>
  </si>
  <si>
    <t>GN22-3-092.FIN2</t>
  </si>
  <si>
    <t>GN22-3-001 C.FIN2</t>
  </si>
  <si>
    <t>GN22-3-097.FIN2</t>
  </si>
  <si>
    <t>GN22-3-066 C.FIN2</t>
  </si>
  <si>
    <t>GN22-3-081 R.FIN2</t>
  </si>
  <si>
    <t>GN22-3-093 R.FIN2</t>
  </si>
  <si>
    <t>GN22-3-022.FIN2</t>
  </si>
  <si>
    <t>GN22-3-025.FIN2</t>
  </si>
  <si>
    <t>GN22-3-080 C2.FIN2</t>
  </si>
  <si>
    <t>GN22-3-031 C.FIN2</t>
  </si>
  <si>
    <t>GN22-3-007 C.FIN2</t>
  </si>
  <si>
    <t>GN22-3-018.FIN2</t>
  </si>
  <si>
    <t>GN22-3-020 C.FIN2</t>
  </si>
  <si>
    <t>GN22-3-012.FIN2</t>
  </si>
  <si>
    <t>GN22-3-027.FIN2</t>
  </si>
  <si>
    <t>GN22-3-008 C.FIN2</t>
  </si>
  <si>
    <t>GN22-3-091 R.FIN2</t>
  </si>
  <si>
    <t>GN22-3-094 R.FIN2</t>
  </si>
  <si>
    <t>GN22-3-016.FIN2</t>
  </si>
  <si>
    <t>GN22-3-032.FIN2</t>
  </si>
  <si>
    <t>GN22-3-023.FIN2</t>
  </si>
  <si>
    <t>GN22-3-048 R.FIN2</t>
  </si>
  <si>
    <t>GN22-3-004 R.FIN2</t>
  </si>
  <si>
    <t>GN22-3-034 C.FIN2</t>
  </si>
  <si>
    <t>GN22-3-094 C.FIN2</t>
  </si>
  <si>
    <t>GN22-3-095.FIN2</t>
  </si>
  <si>
    <t>GN22-3-045 C.FIN2</t>
  </si>
  <si>
    <t>GN22-3-051 C2.FIN2</t>
  </si>
  <si>
    <t>GN22-3-078.FIN2</t>
  </si>
  <si>
    <t>GN22-3-081 C.FIN2</t>
  </si>
  <si>
    <t>GN22-3-080 C.FIN2</t>
  </si>
  <si>
    <t>GN22-3-081 C2.FIN2</t>
  </si>
  <si>
    <t>GN22-3-031 R.FIN2</t>
  </si>
  <si>
    <t>GN22-3-057 C.FIN2</t>
  </si>
  <si>
    <t>Corrected Isoptoic Ratios</t>
  </si>
  <si>
    <t>Grain # and spot position (r: rim, c:core, m: mid-position, re: recrystallized)</t>
  </si>
  <si>
    <r>
      <t>207</t>
    </r>
    <r>
      <rPr>
        <b/>
        <sz val="12"/>
        <color theme="1"/>
        <rFont val="Times New Roman"/>
        <family val="1"/>
      </rPr>
      <t>Pb/</t>
    </r>
    <r>
      <rPr>
        <b/>
        <vertAlign val="superscript"/>
        <sz val="12"/>
        <color theme="1"/>
        <rFont val="Times New Roman"/>
        <family val="1"/>
      </rPr>
      <t>235</t>
    </r>
    <r>
      <rPr>
        <b/>
        <sz val="12"/>
        <color theme="1"/>
        <rFont val="Times New Roman"/>
        <family val="1"/>
      </rPr>
      <t>U</t>
    </r>
  </si>
  <si>
    <t> ±2s</t>
  </si>
  <si>
    <r>
      <t>206</t>
    </r>
    <r>
      <rPr>
        <b/>
        <sz val="12"/>
        <color theme="1"/>
        <rFont val="Times New Roman"/>
        <family val="1"/>
      </rPr>
      <t>Pb/</t>
    </r>
    <r>
      <rPr>
        <b/>
        <vertAlign val="superscript"/>
        <sz val="12"/>
        <color theme="1"/>
        <rFont val="Times New Roman"/>
        <family val="1"/>
      </rPr>
      <t>238</t>
    </r>
    <r>
      <rPr>
        <b/>
        <sz val="12"/>
        <color theme="1"/>
        <rFont val="Times New Roman"/>
        <family val="1"/>
      </rPr>
      <t>U</t>
    </r>
  </si>
  <si>
    <r>
      <t>207</t>
    </r>
    <r>
      <rPr>
        <b/>
        <sz val="12"/>
        <color theme="1"/>
        <rFont val="Times New Roman"/>
        <family val="1"/>
      </rPr>
      <t>Pb/</t>
    </r>
    <r>
      <rPr>
        <b/>
        <vertAlign val="superscript"/>
        <sz val="12"/>
        <color theme="1"/>
        <rFont val="Times New Roman"/>
        <family val="1"/>
      </rPr>
      <t>206</t>
    </r>
    <r>
      <rPr>
        <b/>
        <sz val="12"/>
        <color theme="1"/>
        <rFont val="Times New Roman"/>
        <family val="1"/>
      </rPr>
      <t>Pb</t>
    </r>
  </si>
  <si>
    <t>GN22-5-73.FIN2</t>
  </si>
  <si>
    <t>GN22-5-74.FIN2</t>
  </si>
  <si>
    <t>GN22-5-138 R.FIN2</t>
  </si>
  <si>
    <t>GN22-5-82.FIN2</t>
  </si>
  <si>
    <t>GN22-5-113.FIN2</t>
  </si>
  <si>
    <t>GN22-5-29.FIN2</t>
  </si>
  <si>
    <t>GN22-5-81.FIN2</t>
  </si>
  <si>
    <t>GN22-5-69.FIN2</t>
  </si>
  <si>
    <t>GN22-5-10.FIN2</t>
  </si>
  <si>
    <t>GN22-5-118.FIN2</t>
  </si>
  <si>
    <t>GN22-5-14.FIN2</t>
  </si>
  <si>
    <t>GN22-5-04.FIN2</t>
  </si>
  <si>
    <t>GN22-5-92.FIN2</t>
  </si>
  <si>
    <t>GN22-5-132.FIN2</t>
  </si>
  <si>
    <t>GN22-5-35.FIN2</t>
  </si>
  <si>
    <t>GN22-5-134.FIN2</t>
  </si>
  <si>
    <t>GN22-5-49.FIN2</t>
  </si>
  <si>
    <t>GN22-5-68.FIN2</t>
  </si>
  <si>
    <t>GN22-5-39.FIN2</t>
  </si>
  <si>
    <t>GN22-5-126.FIN2</t>
  </si>
  <si>
    <t>GN22-5-32.FIN2</t>
  </si>
  <si>
    <t>GN22-5-128 R.FIN2</t>
  </si>
  <si>
    <t>GN22-5-135.FIN2</t>
  </si>
  <si>
    <t>GN22-5-13.FIN2</t>
  </si>
  <si>
    <t>GN22-5-130.FIN2</t>
  </si>
  <si>
    <t>GN22-5-133 R.FIN2</t>
  </si>
  <si>
    <t>GN22-5-06.FIN2</t>
  </si>
  <si>
    <t>GN22-5-103.FIN2</t>
  </si>
  <si>
    <t>GN22-5-30.FIN2</t>
  </si>
  <si>
    <t>GN22-5-88.FIN2</t>
  </si>
  <si>
    <t>GN22-5-108.FIN2</t>
  </si>
  <si>
    <t>GN22-5-41.FIN2</t>
  </si>
  <si>
    <t>GN22-5-24.FIN2</t>
  </si>
  <si>
    <t>GN22-5-80.FIN2</t>
  </si>
  <si>
    <t>GN22-5-28.FIN2</t>
  </si>
  <si>
    <t>GN22-5-25 R.FIN2</t>
  </si>
  <si>
    <t>GN22-5-124.FIN2</t>
  </si>
  <si>
    <t>GN22-5-02.FIN2</t>
  </si>
  <si>
    <t>GN22-5-106.FIN2</t>
  </si>
  <si>
    <t>GN22-5-99.FIN2</t>
  </si>
  <si>
    <t>GN22-5-110 R.FIN2</t>
  </si>
  <si>
    <t>GN22-5-27.FIN2</t>
  </si>
  <si>
    <t>GN22-5-109.FIN2</t>
  </si>
  <si>
    <t>GN22-5-119.FIN2</t>
  </si>
  <si>
    <t>GN22-5-91.FIN2</t>
  </si>
  <si>
    <t>GN22-5-72.FIN2</t>
  </si>
  <si>
    <t>GN22-5-112.FIN2</t>
  </si>
  <si>
    <t>GN22-5-95.FIN2</t>
  </si>
  <si>
    <t>GN22-5-56.FIN2</t>
  </si>
  <si>
    <t>GN22-5-78.FIN2</t>
  </si>
  <si>
    <t>GN22-5-54.FIN2</t>
  </si>
  <si>
    <t>GN22-5-25 C.FIN2</t>
  </si>
  <si>
    <t>GN22-5-117.FIN2</t>
  </si>
  <si>
    <t>GN22-5-133 C.FIN2</t>
  </si>
  <si>
    <t>GN22-5-38.FIN2</t>
  </si>
  <si>
    <t>GN22-5-138 C.FIN2</t>
  </si>
  <si>
    <t>GN22-5-143.FIN2</t>
  </si>
  <si>
    <t>GN22-5-70.FIN2</t>
  </si>
  <si>
    <t>GN22-5-136.FIN2</t>
  </si>
  <si>
    <t>GN22-5-09.FIN2</t>
  </si>
  <si>
    <t>GN22-5-140.FIN2</t>
  </si>
  <si>
    <t>GN22-5-116.FIN2</t>
  </si>
  <si>
    <t>GN22-5-125.FIN2</t>
  </si>
  <si>
    <t>GN22-5-23.FIN2</t>
  </si>
  <si>
    <t>GN22-5-76.FIN2</t>
  </si>
  <si>
    <t>GN22-5-50.FIN2</t>
  </si>
  <si>
    <t>GN22-5-57.FIN2</t>
  </si>
  <si>
    <t>GN22-5-102.FIN2</t>
  </si>
  <si>
    <t>GN22-5-141.FIN2</t>
  </si>
  <si>
    <t>GN22-5-98.FIN2</t>
  </si>
  <si>
    <t>GN22-5-46.FIN2</t>
  </si>
  <si>
    <t>GN22-5-131.FIN2</t>
  </si>
  <si>
    <t>GN22-5-86.FIN2</t>
  </si>
  <si>
    <t>GN22-5-87.FIN2</t>
  </si>
  <si>
    <t>GN22-5-96.FIN2</t>
  </si>
  <si>
    <t>GN22-5-120.FIN2</t>
  </si>
  <si>
    <t>GN22-5-139.FIN2</t>
  </si>
  <si>
    <t>GN22-5-17.FIN2</t>
  </si>
  <si>
    <t>GN22-5-55.FIN2</t>
  </si>
  <si>
    <t>GN22-5-43.FIN2</t>
  </si>
  <si>
    <t>GN22-5-66.FIN2</t>
  </si>
  <si>
    <t>GN22-5-142.FIN2</t>
  </si>
  <si>
    <t>GN22-5-11.FIN2</t>
  </si>
  <si>
    <t>GN22-5-67.FIN2</t>
  </si>
  <si>
    <t>GN22-5-44.FIN2</t>
  </si>
  <si>
    <t>GN22-5-51.FIN2</t>
  </si>
  <si>
    <t>GN22-5-111.FIN2</t>
  </si>
  <si>
    <t>GN22-5-104.FIN2</t>
  </si>
  <si>
    <t>GN22-5-101.FIN2</t>
  </si>
  <si>
    <t>GN22-5-58.FIN2</t>
  </si>
  <si>
    <t>GN22-5-48.FIN2</t>
  </si>
  <si>
    <t>GN22-5-64.FIN2</t>
  </si>
  <si>
    <t>GN22-5-114.FIN2</t>
  </si>
  <si>
    <t>GN22-5-53.FIN2</t>
  </si>
  <si>
    <t>GN22-5-08.FIN2</t>
  </si>
  <si>
    <t>GN22-5-115.FIN2</t>
  </si>
  <si>
    <t>GN22-5-121.FIN2</t>
  </si>
  <si>
    <t>GN22-5-83.FIN2</t>
  </si>
  <si>
    <t>GN22-5-33.FIN2</t>
  </si>
  <si>
    <t>GN22-5-97.FIN2</t>
  </si>
  <si>
    <t>GN22-5-05.FIN2</t>
  </si>
  <si>
    <t>GN22-5-47.FIN2</t>
  </si>
  <si>
    <t>GN22-5-90.FIN2</t>
  </si>
  <si>
    <t>GN22-5-15.FIN2</t>
  </si>
  <si>
    <t>GN22-5-31.FIN2</t>
  </si>
  <si>
    <t>GN22-5-40.FIN2</t>
  </si>
  <si>
    <t>GN22-5-77.FIN2</t>
  </si>
  <si>
    <t>GN22-5-145.FIN2</t>
  </si>
  <si>
    <t>GN22-5-20.FIN2</t>
  </si>
  <si>
    <t>GN22-5-79.FIN2</t>
  </si>
  <si>
    <t>GN22-5-21.FIN2</t>
  </si>
  <si>
    <t>GN22-5-59.FIN2</t>
  </si>
  <si>
    <t>GN22-5-18.FIN2</t>
  </si>
  <si>
    <t>GN22-5-45.FIN2</t>
  </si>
  <si>
    <t>GN22-5-127.FIN2</t>
  </si>
  <si>
    <t>GN22-5-144.FIN2</t>
  </si>
  <si>
    <t>GN22-5-100.FIN2</t>
  </si>
  <si>
    <t>GN22-5-37.FIN2</t>
  </si>
  <si>
    <t>GN22-5-07.FIN2</t>
  </si>
  <si>
    <t>GN22-5-26.FIN2</t>
  </si>
  <si>
    <t>GN22-5-137.FIN2</t>
  </si>
  <si>
    <t>GN22-5-65.FIN2</t>
  </si>
  <si>
    <t>GN22-5-105.FIN2</t>
  </si>
  <si>
    <t>GN22-5-63.FIN2</t>
  </si>
  <si>
    <t>GN22-5-52.FIN2</t>
  </si>
  <si>
    <t>GN22-5-110 C.FIN2</t>
  </si>
  <si>
    <t>GN22-5-36.FIN2</t>
  </si>
  <si>
    <t>GN22-5-62.FIN2</t>
  </si>
  <si>
    <t>GN22-5-129.FIN2</t>
  </si>
  <si>
    <t>GN22-5-107.FIN2</t>
  </si>
  <si>
    <t>GN22-5-89.FIN2</t>
  </si>
  <si>
    <t>GN22-5-01.FIN2</t>
  </si>
  <si>
    <t>GN22-5-61.FIN2</t>
  </si>
  <si>
    <t>GN22-5-34.FIN2</t>
  </si>
  <si>
    <t>GN22-5-16.FIN2</t>
  </si>
  <si>
    <t>GN22-5-84.FIN2</t>
  </si>
  <si>
    <t>GN22-5-42.FIN2</t>
  </si>
  <si>
    <t>GN22-5-123.FIN2</t>
  </si>
  <si>
    <t>GN22-5-71.FIN2</t>
  </si>
  <si>
    <t>GN22-5-03.FIN2</t>
  </si>
  <si>
    <t>GN22-5-60.FIN2</t>
  </si>
  <si>
    <t>GN22-5-19.FIN2</t>
  </si>
  <si>
    <t>GN22-5-128 C.FIN2</t>
  </si>
  <si>
    <t>GN22-5-22.FIN2</t>
  </si>
  <si>
    <t>GN22-5-12.FIN2</t>
  </si>
  <si>
    <t>GN22-5-75.FIN2</t>
  </si>
  <si>
    <t>GN22-5-85.FIN2</t>
  </si>
  <si>
    <t>GN22-10-06b.FIN2</t>
  </si>
  <si>
    <t>GN22-10-05a.FIN2</t>
  </si>
  <si>
    <t>GN22-10-06e.FIN2</t>
  </si>
  <si>
    <t>GN22-10-05b.FIN2</t>
  </si>
  <si>
    <t>GN22-10-05c.FIN2</t>
  </si>
  <si>
    <t>GN22-10-03b.FIN2</t>
  </si>
  <si>
    <t>GN22-10-06d.FIN2</t>
  </si>
  <si>
    <t>GN22-10-01a.FIN2</t>
  </si>
  <si>
    <t>GN22-10-01e.FIN2</t>
  </si>
  <si>
    <t>GN22-10-06c.FIN2</t>
  </si>
  <si>
    <t>GN22-10-01d.FIN2</t>
  </si>
  <si>
    <t>GN22-10-01h.FIN2</t>
  </si>
  <si>
    <t>GN22-10-04d.FIN2</t>
  </si>
  <si>
    <t>GN22-10-01c.FIN2</t>
  </si>
  <si>
    <t>GN22-10-04c.FIN2</t>
  </si>
  <si>
    <t>GN22-10-06a.FIN2</t>
  </si>
  <si>
    <t>GN22-10-04a.FIN2</t>
  </si>
  <si>
    <t>GN22-10-03a.FIN2</t>
  </si>
  <si>
    <t>GN22-10-01b.FIN2</t>
  </si>
  <si>
    <t>GN22-10-04b.FIN2</t>
  </si>
  <si>
    <t>GN22-10-01f.FIN2</t>
  </si>
  <si>
    <t>GN22-10-01g.FIN2</t>
  </si>
  <si>
    <t>Grain # and spot positions 1(core) - 6 (rim) matched to CL images</t>
  </si>
  <si>
    <t>GN21-34-8-2.FIN2</t>
  </si>
  <si>
    <t>GN21-34-5-3.FIN2</t>
  </si>
  <si>
    <t>GN21-34-2-3.FIN2</t>
  </si>
  <si>
    <t>GN21-34-13-2 b</t>
  </si>
  <si>
    <t>GN21-34-8-3.FIN2</t>
  </si>
  <si>
    <t>GN21-34-8-4.FIN2</t>
  </si>
  <si>
    <t>GN21-34-15-2.FIN2</t>
  </si>
  <si>
    <t>GN21-34-14-3.FIN2</t>
  </si>
  <si>
    <t>GN21-34-4-1.FIN2</t>
  </si>
  <si>
    <t>GN21-34-10-5.FIN2</t>
  </si>
  <si>
    <t>GN21-34-29-1.FIN2</t>
  </si>
  <si>
    <t>GN21-34-22-3.FIN2</t>
  </si>
  <si>
    <t>GN21-34-32-3.FIN2</t>
  </si>
  <si>
    <t>GN21-34-13-2.FIN2</t>
  </si>
  <si>
    <t>GN21-34-16-3.FIN2</t>
  </si>
  <si>
    <t>GN21-34-36-3.FIN2</t>
  </si>
  <si>
    <t>GN21-34-25-2.FIN2</t>
  </si>
  <si>
    <t>GN21-34-28-2.FIN2</t>
  </si>
  <si>
    <t>GN21-34-32-2.FIN2</t>
  </si>
  <si>
    <t>GN21-34-38-3.FIN2</t>
  </si>
  <si>
    <t>GN21-34-38-2.FIN2</t>
  </si>
  <si>
    <t>GN21-34-28-1.FIN2</t>
  </si>
  <si>
    <t>GN21-34-3-5.FIN2</t>
  </si>
  <si>
    <t>GN21-34-9-3.FIN2</t>
  </si>
  <si>
    <t>GN21-34-26-3.FIN2</t>
  </si>
  <si>
    <t>GN21-34-13-3.FIN2</t>
  </si>
  <si>
    <t>GN21-34-30-5 b</t>
  </si>
  <si>
    <t>GN21-34-7-2.FIN2</t>
  </si>
  <si>
    <t>GN21-34-4-3.FIN2</t>
  </si>
  <si>
    <t>GN21-34-17-3.FIN2</t>
  </si>
  <si>
    <t>GN21-34-11-2.FIN2</t>
  </si>
  <si>
    <t>GN21-34-4-2.FIN2</t>
  </si>
  <si>
    <t>GN21-34-15-4.FIN2</t>
  </si>
  <si>
    <t>GN21-34-16-2b.FIN2</t>
  </si>
  <si>
    <t>GN21-34-9-2.FIN2</t>
  </si>
  <si>
    <t>GN21-34-14-2.FIN2</t>
  </si>
  <si>
    <t>GN21-34-36-2.FIN2</t>
  </si>
  <si>
    <t>GN21-34-24-3.FIN2</t>
  </si>
  <si>
    <t>GN21-34-15-3.FIN2</t>
  </si>
  <si>
    <t>GN21-34-5-3 b</t>
  </si>
  <si>
    <t>GN21-34-30-4.FIN2</t>
  </si>
  <si>
    <t>GN21-34-2-2.FIN2</t>
  </si>
  <si>
    <t>GN21-34-25-1.FIN2</t>
  </si>
  <si>
    <t>GN21-34-24-1.FIN2</t>
  </si>
  <si>
    <t>GN21-34-17-2.FIN2</t>
  </si>
  <si>
    <t>GN21-34-22-2.FIN2</t>
  </si>
  <si>
    <t>GN21-34-10-2.FIN2</t>
  </si>
  <si>
    <t>GN21-34-3-2.FIN2</t>
  </si>
  <si>
    <t>GN21-34-33-1.FIN2</t>
  </si>
  <si>
    <t>GN21-34-30-5.FIN2</t>
  </si>
  <si>
    <t>GN21-34-8-3 b</t>
  </si>
  <si>
    <t>GN21-34-5-1.FIN2</t>
  </si>
  <si>
    <t>GN21-34-26-4.FIN2</t>
  </si>
  <si>
    <t>GN21-34-5-2.FIN2</t>
  </si>
  <si>
    <t>GN21-34-29-1 b</t>
  </si>
  <si>
    <t>GN21-34-16-2.FIN2</t>
  </si>
  <si>
    <t>GN21-34-33-2.FIN2</t>
  </si>
  <si>
    <t>GN21-34-11-3.FIN2</t>
  </si>
  <si>
    <t>GN21-34-24-2.FIN2</t>
  </si>
  <si>
    <t>GN21-34-15-2 b</t>
  </si>
  <si>
    <t>GN21-34-2-3 b</t>
  </si>
  <si>
    <t>GN21-34-8-4b</t>
  </si>
  <si>
    <t>GN21-34-13-3 b</t>
  </si>
  <si>
    <t>GN21-34-26-2.FIN2</t>
  </si>
  <si>
    <t>GN21-53-7-2 c</t>
  </si>
  <si>
    <t>GN21-53-21-1 b</t>
  </si>
  <si>
    <t>GN21-53-13-2.FIN2</t>
  </si>
  <si>
    <t>GN21-53-11-2 b</t>
  </si>
  <si>
    <t>GN21-53-21-2.FIN2</t>
  </si>
  <si>
    <t>GN21-53-16-1 b</t>
  </si>
  <si>
    <t>GN21-53-28-2.FIN2</t>
  </si>
  <si>
    <t>GN21-53-7-2 b</t>
  </si>
  <si>
    <t>GN21-53-1-1.FIN2</t>
  </si>
  <si>
    <t>GN21-53-17-4 b</t>
  </si>
  <si>
    <t>GN21-53-26-2.FIN2</t>
  </si>
  <si>
    <t>GN21-53-9-4.FIN2</t>
  </si>
  <si>
    <t>GN21-53-26-1 b</t>
  </si>
  <si>
    <t>GN21-53-25-5.FIN2</t>
  </si>
  <si>
    <t>GN21-53-12-5.FIN2</t>
  </si>
  <si>
    <t>GN21-53-1-2.FIN2</t>
  </si>
  <si>
    <t>GN21-53-7-1.FIN2</t>
  </si>
  <si>
    <t>GN21-53-4-3.FIN2</t>
  </si>
  <si>
    <t>GN21-53-10-2.FIN2</t>
  </si>
  <si>
    <t>GN21-53-5-2b.FIN2</t>
  </si>
  <si>
    <t>GN21-53-30-1.FIN2</t>
  </si>
  <si>
    <t>GN21-53-7-2.FIN2</t>
  </si>
  <si>
    <t>GN21-53-21-1.FIN2</t>
  </si>
  <si>
    <t>GN21-53-18-5b.FIN2</t>
  </si>
  <si>
    <t>GN21-53-3-1.FIN2</t>
  </si>
  <si>
    <t>GN21-53-28-1 b</t>
  </si>
  <si>
    <t>GN21-53-11-3.FIN2</t>
  </si>
  <si>
    <t>GN21-53-23-1 b</t>
  </si>
  <si>
    <t>GN21-53-3-2.FIN2</t>
  </si>
  <si>
    <t>GN21-53-26-2 c</t>
  </si>
  <si>
    <t>GN21-53-23-2.FIN2</t>
  </si>
  <si>
    <t>GN21-53-5-5.FIN2</t>
  </si>
  <si>
    <t>GN21-53-26-1.FIN2</t>
  </si>
  <si>
    <t>GN21-53-21-2 b</t>
  </si>
  <si>
    <t>GN21-53-25-5b.FIN2</t>
  </si>
  <si>
    <t>GN21-53-17-4.FIN2</t>
  </si>
  <si>
    <t>GN21-53-17-1.FIN2</t>
  </si>
  <si>
    <t>GN21-53-8-3.FIN2</t>
  </si>
  <si>
    <t>GN21-53-11-1 b</t>
  </si>
  <si>
    <t>GN21-53-12-2.FIN2</t>
  </si>
  <si>
    <t>GN21-53-26-2b</t>
  </si>
  <si>
    <t>GN21-53-1-5 b</t>
  </si>
  <si>
    <t>GN21-53-17-5.FIN2</t>
  </si>
  <si>
    <t>GN21-53-29-4.FIN2</t>
  </si>
  <si>
    <t>GN21-53-18-5.FIN2</t>
  </si>
  <si>
    <t>GN21-53-4-1.FIN2</t>
  </si>
  <si>
    <t>GN21-53-7-3.FIN2</t>
  </si>
  <si>
    <t>GN21-53-5-2.FIN2</t>
  </si>
  <si>
    <t>GN21-53-31-3.FIN2</t>
  </si>
  <si>
    <t>GN21-53-7-1 b</t>
  </si>
  <si>
    <t>GN21-53-21-3.FIN2</t>
  </si>
  <si>
    <t>GN21-53-1-5.FIN2</t>
  </si>
  <si>
    <t>GN21-53-30-2.FIN2</t>
  </si>
  <si>
    <t>GN21-53-28-1 c</t>
  </si>
  <si>
    <t>GN21-53-22-1.FIN2</t>
  </si>
  <si>
    <t>GN21-53-10-5.FIN2</t>
  </si>
  <si>
    <t>GN21-53-9-5.FIN2</t>
  </si>
  <si>
    <t>GN21-53-2-2.FIN2</t>
  </si>
  <si>
    <t>GN21-53-5-2b b</t>
  </si>
  <si>
    <t>GN21-53-3-5.FIN2</t>
  </si>
  <si>
    <t>GN21-53-16-2.FIN2</t>
  </si>
  <si>
    <t>GN21-53-23-1.FIN2</t>
  </si>
  <si>
    <t>GN21-53-1-1 b</t>
  </si>
  <si>
    <t>GN21-53-11-2.FIN2</t>
  </si>
  <si>
    <t>GN21-53-28-1.FIN2</t>
  </si>
  <si>
    <t>GN21-53-16-1.FIN2</t>
  </si>
  <si>
    <t>GN21-53-13-2 b</t>
  </si>
  <si>
    <t>GN21-53-11-1.FIN2</t>
  </si>
  <si>
    <t>GN21-53-12-2 b</t>
  </si>
  <si>
    <t>GN21-53-30-2 b</t>
  </si>
  <si>
    <t>GN21-53-17-1 b</t>
  </si>
  <si>
    <t>GN21-53-4-3 b</t>
  </si>
  <si>
    <t>GN21-53-28-2 b</t>
  </si>
  <si>
    <t>GN21-53-2-1.FIN2</t>
  </si>
  <si>
    <t>GN21-53-5-2b c</t>
  </si>
  <si>
    <t>GN21-53-13-1b.FIN2</t>
  </si>
  <si>
    <t>GN21-53-31-1 b</t>
  </si>
  <si>
    <t>GN21-53-22-4.FIN2</t>
  </si>
  <si>
    <t>GN21-53-31-1.FIN2</t>
  </si>
  <si>
    <t>GN21-53-8-1 b</t>
  </si>
  <si>
    <t>GN21-53-14-1 b</t>
  </si>
  <si>
    <t>GN21-53-13-1.FIN2</t>
  </si>
  <si>
    <t>GN21-53-14-1.FIN2</t>
  </si>
  <si>
    <t>GN21-53-14-1 c</t>
  </si>
  <si>
    <t>GN21-53-32-4.FIN2</t>
  </si>
  <si>
    <t>GN21-53-8-1.FIN2</t>
  </si>
  <si>
    <t>GN21-53-22-4 b</t>
  </si>
  <si>
    <t>GN21-53-31-2.FIN2</t>
  </si>
  <si>
    <t>GN21-53-32-4 b</t>
  </si>
  <si>
    <t>GN21-34-63-3.FIN2</t>
  </si>
  <si>
    <t>GN21-34-63-4.FIN2</t>
  </si>
  <si>
    <t>GN21-34-67-4b</t>
  </si>
  <si>
    <t>GN21-34-51-1.FIN2</t>
  </si>
  <si>
    <t>GN21-34-67-5.FIN2</t>
  </si>
  <si>
    <t>GN21-34-71-2.FIN2</t>
  </si>
  <si>
    <t>GN21-34-44-3.FIN2</t>
  </si>
  <si>
    <t>GN21-34-50-3.FIN2</t>
  </si>
  <si>
    <t>GN21-34-52-1.FIN2</t>
  </si>
  <si>
    <t>GN21-34-57-2.FIN2</t>
  </si>
  <si>
    <t>GN21-34-46-3.FIN2</t>
  </si>
  <si>
    <t>GN21-34-58-3.FIN2</t>
  </si>
  <si>
    <t>GN21-34-50-2.FIN2</t>
  </si>
  <si>
    <t>GN21-34-43-3.FIN2</t>
  </si>
  <si>
    <t>GN21-34-44-2.FIN2</t>
  </si>
  <si>
    <t>GN21-34-69-1.FIN2</t>
  </si>
  <si>
    <t>GN21-34-46-4.FIN2</t>
  </si>
  <si>
    <t>GN21-34-45-4.FIN2</t>
  </si>
  <si>
    <t>GN21-34-59-2.FIN2</t>
  </si>
  <si>
    <t>GN21-34-63-2.FIN2</t>
  </si>
  <si>
    <t>GN21-34-61-2.FIN2</t>
  </si>
  <si>
    <t>GN21-34-57-3.FIN2</t>
  </si>
  <si>
    <t>GN21-34-58-2.FIN2</t>
  </si>
  <si>
    <t>GN21-34-71-3.FIN2</t>
  </si>
  <si>
    <t>GN21-34-42-3.FIN2</t>
  </si>
  <si>
    <t>GN21-34-59-1.FIN2</t>
  </si>
  <si>
    <t>GN21-34-54-3.FIN2</t>
  </si>
  <si>
    <t>GN21-34-49-3.FIN2</t>
  </si>
  <si>
    <t>GN21-34-69-2.FIN2</t>
  </si>
  <si>
    <t>GN21-34-45-2.FIN2</t>
  </si>
  <si>
    <t>GN21-34-43-2.FIN2</t>
  </si>
  <si>
    <t>GN21-34-62-2.FIN2</t>
  </si>
  <si>
    <t>GN21-34-65-5.FIN2</t>
  </si>
  <si>
    <t>GN21-34-70-2.FIN2</t>
  </si>
  <si>
    <t>GN21-34-52-2.FIN2</t>
  </si>
  <si>
    <t>GN21-34-54-2.FIN2</t>
  </si>
  <si>
    <t>GN21-34-51-2.FIN2</t>
  </si>
  <si>
    <t>GN21-34-68-2.FIN2</t>
  </si>
  <si>
    <t>GN21-34-55-2b</t>
  </si>
  <si>
    <t>GN21-34-45-3.FIN2</t>
  </si>
  <si>
    <t>GN21-34-47-2.FIN2</t>
  </si>
  <si>
    <t>GN21-34-49-2.FIN2</t>
  </si>
  <si>
    <t>GN21-34-46-2.FIN2</t>
  </si>
  <si>
    <t>GN21-34-56-3.FIN2</t>
  </si>
  <si>
    <t>GN21-34-70-4.FIN2</t>
  </si>
  <si>
    <t>GN21-34-56-2.FIN2</t>
  </si>
  <si>
    <t>GN21-34-67-4.FIN2</t>
  </si>
  <si>
    <t>GN21-34-45-4b</t>
  </si>
  <si>
    <t>GN21-34-69-1b</t>
  </si>
  <si>
    <t>GN21-34-55-2.FIN2</t>
  </si>
  <si>
    <t>GN21-53-52-2b</t>
  </si>
  <si>
    <t>GN21-53-48-3.FIN2</t>
  </si>
  <si>
    <t>GN21-53-46-4.FIN2</t>
  </si>
  <si>
    <t>GN21-53-50-3.FIN2</t>
  </si>
  <si>
    <t>GN21-53-53-3.FIN2</t>
  </si>
  <si>
    <t>GN21-53-45-3.FIN2</t>
  </si>
  <si>
    <t>GN21-53-45-2.FIN2</t>
  </si>
  <si>
    <t>GN21-53-78-3.FIN2</t>
  </si>
  <si>
    <t>GN21-53-41-2b</t>
  </si>
  <si>
    <t>GN21-53-51-3.FIN2</t>
  </si>
  <si>
    <t>GN21-53-56-1b</t>
  </si>
  <si>
    <t>GN21-53-33-1b</t>
  </si>
  <si>
    <t>GN21-53-58-4.FIN2</t>
  </si>
  <si>
    <t>GN21-53-44-3.FIN2</t>
  </si>
  <si>
    <t>GN21-53-59-4.FIN2</t>
  </si>
  <si>
    <t>GN21-53-56-3.FIN2</t>
  </si>
  <si>
    <t>GN21-53-39-2.FIN2</t>
  </si>
  <si>
    <t>GN21-53-66-4.FIN2</t>
  </si>
  <si>
    <t>GN21-53-34-4.FIN2</t>
  </si>
  <si>
    <t>GN21-53-33-1.FIN2</t>
  </si>
  <si>
    <t>GN21-53-34-1.FIN2</t>
  </si>
  <si>
    <t>GN21-53-69-3.FIN2</t>
  </si>
  <si>
    <t>GN21-53-72-4.FIN2</t>
  </si>
  <si>
    <t>GN21-53-69-2.FIN2</t>
  </si>
  <si>
    <t>GN21-53-55-2.FIN2</t>
  </si>
  <si>
    <t>GN21-53-44-2.FIN2</t>
  </si>
  <si>
    <t>GN21-53-57-5.FIN2</t>
  </si>
  <si>
    <t>GN21-53-77-2.FIN2</t>
  </si>
  <si>
    <t>GN21-53-40-2.FIN2</t>
  </si>
  <si>
    <t>GN21-53-75-5.FIN2</t>
  </si>
  <si>
    <t>GN21-53-35-4.FIN2</t>
  </si>
  <si>
    <t>GN21-53-42-4b</t>
  </si>
  <si>
    <t>GN21-53-62-1.FIN2</t>
  </si>
  <si>
    <t>GN21-53-56-2.FIN2</t>
  </si>
  <si>
    <t>GN21-53-63-1.FIN2</t>
  </si>
  <si>
    <t>GN21-53-35-2.FIN2</t>
  </si>
  <si>
    <t>GN21-53-65-1.FIN2</t>
  </si>
  <si>
    <t>GN21-53-53-3b</t>
  </si>
  <si>
    <t>GN21-53-78-5.FIN2</t>
  </si>
  <si>
    <t>GN21-53-59-5.FIN2</t>
  </si>
  <si>
    <t>GN21-53-40-4.FIN2</t>
  </si>
  <si>
    <t>GN21-53-77-3.FIN2</t>
  </si>
  <si>
    <t>GN21-53-75-3.FIN2</t>
  </si>
  <si>
    <t>GN21-53-60-4.FIN2</t>
  </si>
  <si>
    <t>GN21-53-50-2.FIN2</t>
  </si>
  <si>
    <t>GN21-53-56-1.FIN2</t>
  </si>
  <si>
    <t>GN21-53-36-4.FIN2</t>
  </si>
  <si>
    <t>GN21-53-49-4.FIN2</t>
  </si>
  <si>
    <t>GN21-53-52-2.FIN2</t>
  </si>
  <si>
    <t>GN21-53-42-4.FIN2</t>
  </si>
  <si>
    <t>GN21-53-41-2.FIN2</t>
  </si>
  <si>
    <t>GN21-53-45-2b</t>
  </si>
  <si>
    <t>GN21-53-47-3.FIN2</t>
  </si>
  <si>
    <t>GN21-53-41-1.FIN2</t>
  </si>
  <si>
    <t>GN21-53-34-3.FIN2</t>
  </si>
  <si>
    <t>GN21-53-34-2.FIN2</t>
  </si>
  <si>
    <t>GN21-53-61-1.FIN2</t>
  </si>
  <si>
    <t>GN21-53-58-2.FIN2</t>
  </si>
  <si>
    <t>GN21-53-38-1.FIN2</t>
  </si>
  <si>
    <t>GN21-53-43-1.FIN2</t>
  </si>
  <si>
    <t>GN21-53-45-1.FIN2</t>
  </si>
  <si>
    <t>GN21-53-72-1.FIN2</t>
  </si>
  <si>
    <t>GN21-53-39-1.FIN2</t>
  </si>
  <si>
    <t>GN21-53-40-1.FIN2</t>
  </si>
  <si>
    <t>Duration (s)</t>
  </si>
  <si>
    <t>GN21-39-09-6.FIN2</t>
  </si>
  <si>
    <t>GN21-39-05-6b.FIN2</t>
  </si>
  <si>
    <t>GN21-39-18-6.FIN2</t>
  </si>
  <si>
    <t>GN21-39-18-4.FIN2</t>
  </si>
  <si>
    <t>GN21-39-05-6.FIN2</t>
  </si>
  <si>
    <t>GN21-39-15-6.FIN2</t>
  </si>
  <si>
    <t>GN21-39-32-6.FIN2</t>
  </si>
  <si>
    <t>GN21-39-23-6.FIN2</t>
  </si>
  <si>
    <t>GN21-39-35-4.FIN2</t>
  </si>
  <si>
    <t>GN21-39-40-1b.FIN2</t>
  </si>
  <si>
    <t>GN21-39-16-5.FIN2</t>
  </si>
  <si>
    <t>GN21-39-22-6.FIN2</t>
  </si>
  <si>
    <t>GN21-39-20-3.FIN2</t>
  </si>
  <si>
    <t>GN21-39-04-4.FIN2</t>
  </si>
  <si>
    <t>GN21-39-35-5.FIN2</t>
  </si>
  <si>
    <t>GN21-39-11-5.FIN2</t>
  </si>
  <si>
    <t>GN21-39-35-4b</t>
  </si>
  <si>
    <t>GN21-39-06-5.FIN2</t>
  </si>
  <si>
    <t>GN21-39-06-6.FIN2</t>
  </si>
  <si>
    <t>GN21-39-20-4.FIN2</t>
  </si>
  <si>
    <t>GN21-39-10-3.FIN2</t>
  </si>
  <si>
    <t>GN21-39-40-1b c</t>
  </si>
  <si>
    <t>GN21-39-17-5.FIN2</t>
  </si>
  <si>
    <t>GN21-39-17-2b</t>
  </si>
  <si>
    <t>GN21-39-28-2.FIN2</t>
  </si>
  <si>
    <t>GN21-39-15-2.FIN2</t>
  </si>
  <si>
    <t>GN21-39-17-4c</t>
  </si>
  <si>
    <t>GN21-39-12-2.FIN2</t>
  </si>
  <si>
    <t>GN21-39-12-4.FIN2</t>
  </si>
  <si>
    <t>GN21-39-19-2.FIN2</t>
  </si>
  <si>
    <t>GN21-39-03-2.FIN2</t>
  </si>
  <si>
    <t>GN21-39-01-2.FIN2</t>
  </si>
  <si>
    <t>GN21-39-21-4.FIN2</t>
  </si>
  <si>
    <t>GN21-39-04-2.FIN2</t>
  </si>
  <si>
    <t>GN21-39-11-4.FIN2</t>
  </si>
  <si>
    <t>GN21-39-17-4.FIN2</t>
  </si>
  <si>
    <t>GN21-39-27-4.FIN2</t>
  </si>
  <si>
    <t>GN21-39-05-6a</t>
  </si>
  <si>
    <t>GN21-39-26-3.FIN2</t>
  </si>
  <si>
    <t>GN21-39-16-2.FIN2</t>
  </si>
  <si>
    <t>GN21-39-40-4.FIN2</t>
  </si>
  <si>
    <t>GN21-39-34-3.FIN2</t>
  </si>
  <si>
    <t>GN21-39-07-3.FIN2</t>
  </si>
  <si>
    <t>GN21-39-34-2.FIN2</t>
  </si>
  <si>
    <t>GN21-39-04-3.FIN2</t>
  </si>
  <si>
    <t>GN21-39-27-3.FIN2</t>
  </si>
  <si>
    <t>GN21-39-23-3.FIN2</t>
  </si>
  <si>
    <t>GN21-39-30-2.FIN2</t>
  </si>
  <si>
    <t>GN21-39-02-3.FIN2</t>
  </si>
  <si>
    <t>GN21-39-13-3.FIN2</t>
  </si>
  <si>
    <t>GN21-39-07-2.FIN2</t>
  </si>
  <si>
    <t>GN21-39-20-2.FIN2</t>
  </si>
  <si>
    <t>GN21-39-16-5b</t>
  </si>
  <si>
    <t>GN21-39-06-3.FIN2</t>
  </si>
  <si>
    <t>GN21-39-09-2.FIN2</t>
  </si>
  <si>
    <t>GN21-39-08-3.FIN2</t>
  </si>
  <si>
    <t>GN21-39-29-3.FIN2</t>
  </si>
  <si>
    <t>GN21-39-34-3b.FIN2</t>
  </si>
  <si>
    <t>GN21-39-33-4.FIN2</t>
  </si>
  <si>
    <t>GN21-39-40-1.FIN2</t>
  </si>
  <si>
    <t>GN21-39-33-3.FIN2</t>
  </si>
  <si>
    <t>GN21-39-17-2.FIN2</t>
  </si>
  <si>
    <t>GN21-39-29-2.FIN2</t>
  </si>
  <si>
    <t>GN21-39-10-4.FIN2</t>
  </si>
  <si>
    <t>GN21-39-02-2.FIN2</t>
  </si>
  <si>
    <t>GN21-39-35-2.FIN2</t>
  </si>
  <si>
    <t>GN21-39-12-3.FIN2</t>
  </si>
  <si>
    <t>GN21-39-21-3.FIN2</t>
  </si>
  <si>
    <t>GN21-39-03-3.FIN2</t>
  </si>
  <si>
    <t>GN21-39-30-3.FIN2</t>
  </si>
  <si>
    <t>GN21-39-31-4.FIN2</t>
  </si>
  <si>
    <t>GN21-39-11-2.FIN2</t>
  </si>
  <si>
    <t>GN21-39-31-5.FIN2</t>
  </si>
  <si>
    <t>GN21-39-22-2.FIN2</t>
  </si>
  <si>
    <t>GN21-39-40-3.FIN2</t>
  </si>
  <si>
    <t>GN21-39-24-4.FIN2</t>
  </si>
  <si>
    <t>GN21-39-19-3.FIN2</t>
  </si>
  <si>
    <t>GN21-39-11-5b</t>
  </si>
  <si>
    <t>GN21-39-17-4b</t>
  </si>
  <si>
    <t>GN21-39-11-4b</t>
  </si>
  <si>
    <t>GN21-39-31-5b</t>
  </si>
  <si>
    <t>GN21-39-40-2.FIN2</t>
  </si>
  <si>
    <t>GN21-39-04-4b</t>
  </si>
  <si>
    <t>GN21-39-25-4.FIN2</t>
  </si>
  <si>
    <t>GN21-39-22-2b</t>
  </si>
  <si>
    <t>GN21-39-24-4b</t>
  </si>
  <si>
    <t>GN21-39-25-3.FIN2</t>
  </si>
  <si>
    <t>GN21-39-31-1.FIN2</t>
  </si>
  <si>
    <t>GN21-39-26-2.FIN2</t>
  </si>
  <si>
    <t>GN21-39-25-1.FIN2</t>
  </si>
  <si>
    <t>GN21-39-32-1.FIN2</t>
  </si>
  <si>
    <t>GN22-5-49-2.FIN2</t>
  </si>
  <si>
    <t>GN22-5-141-1.FIN2</t>
  </si>
  <si>
    <t>GN22-5-50-1.FIN2</t>
  </si>
  <si>
    <t>GN22-5-141-2.FIN2</t>
  </si>
  <si>
    <t>GN22-5-41-1.FIN2</t>
  </si>
  <si>
    <t>GN22-5-41-2.FIN2</t>
  </si>
  <si>
    <t>GN22-5-59-2.FIN2</t>
  </si>
  <si>
    <t>GN22-5-35-1.FIN2</t>
  </si>
  <si>
    <t>GN22-5-49-1.FIN2</t>
  </si>
  <si>
    <t>GN22-5-35-2.FIN2</t>
  </si>
  <si>
    <t>GN22-5-50-2.FIN2</t>
  </si>
  <si>
    <t>GN22-5-59-1.FIN2</t>
  </si>
  <si>
    <t>GN22-27-40-2.FIN2</t>
  </si>
  <si>
    <t>GN22-27-07-2.FIN2</t>
  </si>
  <si>
    <t>GN22-27-02-3.FIN2</t>
  </si>
  <si>
    <t>GN22-27-49-1.FIN2</t>
  </si>
  <si>
    <t>GN22-27-03-3.FIN2</t>
  </si>
  <si>
    <t>GN22-27-16-2b</t>
  </si>
  <si>
    <t>GN22-27-09-3.FIN2</t>
  </si>
  <si>
    <t>GN22-27-17-5.FIN2</t>
  </si>
  <si>
    <t>GN22-27-23-2.FIN2</t>
  </si>
  <si>
    <t>GN22-27-30-4.FIN2</t>
  </si>
  <si>
    <t>GN22-27-33-4.FIN2</t>
  </si>
  <si>
    <t>GN22-27-31-2b.FIN2</t>
  </si>
  <si>
    <t>GN22-27-42-5.FIN2</t>
  </si>
  <si>
    <t>GN22-27-31-2.FIN2</t>
  </si>
  <si>
    <t>GN22-27-40-2c</t>
  </si>
  <si>
    <t>GN22-27-49-2.FIN2</t>
  </si>
  <si>
    <t>GN22-27-39-3.FIN2</t>
  </si>
  <si>
    <t>GN22-27-07-2b.FIN2</t>
  </si>
  <si>
    <t>GN22-27-08-1.FIN2</t>
  </si>
  <si>
    <t>GN22-27-10-3.FIN2</t>
  </si>
  <si>
    <t>GN22-27-11-2.FIN2</t>
  </si>
  <si>
    <t>GN22-27-01-4.FIN2</t>
  </si>
  <si>
    <t>GN22-27-29-2.FIN2</t>
  </si>
  <si>
    <t>GN22-27-20-3.FIN2</t>
  </si>
  <si>
    <t>GN22-27-36-2.FIN2</t>
  </si>
  <si>
    <t>GN22-27-38-2.FIN2</t>
  </si>
  <si>
    <t>GN22-27-39-2b.FIN2</t>
  </si>
  <si>
    <t>GN22-27-03-2b.FIN2</t>
  </si>
  <si>
    <t>GN22-27-04-3.FIN2</t>
  </si>
  <si>
    <t>GN22-27-26-2.FIN2</t>
  </si>
  <si>
    <t>GN22-27-41-3.FIN2</t>
  </si>
  <si>
    <t>GN22-27-44-1.FIN2</t>
  </si>
  <si>
    <t>GN22-27-02-2.FIN2</t>
  </si>
  <si>
    <t>GN22-27-13-3.FIN2</t>
  </si>
  <si>
    <t>GN22-27-22-2.FIN2</t>
  </si>
  <si>
    <t>GN22-27-39-2.FIN2</t>
  </si>
  <si>
    <t>GN22-27-37-3.FIN2</t>
  </si>
  <si>
    <t>GN22-27-42-3.FIN2</t>
  </si>
  <si>
    <t>GN22-27-47-4.FIN2</t>
  </si>
  <si>
    <t>GN22-27-19-1.FIN2</t>
  </si>
  <si>
    <t>GN22-27-14-3.FIN2</t>
  </si>
  <si>
    <t>GN22-27-21-4.FIN2</t>
  </si>
  <si>
    <t>GN22-27-43-2.FIN2</t>
  </si>
  <si>
    <t>GN22-27-46-2.FIN2</t>
  </si>
  <si>
    <t>GN22-27-21-2.FIN2</t>
  </si>
  <si>
    <t>GN22-27-24-3.FIN2</t>
  </si>
  <si>
    <t>GN22-27-35-2.FIN2</t>
  </si>
  <si>
    <t>GN22-27-03-2-b</t>
  </si>
  <si>
    <t>GN22-27-23-3.FIN2</t>
  </si>
  <si>
    <t>GN22-27-41-4.FIN2</t>
  </si>
  <si>
    <t>GN22-27-01-3d.FIN2</t>
  </si>
  <si>
    <t>GN22-27-31-4.FIN2</t>
  </si>
  <si>
    <t>GN22-27-38-3.FIN2</t>
  </si>
  <si>
    <t>GN22-27-33-2.FIN2</t>
  </si>
  <si>
    <t>GN22-27-07-2-b</t>
  </si>
  <si>
    <t>GN22-27-18-3.FIN2</t>
  </si>
  <si>
    <t>GN22-27-21-3.FIN2</t>
  </si>
  <si>
    <t>GN22-27-25-2.FIN2</t>
  </si>
  <si>
    <t>GN22-27-01-3c.FIN2</t>
  </si>
  <si>
    <t>GN22-27-15-3b</t>
  </si>
  <si>
    <t>GN22-27-10-4.FIN2</t>
  </si>
  <si>
    <t>GN22-27-11-3.FIN2</t>
  </si>
  <si>
    <t>GN22-27-48-2.FIN2</t>
  </si>
  <si>
    <t>GN22-27-28-3.FIN2</t>
  </si>
  <si>
    <t>GN22-27-49-3.FIN2</t>
  </si>
  <si>
    <t>GN22-27-16-3.FIN2</t>
  </si>
  <si>
    <t>GN22-27-43-2b.FIN2</t>
  </si>
  <si>
    <t>GN22-27-11-4.FIN2</t>
  </si>
  <si>
    <t>GN22-27-25-3.FIN2</t>
  </si>
  <si>
    <t>GN22-27-14-3b.FIN2</t>
  </si>
  <si>
    <t>GN22-27-09-3b.FIN2</t>
  </si>
  <si>
    <t>GN22-27-19-2.FIN2</t>
  </si>
  <si>
    <t>GN22-27-34-2.FIN2</t>
  </si>
  <si>
    <t>GN22-27-46-3.FIN2</t>
  </si>
  <si>
    <t>GN22-27-27-2.FIN2</t>
  </si>
  <si>
    <t>GN22-27-42-2.FIN2</t>
  </si>
  <si>
    <t>GN22-27-48-3.FIN2</t>
  </si>
  <si>
    <t>GN22-27-37-4.FIN2</t>
  </si>
  <si>
    <t>GN22-27-08-3.FIN2</t>
  </si>
  <si>
    <t>GN22-27-35-4.FIN2</t>
  </si>
  <si>
    <t>GN22-27-30-3.FIN2</t>
  </si>
  <si>
    <t>GN22-27-13-4.FIN2</t>
  </si>
  <si>
    <t>GN22-27-28-2.FIN2</t>
  </si>
  <si>
    <t>GN22-27-16-2.FIN2</t>
  </si>
  <si>
    <t>GN22-27-23-2b</t>
  </si>
  <si>
    <t>GN22-27-34-3.FIN2</t>
  </si>
  <si>
    <t>GN22-27-44-2.FIN2</t>
  </si>
  <si>
    <t>GN22-27-35-3.FIN2</t>
  </si>
  <si>
    <t>GN22-27-40-3.FIN2</t>
  </si>
  <si>
    <t>GN22-27-47-4b-b</t>
  </si>
  <si>
    <t>GN22-27-47-4b.FIN2</t>
  </si>
  <si>
    <t>GN22-27-21-4b</t>
  </si>
  <si>
    <t>GN22-27-03-2.FIN2</t>
  </si>
  <si>
    <t>GN22-27-11-4b</t>
  </si>
  <si>
    <t>GN22-27-17-1.FIN2</t>
  </si>
  <si>
    <t>GN22-27-28-4.FIN2</t>
  </si>
  <si>
    <t>GN22-27-40-2b</t>
  </si>
  <si>
    <t>GN22-27-15-3.FIN2</t>
  </si>
  <si>
    <t>GN22-27-31-4b</t>
  </si>
  <si>
    <t>GN22-35-26-5.FIN2</t>
  </si>
  <si>
    <t>GN22-35-64-5.FIN2</t>
  </si>
  <si>
    <t>GN22-35-20-4b.FIN2</t>
  </si>
  <si>
    <t>GN22-35-04-1.FIN2</t>
  </si>
  <si>
    <t>GN22-35-02-2.FIN2</t>
  </si>
  <si>
    <t>GN22-35-18-2b-b</t>
  </si>
  <si>
    <t>GN22-35-08-2b.FIN2</t>
  </si>
  <si>
    <t>GN22-35-07-4.FIN2</t>
  </si>
  <si>
    <t>GN22-35-62-5.FIN2</t>
  </si>
  <si>
    <t>GN22-35-26-2b</t>
  </si>
  <si>
    <t>GN22-35-18-1b</t>
  </si>
  <si>
    <t>GN22-35-09-3b</t>
  </si>
  <si>
    <t>GN22-35-02-4.FIN2</t>
  </si>
  <si>
    <t>GN22-35-23-2.FIN2</t>
  </si>
  <si>
    <t>GN22-35-22-1b</t>
  </si>
  <si>
    <t>GN22-35-55-3.FIN2</t>
  </si>
  <si>
    <t>GN22-35-25-2b</t>
  </si>
  <si>
    <t>GN22-35-18-2b.FIN2</t>
  </si>
  <si>
    <t>GN22-35-61-3b</t>
  </si>
  <si>
    <t>GN22-35-64-3.FIN2</t>
  </si>
  <si>
    <t>GN22-35-22-2.FIN2</t>
  </si>
  <si>
    <t>GN22-35-01-2b</t>
  </si>
  <si>
    <t>GN22-35-13-5.FIN2</t>
  </si>
  <si>
    <t>GN22-35-61-4.FIN2</t>
  </si>
  <si>
    <t>GN22-35-05-3b</t>
  </si>
  <si>
    <t>GN22-35-14-2b</t>
  </si>
  <si>
    <t>GN22-35-02-3.FIN2</t>
  </si>
  <si>
    <t>GN22-35-26-2.FIN2</t>
  </si>
  <si>
    <t>GN22-35-11-4b</t>
  </si>
  <si>
    <t>GN22-35-20-4.FIN2</t>
  </si>
  <si>
    <t>GN22-35-11-2b</t>
  </si>
  <si>
    <t>GN22-35-57-2.FIN2</t>
  </si>
  <si>
    <t>GN22-35-12-2.FIN2</t>
  </si>
  <si>
    <t>GN22-35-23-2b</t>
  </si>
  <si>
    <t>GN22-35-08-4b</t>
  </si>
  <si>
    <t>GN22-35-22-2b-b</t>
  </si>
  <si>
    <t>GN22-35-62-2.FIN2</t>
  </si>
  <si>
    <t>GN22-35-16-2.FIN2</t>
  </si>
  <si>
    <t>GN22-35-09-3.FIN2</t>
  </si>
  <si>
    <t>GN22-35-65-1-b</t>
  </si>
  <si>
    <t>GN22-35-19-5b</t>
  </si>
  <si>
    <t>GN22-35-13-4.FIN2</t>
  </si>
  <si>
    <t>GN22-35-06-2.FIN2</t>
  </si>
  <si>
    <t>GN22-35-27-1b</t>
  </si>
  <si>
    <t>GN22-35-61-2.FIN2</t>
  </si>
  <si>
    <t>GN22-35-12-2b</t>
  </si>
  <si>
    <t>GN22-35-59-2.FIN2</t>
  </si>
  <si>
    <t>GN22-35-64-3b</t>
  </si>
  <si>
    <t>GN22-35-02-5.FIN2</t>
  </si>
  <si>
    <t>GN22-35-14-2.FIN2</t>
  </si>
  <si>
    <t>GN22-35-20-2.FIN2</t>
  </si>
  <si>
    <t>GN22-35-10-2.FIN2</t>
  </si>
  <si>
    <t>GN22-35-05-3.FIN2</t>
  </si>
  <si>
    <t>GN22-35-24-4.FIN2</t>
  </si>
  <si>
    <t>GN22-35-11-2.FIN2</t>
  </si>
  <si>
    <t>GN22-35-08-2.FIN2</t>
  </si>
  <si>
    <t>GN22-35-19-5.FIN2</t>
  </si>
  <si>
    <t>GN22-35-63-1.FIN2</t>
  </si>
  <si>
    <t>GN22-35-13-1.FIN2</t>
  </si>
  <si>
    <t>GN22-35-62-1.FIN2</t>
  </si>
  <si>
    <t>GN22-35-10-4.FIN2</t>
  </si>
  <si>
    <t>GN22-35-20-1.FIN2</t>
  </si>
  <si>
    <t>GN22-35-58-1.FIN2</t>
  </si>
  <si>
    <t>GN22-35-11-1.FIN2</t>
  </si>
  <si>
    <t>GN22-35-09-1b</t>
  </si>
  <si>
    <t>GN22-35-56-2.FIN2</t>
  </si>
  <si>
    <t>GN22-35-61-3.FIN2</t>
  </si>
  <si>
    <t>GN22-35-11-4.FIN2</t>
  </si>
  <si>
    <t>GN22-35-15-1.FIN2</t>
  </si>
  <si>
    <t>GN22-35-16-2b.FIN2</t>
  </si>
  <si>
    <t>GN22-35-21-2.FIN2</t>
  </si>
  <si>
    <t>GN22-35-26-1.FIN2</t>
  </si>
  <si>
    <t>GN22-35-22-2b.FIN2</t>
  </si>
  <si>
    <t>GN22-35-01-2.FIN2</t>
  </si>
  <si>
    <t>GN22-35-23-1.FIN2</t>
  </si>
  <si>
    <t>GN22-35-55-1.FIN2</t>
  </si>
  <si>
    <t>GN22-35-17-1.FIN2</t>
  </si>
  <si>
    <t>GN22-35-20-1b</t>
  </si>
  <si>
    <t>GN22-35-27-2.FIN2</t>
  </si>
  <si>
    <t>GN22-35-09-2.FIN2</t>
  </si>
  <si>
    <t>GN22-35-65-1b.FIN2</t>
  </si>
  <si>
    <t>GN22-35-19-2.FIN2</t>
  </si>
  <si>
    <t>GN22-35-10-1.FIN2</t>
  </si>
  <si>
    <t>GN22-35-01-1.FIN2</t>
  </si>
  <si>
    <t>GN22-35-59-1.FIN2</t>
  </si>
  <si>
    <t>GN22-35-24-4b</t>
  </si>
  <si>
    <t>GN22-35-64-1.FIN2</t>
  </si>
  <si>
    <t>GN22-35-07-1.FIN2</t>
  </si>
  <si>
    <t>GN22-35-16-1.FIN2</t>
  </si>
  <si>
    <t>GN22-35-21-1.FIN2</t>
  </si>
  <si>
    <t>GN22-35-65-1.FIN2</t>
  </si>
  <si>
    <t>GN22-35-06-1.FIN2</t>
  </si>
  <si>
    <t>GN22-35-18-2.FIN2</t>
  </si>
  <si>
    <t>GN22-35-09-1.FIN2</t>
  </si>
  <si>
    <t>GN22-35-60-1.FIN2</t>
  </si>
  <si>
    <t>GN22-35-05-2.FIN2</t>
  </si>
  <si>
    <t>GN22-35-12-1.FIN2</t>
  </si>
  <si>
    <t>GN22-35-07-2.FIN2</t>
  </si>
  <si>
    <t>GN22-35-57-1.FIN2</t>
  </si>
  <si>
    <t>GN22-35-04-2.FIN2</t>
  </si>
  <si>
    <t>GN22-35-25-1.FIN2</t>
  </si>
  <si>
    <t>GN22-35-61-1.FIN2</t>
  </si>
  <si>
    <t>GN22-35-60-2.FIN2</t>
  </si>
  <si>
    <t>GN22-35-27-1.FIN2</t>
  </si>
  <si>
    <t>GN22-35-13-2.FIN2</t>
  </si>
  <si>
    <t>GN22-35-55-4.FIN2</t>
  </si>
  <si>
    <t>GN22-35-06-1b.FIN2</t>
  </si>
  <si>
    <t>GN22-35-08-4.FIN2</t>
  </si>
  <si>
    <t>GN22-35-58-2.FIN2</t>
  </si>
  <si>
    <t>GN22-35-24-1.FIN2</t>
  </si>
  <si>
    <t>GN22-35-56-1.FIN2</t>
  </si>
  <si>
    <t>GN22-35-55-2.FIN2</t>
  </si>
  <si>
    <t>GN22-35-09-2b</t>
  </si>
  <si>
    <t>GN22-35-14-1.FIN2</t>
  </si>
  <si>
    <t>GN22-35-01-4.FIN2</t>
  </si>
  <si>
    <t>GN22-35-19-2b</t>
  </si>
  <si>
    <t>GN22-35-25-2.FIN2</t>
  </si>
  <si>
    <t>GN22-35-24-5.FIN2</t>
  </si>
  <si>
    <t>GN22-35-15-2.FIN2</t>
  </si>
  <si>
    <t>GN22-35-22-1.FIN2</t>
  </si>
  <si>
    <t>GN22-35-57-2b</t>
  </si>
  <si>
    <t>GN22-35-65-1b-b</t>
  </si>
  <si>
    <t>GN22-35-01-4b</t>
  </si>
  <si>
    <t>GN22-35-06-1-b</t>
  </si>
  <si>
    <t>GN22-35-18-1.FIN2</t>
  </si>
  <si>
    <t>GN22-35-17-2.FIN2</t>
  </si>
  <si>
    <t>GN22-35-01-4c</t>
  </si>
  <si>
    <t>GN22-35-16-4.FIN2</t>
  </si>
  <si>
    <t>GN22-35-17-2b</t>
  </si>
  <si>
    <t>GN21-34-28.FIN2</t>
  </si>
  <si>
    <t>GN21-34-30.FIN2</t>
  </si>
  <si>
    <t>GN21-34-43.FIN2</t>
  </si>
  <si>
    <t>GN21-34-39.FIN2</t>
  </si>
  <si>
    <t>GN21-34-36.FIN2</t>
  </si>
  <si>
    <t>GN21-34-16.FIN2</t>
  </si>
  <si>
    <t>GN21-34-20.FIN2</t>
  </si>
  <si>
    <t>GN21-34-21.FIN2</t>
  </si>
  <si>
    <t>GN21-34-26.FIN2</t>
  </si>
  <si>
    <t>GN21-34-03b</t>
  </si>
  <si>
    <t>GN21-34-48.FIN2</t>
  </si>
  <si>
    <t>GN21-34-17.FIN2</t>
  </si>
  <si>
    <t>GN21-34-26c</t>
  </si>
  <si>
    <t>GN21-34-29.FIN2</t>
  </si>
  <si>
    <t>GN21-34-52.FIN2</t>
  </si>
  <si>
    <t>GN21-34-46.FIN2</t>
  </si>
  <si>
    <t>GN21-34-32.FIN2</t>
  </si>
  <si>
    <t>GN21-34-51.FIN2</t>
  </si>
  <si>
    <t>GN21-34-50.FIN2</t>
  </si>
  <si>
    <t>GN21-34-37.FIN2</t>
  </si>
  <si>
    <t>GN21-34-43b</t>
  </si>
  <si>
    <t>GN21-34-04.FIN2</t>
  </si>
  <si>
    <t>GN21-34-09.FIN2</t>
  </si>
  <si>
    <t>GN21-34-24b</t>
  </si>
  <si>
    <t>GN21-34-02b</t>
  </si>
  <si>
    <t>GN21-34-01.FIN2</t>
  </si>
  <si>
    <t>GN21-34-28b</t>
  </si>
  <si>
    <t>GN21-34-35.FIN2</t>
  </si>
  <si>
    <t>GN21-34-05.FIN2</t>
  </si>
  <si>
    <t>GN21-34-06.FIN2</t>
  </si>
  <si>
    <t>GN21-34-15.FIN2</t>
  </si>
  <si>
    <t>GN21-34-25</t>
  </si>
  <si>
    <t>GN21-34-49.FIN2</t>
  </si>
  <si>
    <t>GN21-34-19.FIN2</t>
  </si>
  <si>
    <t>GN21-34-16b</t>
  </si>
  <si>
    <t>GN21-34-42.FIN2</t>
  </si>
  <si>
    <t>GN21-34-44.FIN2</t>
  </si>
  <si>
    <t>GN21-34-11.FIN2</t>
  </si>
  <si>
    <t>GN21-34-21b</t>
  </si>
  <si>
    <t>GN21-34-33.FIN2</t>
  </si>
  <si>
    <t>GN21-34-18b</t>
  </si>
  <si>
    <t>GN21-34-31.FIN2</t>
  </si>
  <si>
    <t>GN21-34-45b</t>
  </si>
  <si>
    <t>GN21-34-13.FIN2</t>
  </si>
  <si>
    <t>GN21-34-36b</t>
  </si>
  <si>
    <t>GN21-34-41.FIN2</t>
  </si>
  <si>
    <t>GN21-34-08b</t>
  </si>
  <si>
    <t>GN21-34-27.FIN2</t>
  </si>
  <si>
    <t>GN21-34-23.FIN2</t>
  </si>
  <si>
    <t>GN21-34-39b</t>
  </si>
  <si>
    <t>GN21-34-14.FIN2</t>
  </si>
  <si>
    <t>GN21-34-03.FIN2</t>
  </si>
  <si>
    <t>GN21-34-07.FIN2</t>
  </si>
  <si>
    <t>GN21-34-30b</t>
  </si>
  <si>
    <t>GN21-34-45.FIN2</t>
  </si>
  <si>
    <t>GN21-34-38.FIN2</t>
  </si>
  <si>
    <t>GN21-34-10.FIN2</t>
  </si>
  <si>
    <t>GN21-34-34.FIN2</t>
  </si>
  <si>
    <t>GN21-34-12.FIN2</t>
  </si>
  <si>
    <t>GN21-34-22.FIN2</t>
  </si>
  <si>
    <t>GN21-34-17b</t>
  </si>
  <si>
    <t>GN21-34-26b</t>
  </si>
  <si>
    <t>GN21-34-24.FIN2</t>
  </si>
  <si>
    <t>GN21-34-19b</t>
  </si>
  <si>
    <t>GN21-34-08.FIN2</t>
  </si>
  <si>
    <t>GN21-34-02.FIN2</t>
  </si>
  <si>
    <t>GN21-34-18.FIN2</t>
  </si>
  <si>
    <t>GN21-34-47.FIN2</t>
  </si>
  <si>
    <t>GN21-34-40.FIN2</t>
  </si>
  <si>
    <t>GN21-39-32.FIN2</t>
  </si>
  <si>
    <t>GN21-39-37.FIN2</t>
  </si>
  <si>
    <t>GN21-39-28.FIN2</t>
  </si>
  <si>
    <t>GN21-39-36.FIN2</t>
  </si>
  <si>
    <t>GN21-39-07.FIN2</t>
  </si>
  <si>
    <t>GN21-39-06.FIN2</t>
  </si>
  <si>
    <t>GN21-39-09.FIN2</t>
  </si>
  <si>
    <t>GN21-39-49.FIN2</t>
  </si>
  <si>
    <t>GN21-39-23.FIN2</t>
  </si>
  <si>
    <t>GN21-39-36b</t>
  </si>
  <si>
    <t>GN21-39-16.FIN2</t>
  </si>
  <si>
    <t>GN21-39-42.FIN2</t>
  </si>
  <si>
    <t>GN21-39-12.FIN2</t>
  </si>
  <si>
    <t>GN21-39-08.FIN2</t>
  </si>
  <si>
    <t>GN21-39-40.FIN2</t>
  </si>
  <si>
    <t>GN21-39-29.FIN2</t>
  </si>
  <si>
    <t>GN21-39-25b</t>
  </si>
  <si>
    <t>GN21-39-45.FIN2</t>
  </si>
  <si>
    <t>GN21-39-33.FIN2</t>
  </si>
  <si>
    <t>GN21-39-22.FIN2</t>
  </si>
  <si>
    <t>GN21-39-41.FIN2</t>
  </si>
  <si>
    <t>GN21-39-17.FIN2</t>
  </si>
  <si>
    <t>GN21-39-50.FIN2</t>
  </si>
  <si>
    <t>GN21-39-13.FIN2</t>
  </si>
  <si>
    <t>GN21-39-48.FIN2</t>
  </si>
  <si>
    <t>GN21-39-19.FIN2</t>
  </si>
  <si>
    <t>GN21-39-15.FIN2</t>
  </si>
  <si>
    <t>GN21-39-10b</t>
  </si>
  <si>
    <t>GN21-39-38.FIN2</t>
  </si>
  <si>
    <t>GN21-39-34.FIN2</t>
  </si>
  <si>
    <t>GN21-39-27.FIN2</t>
  </si>
  <si>
    <t>GN21-39-22b</t>
  </si>
  <si>
    <t>GN21-39-05.FIN2</t>
  </si>
  <si>
    <t>GN21-39-01.FIN2</t>
  </si>
  <si>
    <t>GN21-39-43.FIN2</t>
  </si>
  <si>
    <t>GN21-39-14.FIN2</t>
  </si>
  <si>
    <t>GN21-39-18.FIN2</t>
  </si>
  <si>
    <t>GN21-39-37b</t>
  </si>
  <si>
    <t>GN21-39-30.FIN2</t>
  </si>
  <si>
    <t>GN21-39-03b</t>
  </si>
  <si>
    <t>GN21-39-04.FIN2</t>
  </si>
  <si>
    <t>GN21-39-39.FIN2</t>
  </si>
  <si>
    <t>GN21-39-46.FIN2</t>
  </si>
  <si>
    <t>GN21-39-25.FIN2</t>
  </si>
  <si>
    <t>GN21-39-10.FIN2</t>
  </si>
  <si>
    <t>GN21-39-38b</t>
  </si>
  <si>
    <t>GN21-39-35.FIN2</t>
  </si>
  <si>
    <t>GN21-39-17b</t>
  </si>
  <si>
    <t>GN21-39-27b</t>
  </si>
  <si>
    <t>GN21-39-26.FIN2</t>
  </si>
  <si>
    <t>GN21-39-32b</t>
  </si>
  <si>
    <t>GN21-39-08b</t>
  </si>
  <si>
    <t>GN21-39-06b</t>
  </si>
  <si>
    <t>GN21-39-21.FIN2</t>
  </si>
  <si>
    <t>GN21-39-40b</t>
  </si>
  <si>
    <t>GN21-39-24.FIN2</t>
  </si>
  <si>
    <t>GN21-39-09b</t>
  </si>
  <si>
    <t>GN21-39-45b</t>
  </si>
  <si>
    <t>GN21-39-29b</t>
  </si>
  <si>
    <t>GN21-39-20.FIN2</t>
  </si>
  <si>
    <t>GN21-39-44.FIN2</t>
  </si>
  <si>
    <t>GN21-39-34b</t>
  </si>
  <si>
    <t>GN21-39-47b</t>
  </si>
  <si>
    <t>GN21-39-47.FIN2</t>
  </si>
  <si>
    <t>GN21-39-03.FIN2</t>
  </si>
  <si>
    <t>GN21-39-11.FIN2</t>
  </si>
  <si>
    <t>GN21-39-11b</t>
  </si>
  <si>
    <t>GN21-39-02.FIN2</t>
  </si>
  <si>
    <t>GN21-39-02b</t>
  </si>
  <si>
    <t>GN21-53-05.FIN2</t>
  </si>
  <si>
    <t>GN21-53-24.FIN2</t>
  </si>
  <si>
    <t>GN21-53-28b</t>
  </si>
  <si>
    <t>GN21-53-27.FIN2</t>
  </si>
  <si>
    <t>GN21-53-43.FIN2</t>
  </si>
  <si>
    <t>GN21-53-49.FIN2</t>
  </si>
  <si>
    <t>GN21-53-41.FIN2</t>
  </si>
  <si>
    <t>GN21-53-03.FIN2</t>
  </si>
  <si>
    <t>GN21-53-46.FIN2</t>
  </si>
  <si>
    <t>GN21-53-29b</t>
  </si>
  <si>
    <t>GN21-53-52.FIN2</t>
  </si>
  <si>
    <t>GN21-53-25.FIN2</t>
  </si>
  <si>
    <t>GN21-53-42.FIN2</t>
  </si>
  <si>
    <t>GN21-53-04.FIN2</t>
  </si>
  <si>
    <t>GN21-53-50.FIN2</t>
  </si>
  <si>
    <t>GN21-53-48.FIN2</t>
  </si>
  <si>
    <t>GN21-53-12.FIN2</t>
  </si>
  <si>
    <t>GN21-53-11.FIN2</t>
  </si>
  <si>
    <t>GN21-53-19.FIN2</t>
  </si>
  <si>
    <t>GN21-53-27b</t>
  </si>
  <si>
    <t>GN21-53-45.FIN2</t>
  </si>
  <si>
    <t>GN21-53-16.FIN2</t>
  </si>
  <si>
    <t>GN21-53-18b</t>
  </si>
  <si>
    <t>GN21-53-32.FIN2</t>
  </si>
  <si>
    <t>GN21-53-15.FIN2</t>
  </si>
  <si>
    <t>GN21-53-36.FIN2</t>
  </si>
  <si>
    <t>GN21-53-33.FIN2</t>
  </si>
  <si>
    <t>GN21-53-21.FIN2</t>
  </si>
  <si>
    <t>GN21-53-31.FIN2</t>
  </si>
  <si>
    <t>GN21-53-01.FIN2</t>
  </si>
  <si>
    <t>GN21-53-34.FIN2</t>
  </si>
  <si>
    <t>GN21-53-35.FIN2</t>
  </si>
  <si>
    <t>GN21-53-39.FIN2</t>
  </si>
  <si>
    <t>GN21-53-28.FIN2</t>
  </si>
  <si>
    <t>GN21-53-22.FIN2</t>
  </si>
  <si>
    <t>GN21-53-07.FIN2</t>
  </si>
  <si>
    <t>GN21-53-38.FIN2</t>
  </si>
  <si>
    <t>GN21-53-40.FIN2</t>
  </si>
  <si>
    <t>GN21-53-08.FIN2</t>
  </si>
  <si>
    <t>GN21-53-37.FIN2</t>
  </si>
  <si>
    <t>GN21-53-30.FIN2</t>
  </si>
  <si>
    <t>GN21-53-47.FIN2</t>
  </si>
  <si>
    <t>GN21-53-23.FIN2</t>
  </si>
  <si>
    <t>GN21-53-20.FIN2</t>
  </si>
  <si>
    <t>GN21-53-44.FIN2</t>
  </si>
  <si>
    <t>GN21-53-10.FIN2</t>
  </si>
  <si>
    <t>GN21-53-51.FIN2</t>
  </si>
  <si>
    <t>GN21-53-13.FIN2</t>
  </si>
  <si>
    <t>GN21-53-14.FIN2</t>
  </si>
  <si>
    <t>GN21-53-17.FIN2</t>
  </si>
  <si>
    <t>GN21-53-19b</t>
  </si>
  <si>
    <t>GN21-53-06b</t>
  </si>
  <si>
    <t>GN21-53-24b</t>
  </si>
  <si>
    <t>GN21-53-48b</t>
  </si>
  <si>
    <t>GN21-53-45b</t>
  </si>
  <si>
    <t>GN21-53-26.FIN2</t>
  </si>
  <si>
    <t>GN21-53-25b</t>
  </si>
  <si>
    <t>GN21-53-18.FIN2</t>
  </si>
  <si>
    <t>GN21-53-27c</t>
  </si>
  <si>
    <t>GN21-53-29.FIN2</t>
  </si>
  <si>
    <t>GN21-53-06.FIN2</t>
  </si>
  <si>
    <t>GN21-53-45c</t>
  </si>
  <si>
    <t>GN21-53-04b</t>
  </si>
  <si>
    <t>GN21-53-46b</t>
  </si>
  <si>
    <t>GN21-53-09.FIN2</t>
  </si>
  <si>
    <t>GN21-53-21b</t>
  </si>
  <si>
    <t>GN21-59-02.FIN2</t>
  </si>
  <si>
    <t>GN22-27-25.FIN2</t>
  </si>
  <si>
    <t>GN22-27-32.FIN2</t>
  </si>
  <si>
    <t>GN22-27-33.FIN2</t>
  </si>
  <si>
    <t>GN22-27-06.FIN2</t>
  </si>
  <si>
    <t>GN22-27-45.FIN2</t>
  </si>
  <si>
    <t>GN22-27-30.FIN2</t>
  </si>
  <si>
    <t>GN22-27-29.FIN2</t>
  </si>
  <si>
    <t>GN22-27-10.FIN2</t>
  </si>
  <si>
    <t>GN22-27-13.FIN2</t>
  </si>
  <si>
    <t>GN22-27-53.FIN2</t>
  </si>
  <si>
    <t>GN22-27-42.FIN2</t>
  </si>
  <si>
    <t>GN22-27-16.FIN2</t>
  </si>
  <si>
    <t>GN22-27-17.FIN2</t>
  </si>
  <si>
    <t>GN22-27-01.FIN2</t>
  </si>
  <si>
    <t>GN22-27-02.FIN2</t>
  </si>
  <si>
    <t>GN22-27-44.FIN2</t>
  </si>
  <si>
    <t>GN22-27-32b</t>
  </si>
  <si>
    <t>GN22-27-28.FIN2</t>
  </si>
  <si>
    <t>GN22-27-23.FIN2</t>
  </si>
  <si>
    <t>GN22-27-05.FIN2</t>
  </si>
  <si>
    <t>GN22-27-07.FIN2</t>
  </si>
  <si>
    <t>GN22-27-40.FIN2</t>
  </si>
  <si>
    <t>GN22-27-34.FIN2</t>
  </si>
  <si>
    <t>GN22-27-20.FIN2</t>
  </si>
  <si>
    <t>GN22-27-12.FIN2</t>
  </si>
  <si>
    <t>GN22-27-39b</t>
  </si>
  <si>
    <t>GN22-27-03.FIN2</t>
  </si>
  <si>
    <t>GN22-27-21.FIN2</t>
  </si>
  <si>
    <t>GN22-27-15.FIN2</t>
  </si>
  <si>
    <t>GN22-27-46.FIN2</t>
  </si>
  <si>
    <t>GN22-27-38.FIN2</t>
  </si>
  <si>
    <t>GN22-27-31.FIN2</t>
  </si>
  <si>
    <t>GN22-27-19.FIN2</t>
  </si>
  <si>
    <t>GN22-27-49.FIN2</t>
  </si>
  <si>
    <t>GN22-27-24.FIN2</t>
  </si>
  <si>
    <t>GN22-27-48.FIN2</t>
  </si>
  <si>
    <t>GN22-27-14.FIN2</t>
  </si>
  <si>
    <t>GN22-27-47.FIN2</t>
  </si>
  <si>
    <t>GN22-27-41.FIN2</t>
  </si>
  <si>
    <t>GN22-27-52.FIN2</t>
  </si>
  <si>
    <t>GN22-27-04.FIN2</t>
  </si>
  <si>
    <t>GN22-27-35.FIN2</t>
  </si>
  <si>
    <t>GN22-27-36.FIN2</t>
  </si>
  <si>
    <t>GN22-27-37.FIN2</t>
  </si>
  <si>
    <t>GN22-27-18.FIN2</t>
  </si>
  <si>
    <t>GN22-27-22.FIN2</t>
  </si>
  <si>
    <t>GN22-27-51.FIN2</t>
  </si>
  <si>
    <t>GN22-27-27.FIN2</t>
  </si>
  <si>
    <t>GN22-27-26.FIN2</t>
  </si>
  <si>
    <t>GN22-27-50.FIN2</t>
  </si>
  <si>
    <t>GN22-27-33b</t>
  </si>
  <si>
    <t>GN22-27-25b</t>
  </si>
  <si>
    <t>GN22-27-30b</t>
  </si>
  <si>
    <t>GN22-27-39.FIN2</t>
  </si>
  <si>
    <t>GN22-27-09.FIN2</t>
  </si>
  <si>
    <t>GN22-27-20b</t>
  </si>
  <si>
    <t>GN22-35-15.FIN2</t>
  </si>
  <si>
    <t>GN22-35-09.FIN2</t>
  </si>
  <si>
    <t>GN22-35-53.FIN2</t>
  </si>
  <si>
    <t>GN22-35-44.FIN2</t>
  </si>
  <si>
    <t>GN22-35-27.FIN2</t>
  </si>
  <si>
    <t>GN22-35-16.FIN2</t>
  </si>
  <si>
    <t>GN22-35-40.FIN2</t>
  </si>
  <si>
    <t>GN22-35-07.FIN2</t>
  </si>
  <si>
    <t>GN22-35-41.FIN2</t>
  </si>
  <si>
    <t>GN22-35-10.FIN2</t>
  </si>
  <si>
    <t>GN22-35-35.FIN2</t>
  </si>
  <si>
    <t>GN22-35-06.FIN2</t>
  </si>
  <si>
    <t>GN22-35-14.FIN2</t>
  </si>
  <si>
    <t>GN22-35-22.FIN2</t>
  </si>
  <si>
    <t>GN22-35-37.FIN2</t>
  </si>
  <si>
    <t>GN22-35-22b</t>
  </si>
  <si>
    <t>GN22-35-25b</t>
  </si>
  <si>
    <t>GN22-35-20.FIN2</t>
  </si>
  <si>
    <t>GN22-35-25.FIN2</t>
  </si>
  <si>
    <t>GN22-35-41c</t>
  </si>
  <si>
    <t>GN22-35-52.FIN2</t>
  </si>
  <si>
    <t>GN22-35-33.FIN2</t>
  </si>
  <si>
    <t>GN22-35-18.FIN2</t>
  </si>
  <si>
    <t>GN22-35-32.FIN2</t>
  </si>
  <si>
    <t>GN22-35-34.FIN2</t>
  </si>
  <si>
    <t>GN22-35-36.FIN2</t>
  </si>
  <si>
    <t>GN22-35-04.FIN2</t>
  </si>
  <si>
    <t>GN22-35-38.FIN2</t>
  </si>
  <si>
    <t>GN22-35-46.FIN2</t>
  </si>
  <si>
    <t>GN22-35-10b</t>
  </si>
  <si>
    <t>GN22-35-07c</t>
  </si>
  <si>
    <t>GN22-35-19.FIN2</t>
  </si>
  <si>
    <t>GN22-35-05b</t>
  </si>
  <si>
    <t>GN22-35-53c</t>
  </si>
  <si>
    <t>GN22-35-40b</t>
  </si>
  <si>
    <t>GN22-35-11.FIN2</t>
  </si>
  <si>
    <t>GN22-35-37b</t>
  </si>
  <si>
    <t>GN22-35-42.FIN2</t>
  </si>
  <si>
    <t>GN22-35-46c</t>
  </si>
  <si>
    <t>GN22-35-01.FIN2</t>
  </si>
  <si>
    <t>GN22-35-44b</t>
  </si>
  <si>
    <t>GN22-35-47.FIN2</t>
  </si>
  <si>
    <t>GN22-35-21.FIN2</t>
  </si>
  <si>
    <t>GN22-35-06b</t>
  </si>
  <si>
    <t>GN22-35-05.FIN2</t>
  </si>
  <si>
    <t>GN22-35-41b</t>
  </si>
  <si>
    <t>GN22-35-35b</t>
  </si>
  <si>
    <t>GN22-35-53b</t>
  </si>
  <si>
    <t>GN22-35-46b</t>
  </si>
  <si>
    <t>GN22-35-07b</t>
  </si>
  <si>
    <t>GN21-39-47-6.FIN2</t>
  </si>
  <si>
    <t>GN21-39-71-6.FIN2</t>
  </si>
  <si>
    <t>GN21-39-48-6.FIN2</t>
  </si>
  <si>
    <t>GN21-39-43-6.FIN2</t>
  </si>
  <si>
    <t>GN21-39-47-4.FIN2</t>
  </si>
  <si>
    <t>GN21-39-64-6.FIN2</t>
  </si>
  <si>
    <t>GN21-39-37-4.FIN2</t>
  </si>
  <si>
    <t>GN21-39-59-4.FIN2</t>
  </si>
  <si>
    <t>GN21-39-65-6.FIN2</t>
  </si>
  <si>
    <t>GN21-39-53-6.FIN2</t>
  </si>
  <si>
    <t>GN21-39-52-6.FIN2</t>
  </si>
  <si>
    <t>GN21-39-52-4.FIN2</t>
  </si>
  <si>
    <t>GN21-39-72-6.FIN2</t>
  </si>
  <si>
    <t>GN21-39-47-6b</t>
  </si>
  <si>
    <t>GN21-39-59-4b</t>
  </si>
  <si>
    <t>GN21-39-53-4b.FIN2</t>
  </si>
  <si>
    <t>GN21-39-72-1.FIN2</t>
  </si>
  <si>
    <t>GN21-39-73-6.FIN2</t>
  </si>
  <si>
    <t>GN21-39-53-4.FIN2</t>
  </si>
  <si>
    <t>GN21-39-48-2.FIN2</t>
  </si>
  <si>
    <t>GN21-39-56-4.FIN2</t>
  </si>
  <si>
    <t>GN21-39-71-2.FIN2</t>
  </si>
  <si>
    <t>GN21-39-76-2.FIN2</t>
  </si>
  <si>
    <t>GN21-39-66-4.FIN2</t>
  </si>
  <si>
    <t>GN21-39-54-3.FIN2</t>
  </si>
  <si>
    <t>GN21-39-78-2.FIN2</t>
  </si>
  <si>
    <t>GN21-39-59-6.FIN2</t>
  </si>
  <si>
    <t>GN21-39-70-2.FIN2</t>
  </si>
  <si>
    <t>GN21-39-36-4.FIN2</t>
  </si>
  <si>
    <t>GN21-39-54-2.FIN2</t>
  </si>
  <si>
    <t>GN21-39-64-2.FIN2</t>
  </si>
  <si>
    <t>GN21-39-68-1.FIN2</t>
  </si>
  <si>
    <t>GN21-39-78-1b</t>
  </si>
  <si>
    <t>GN21-39-56-2.FIN2</t>
  </si>
  <si>
    <t>GN21-39-67-3.FIN2</t>
  </si>
  <si>
    <t>GN21-39-36-2.FIN2</t>
  </si>
  <si>
    <t>GN21-39-37-3.FIN2</t>
  </si>
  <si>
    <t>GN21-39-43-2.FIN2</t>
  </si>
  <si>
    <t>GN21-39-76-4.FIN2</t>
  </si>
  <si>
    <t>GN21-39-46-3.FIN2</t>
  </si>
  <si>
    <t>GN21-39-60-2.FIN2</t>
  </si>
  <si>
    <t>GN21-39-41-2.FIN2</t>
  </si>
  <si>
    <t>GN21-39-40-4b.FIN2</t>
  </si>
  <si>
    <t>GN21-39-70-4.FIN2</t>
  </si>
  <si>
    <t>GN21-39-76-3.FIN2</t>
  </si>
  <si>
    <t>GN21-39-36-5.FIN2</t>
  </si>
  <si>
    <t>GN21-39-38-3.FIN2</t>
  </si>
  <si>
    <t>GN21-39-39-2.FIN2</t>
  </si>
  <si>
    <t>GN21-39-59-2.FIN2</t>
  </si>
  <si>
    <t>GN21-39-49-3.FIN2</t>
  </si>
  <si>
    <t>GN21-39-41-3.FIN2</t>
  </si>
  <si>
    <t>GN21-39-45-2.FIN2</t>
  </si>
  <si>
    <t>GN21-39-49-2.FIN2</t>
  </si>
  <si>
    <t>GN21-39-74-1.FIN2</t>
  </si>
  <si>
    <t>GN21-39-66-3.FIN2</t>
  </si>
  <si>
    <t>GN21-39-49-3b.FIN2</t>
  </si>
  <si>
    <t>GN21-39-51-3.FIN2</t>
  </si>
  <si>
    <t>GN21-39-60-3.FIN2</t>
  </si>
  <si>
    <t>GN21-39-44-5.FIN2</t>
  </si>
  <si>
    <t>GN21-39-78-1.FIN2</t>
  </si>
  <si>
    <t>GN21-39-58-3.FIN2</t>
  </si>
  <si>
    <t>GN21-39-40-1c.FIN2</t>
  </si>
  <si>
    <t>GN21-39-58-2.FIN2</t>
  </si>
  <si>
    <t>GN21-39-82-4B.FIN2</t>
  </si>
  <si>
    <t>GN21-39-44-4.FIN2</t>
  </si>
  <si>
    <t>GN21-39-42-3.FIN2</t>
  </si>
  <si>
    <t>GN21-39-75-4.FIN2</t>
  </si>
  <si>
    <t>GN21-39-75-1b.FIN2</t>
  </si>
  <si>
    <t>GN21-39-42-4.FIN2</t>
  </si>
  <si>
    <t>GN21-39-45-2b</t>
  </si>
  <si>
    <t>GN21-39-50-3.FIN2</t>
  </si>
  <si>
    <t>GN21-39-82-4.FIN2</t>
  </si>
  <si>
    <t>GN21-39-51-1.FIN2</t>
  </si>
  <si>
    <t>GN21-39-61-4.FIN2</t>
  </si>
  <si>
    <t>GN21-39-61-6.FIN2</t>
  </si>
  <si>
    <t>GN21-39-50-1.FIN2</t>
  </si>
  <si>
    <t>GN22-27-56-5.FIN2</t>
  </si>
  <si>
    <t>GN22-27-89-5.FIN2</t>
  </si>
  <si>
    <t>GN22-27-79-2.FIN2</t>
  </si>
  <si>
    <t>GN22-27-92-2.FIN2</t>
  </si>
  <si>
    <t>GN22-27-76-2.FIN2</t>
  </si>
  <si>
    <t>GN22-27-55-2.FIN2</t>
  </si>
  <si>
    <t>GN22-27-57-3.FIN2</t>
  </si>
  <si>
    <t>GN22-27-62-3.FIN2</t>
  </si>
  <si>
    <t>GN22-27-50-2.FIN2</t>
  </si>
  <si>
    <t>GN22-27-77-2.FIN2</t>
  </si>
  <si>
    <t>GN22-27-81-4.FIN2</t>
  </si>
  <si>
    <t>GN22-27-65-2.FIN2</t>
  </si>
  <si>
    <t>GN22-27-88-2.FIN2</t>
  </si>
  <si>
    <t>GN22-27-61-2.FIN2</t>
  </si>
  <si>
    <t>GN22-27-72-2.FIN2</t>
  </si>
  <si>
    <t>GN22-27-85-4.FIN2</t>
  </si>
  <si>
    <t>GN22-27-67-3.FIN2</t>
  </si>
  <si>
    <t>GN22-27-83-2.FIN2</t>
  </si>
  <si>
    <t>GN22-27-87-3.FIN2</t>
  </si>
  <si>
    <t>GN22-27-87-5.FIN2</t>
  </si>
  <si>
    <t>GN22-27-52-4.FIN2</t>
  </si>
  <si>
    <t>GN22-27-54-1.FIN2</t>
  </si>
  <si>
    <t>GN22-27-89-2.FIN2</t>
  </si>
  <si>
    <t>GN22-27-78-4.FIN2</t>
  </si>
  <si>
    <t>GN22-27-52-2.FIN2</t>
  </si>
  <si>
    <t>GN22-27-92-3.FIN2</t>
  </si>
  <si>
    <t>GN22-27-59-1.FIN2</t>
  </si>
  <si>
    <t>GN22-27-84-3.FIN2</t>
  </si>
  <si>
    <t>GN22-27-56-3.FIN2</t>
  </si>
  <si>
    <t>GN22-27-65-3.FIN2</t>
  </si>
  <si>
    <t>GN22-27-69-4.FIN2</t>
  </si>
  <si>
    <t>GN22-27-86-2.FIN2</t>
  </si>
  <si>
    <t>GN22-27-74-2.FIN2</t>
  </si>
  <si>
    <t>GN22-27-56-2.FIN2</t>
  </si>
  <si>
    <t>GN22-27-57-2.FIN2</t>
  </si>
  <si>
    <t>GN22-27-77-3.FIN2</t>
  </si>
  <si>
    <t>GN22-27-58-3.FIN2</t>
  </si>
  <si>
    <t>GN22-27-70-3.FIN2</t>
  </si>
  <si>
    <t>GN22-27-88-3b.FIN2</t>
  </si>
  <si>
    <t>GN22-27-53-2.FIN2</t>
  </si>
  <si>
    <t>GN22-27-93-3.FIN2</t>
  </si>
  <si>
    <t>GN22-27-85-3.FIN2</t>
  </si>
  <si>
    <t>GN22-27-86-3.FIN2</t>
  </si>
  <si>
    <t>GN22-27-69-2.FIN2</t>
  </si>
  <si>
    <t>GN22-27-83-4.FIN2</t>
  </si>
  <si>
    <t>GN22-27-80-3.FIN2</t>
  </si>
  <si>
    <t>GN22-27-64-2.FIN2</t>
  </si>
  <si>
    <t>GN22-27-66-1.FIN2</t>
  </si>
  <si>
    <t>GN22-27-70-2.FIN2</t>
  </si>
  <si>
    <t>GN22-27-80-2.FIN2</t>
  </si>
  <si>
    <t>GN22-27-63-4.FIN2</t>
  </si>
  <si>
    <t>GN22-27-82-3.FIN2</t>
  </si>
  <si>
    <t>GN22-27-75-2.FIN2</t>
  </si>
  <si>
    <t>GN22-27-54-2.FIN2</t>
  </si>
  <si>
    <t>GN22-27-59-3.FIN2</t>
  </si>
  <si>
    <t>GN22-27-71-3.FIN2</t>
  </si>
  <si>
    <t>GN22-27-63-3.FIN2</t>
  </si>
  <si>
    <t>GN22-27-68-2.FIN2</t>
  </si>
  <si>
    <t>GN22-27-73-3.FIN2</t>
  </si>
  <si>
    <t>GN22-27-81-3.FIN2</t>
  </si>
  <si>
    <t>GN22-27-76-3.FIN2</t>
  </si>
  <si>
    <t>GN22-27-90-3.FIN2</t>
  </si>
  <si>
    <t>GN22-27-78-2.FIN2</t>
  </si>
  <si>
    <t>GN22-27-68-4.FIN2</t>
  </si>
  <si>
    <t>GN22-27-62-5.FIN2</t>
  </si>
  <si>
    <t>GN22-27-58-2.FIN2</t>
  </si>
  <si>
    <t>GN22-27-54-5.FIN2</t>
  </si>
  <si>
    <t>GN22-35-30-5.FIN2</t>
  </si>
  <si>
    <t>GN22-35-35-3b</t>
  </si>
  <si>
    <t>GN22-35-43-2.FIN2</t>
  </si>
  <si>
    <t>GN22-35-37-3.FIN2</t>
  </si>
  <si>
    <t>GN22-35-29-3.FIN2</t>
  </si>
  <si>
    <t>GN22-35-40-2.FIN2</t>
  </si>
  <si>
    <t>GN22-35-33-2b.FIN2</t>
  </si>
  <si>
    <t>GN22-35-51-2.FIN2</t>
  </si>
  <si>
    <t>GN22-35-47-5.FIN2</t>
  </si>
  <si>
    <t>GN22-35-42-3.FIN2</t>
  </si>
  <si>
    <t>GN22-35-32-5.FIN2</t>
  </si>
  <si>
    <t>GN22-35-35-3.FIN2</t>
  </si>
  <si>
    <t>GN22-35-52-1.FIN2</t>
  </si>
  <si>
    <t>GN22-35-53-2.FIN2</t>
  </si>
  <si>
    <t>GN22-35-54-5.FIN2</t>
  </si>
  <si>
    <t>GN22-35-51-1.FIN2</t>
  </si>
  <si>
    <t>GN22-35-41-2.FIN2</t>
  </si>
  <si>
    <t>GN22-35-40-4b</t>
  </si>
  <si>
    <t>GN22-35-44-4.FIN2</t>
  </si>
  <si>
    <t>GN22-35-31-5.FIN2</t>
  </si>
  <si>
    <t>GN22-35-35-2.FIN2</t>
  </si>
  <si>
    <t>GN22-35-38-2.FIN2</t>
  </si>
  <si>
    <t>GN22-35-49-2.FIN2</t>
  </si>
  <si>
    <t>GN22-35-28-2.FIN2</t>
  </si>
  <si>
    <t>GN22-35-29-1.FIN2</t>
  </si>
  <si>
    <t>GN22-35-45-3.FIN2</t>
  </si>
  <si>
    <t>GN22-35-37-2.FIN2</t>
  </si>
  <si>
    <t>GN22-35-39-2.FIN2</t>
  </si>
  <si>
    <t>GN22-35-28-1.FIN2</t>
  </si>
  <si>
    <t>GN22-35-30-4.FIN2</t>
  </si>
  <si>
    <t>GN22-35-43-1.FIN2</t>
  </si>
  <si>
    <t>GN22-35-48-2.FIN2</t>
  </si>
  <si>
    <t>GN22-35-37-1.FIN2</t>
  </si>
  <si>
    <t>GN22-35-31-1.FIN2</t>
  </si>
  <si>
    <t>GN22-35-34-2.FIN2</t>
  </si>
  <si>
    <t>GN22-35-34-1.FIN2</t>
  </si>
  <si>
    <t>GN22-35-35-1.FIN2</t>
  </si>
  <si>
    <t>GN22-35-46-2.FIN2</t>
  </si>
  <si>
    <t>GN22-35-33-2.FIN2</t>
  </si>
  <si>
    <t>GN22-35-38-1.FIN2</t>
  </si>
  <si>
    <t>GN22-35-50-3b.FIN2</t>
  </si>
  <si>
    <t>GN22-35-54-1.FIN2</t>
  </si>
  <si>
    <t>GN22-35-39-1.FIN2</t>
  </si>
  <si>
    <t>GN22-35-44-1.FIN2</t>
  </si>
  <si>
    <t>GN22-35-50-3.FIN2</t>
  </si>
  <si>
    <t>GN22-35-30-1b.FIN2</t>
  </si>
  <si>
    <t>GN22-35-50-1.FIN2</t>
  </si>
  <si>
    <t>GN22-35-48-1.FIN2</t>
  </si>
  <si>
    <t>GN22-35-49-3b.FIN2</t>
  </si>
  <si>
    <t>GN22-35-41-1.FIN2</t>
  </si>
  <si>
    <t>GN22-35-48-4.FIN2</t>
  </si>
  <si>
    <t>GN22-35-33-1.FIN2</t>
  </si>
  <si>
    <t>GN22-35-37-3b.FIN2</t>
  </si>
  <si>
    <t>GN22-35-32-1.FIN2</t>
  </si>
  <si>
    <t>GN22-35-42-1.FIN2</t>
  </si>
  <si>
    <t>GN22-35-49-1.FIN2</t>
  </si>
  <si>
    <t>GN22-35-37-2b.FIN2</t>
  </si>
  <si>
    <t>GN22-35-46-1.FIN2</t>
  </si>
  <si>
    <t>GN22-35-36-1.FIN2</t>
  </si>
  <si>
    <t>GN22-35-40-5.FIN2</t>
  </si>
  <si>
    <t>GN22-35-54-2b</t>
  </si>
  <si>
    <t>GN22-35-45-1.FIN2</t>
  </si>
  <si>
    <t>GN22-35-29-2.FIN2</t>
  </si>
  <si>
    <t>GN22-35-40-1.FIN2</t>
  </si>
  <si>
    <t>GN22-35-47-2.FIN2</t>
  </si>
  <si>
    <t>GN22-35-47-1.FIN2</t>
  </si>
  <si>
    <t>GN22-35-53-1.FIN2</t>
  </si>
  <si>
    <t>GN22-35-30-1.FIN2</t>
  </si>
  <si>
    <t>GN22-35-31-4.FIN2</t>
  </si>
  <si>
    <t>GN22-35-47-1b.FIN2</t>
  </si>
  <si>
    <t>GN22-35-54-2.FIN2</t>
  </si>
  <si>
    <t>GN22-35-40-4.FIN2</t>
  </si>
  <si>
    <t>GN22-35-44-2.FIN2</t>
  </si>
  <si>
    <t>GN22-35-35-5.FIN2</t>
  </si>
  <si>
    <t>GN22-35-36-2.FIN2</t>
  </si>
  <si>
    <t>GN22-3-070.FIN2</t>
  </si>
  <si>
    <t>GN22-3-108.FIN2</t>
  </si>
  <si>
    <t>GN22-3-072.FIN2</t>
  </si>
  <si>
    <t>GN22-3-074.FIN2</t>
  </si>
  <si>
    <t>GN22-3-126_b</t>
  </si>
  <si>
    <t>GN22-3-143.FIN2</t>
  </si>
  <si>
    <t>GN22-3-158_b</t>
  </si>
  <si>
    <t>GN22-3-103.FIN2</t>
  </si>
  <si>
    <t>GN22-3-094_b</t>
  </si>
  <si>
    <t>GN22-3-123.FIN2</t>
  </si>
  <si>
    <t>GN22-3-045.FIN2</t>
  </si>
  <si>
    <t>GN22-3-146.FIN2</t>
  </si>
  <si>
    <t>GN22-3-155.FIN2</t>
  </si>
  <si>
    <t>GN22-3-114.FIN2</t>
  </si>
  <si>
    <t>GN22-3-086_b</t>
  </si>
  <si>
    <t>GN22-3-111.FIN2</t>
  </si>
  <si>
    <t>GN22-3-080.FIN2</t>
  </si>
  <si>
    <t>GN22-3-161.FIN2</t>
  </si>
  <si>
    <t>GN22-3-045_c</t>
  </si>
  <si>
    <t>GN22-3-122.FIN2</t>
  </si>
  <si>
    <t>GN22-3-026.FIN2</t>
  </si>
  <si>
    <t>GN22-3-100_b</t>
  </si>
  <si>
    <t>GN22-3-135.FIN2</t>
  </si>
  <si>
    <t>GN22-3-084.FIN2</t>
  </si>
  <si>
    <t>GN22-3-044.FIN2</t>
  </si>
  <si>
    <t>GN22-3-148.FIN2</t>
  </si>
  <si>
    <t>GN22-3-120_b</t>
  </si>
  <si>
    <t>GN22-3-139.FIN2</t>
  </si>
  <si>
    <t>GN22-3-081.FIN2</t>
  </si>
  <si>
    <t>GN22-3-124.FIN2</t>
  </si>
  <si>
    <t>GN22-3-008.FIN2</t>
  </si>
  <si>
    <t>GN22-3-134_c</t>
  </si>
  <si>
    <t>GN22-3-149_b</t>
  </si>
  <si>
    <t>GN22-3-036.FIN2</t>
  </si>
  <si>
    <t>GN22-3-158.FIN2</t>
  </si>
  <si>
    <t>GN22-3-082.FIN2</t>
  </si>
  <si>
    <t>GN22-3-129_b</t>
  </si>
  <si>
    <t>GN22-3-040_b</t>
  </si>
  <si>
    <t>GN22-3-048.FIN2</t>
  </si>
  <si>
    <t>GN22-3-150.FIN2</t>
  </si>
  <si>
    <t>GN22-3-152.FIN2</t>
  </si>
  <si>
    <t>GN22-3-141.FIN2</t>
  </si>
  <si>
    <t>GN22-3-015.FIN2</t>
  </si>
  <si>
    <t>GN22-3-013.FIN2</t>
  </si>
  <si>
    <t>GN22-3-153_b</t>
  </si>
  <si>
    <t>GN22-3-002_b</t>
  </si>
  <si>
    <t>GN22-3-029_b</t>
  </si>
  <si>
    <t>GN22-3-043.FIN2</t>
  </si>
  <si>
    <t>GN22-3-164.FIN2</t>
  </si>
  <si>
    <t>GN22-3-138.FIN2</t>
  </si>
  <si>
    <t>GN22-3-110.FIN2</t>
  </si>
  <si>
    <t>GN22-3-142_b</t>
  </si>
  <si>
    <t>GN22-3-161_b</t>
  </si>
  <si>
    <t>GN22-3-147.FIN2</t>
  </si>
  <si>
    <t>GN22-3-052_b</t>
  </si>
  <si>
    <t>GN22-3-018_c</t>
  </si>
  <si>
    <t>GN22-3-060.FIN2</t>
  </si>
  <si>
    <t>GN22-3-028.FIN2</t>
  </si>
  <si>
    <t>GN22-3-057_b</t>
  </si>
  <si>
    <t>GN22-3-058.FIN2</t>
  </si>
  <si>
    <t>GN22-3-134.FIN2</t>
  </si>
  <si>
    <t>GN22-3-089.FIN2</t>
  </si>
  <si>
    <t>GN22-3-031_b</t>
  </si>
  <si>
    <t>GN22-3-076_b</t>
  </si>
  <si>
    <t>GN22-3-157.FIN2</t>
  </si>
  <si>
    <t>GN22-3-094.FIN2</t>
  </si>
  <si>
    <t>GN22-3-100.FIN2</t>
  </si>
  <si>
    <t>GN22-3-115.FIN2</t>
  </si>
  <si>
    <t>GN22-3-030.FIN2</t>
  </si>
  <si>
    <t>GN22-3-144.FIN2</t>
  </si>
  <si>
    <t>GN22-3-127.FIN2</t>
  </si>
  <si>
    <t>GN22-3-011_b</t>
  </si>
  <si>
    <t>GN22-3-041.FIN2</t>
  </si>
  <si>
    <t>GN22-3-126.FIN2</t>
  </si>
  <si>
    <t>GN22-3-118.FIN2</t>
  </si>
  <si>
    <t>GN22-3-015_b</t>
  </si>
  <si>
    <t>GN22-3-047.FIN2</t>
  </si>
  <si>
    <t>GN22-3-059.FIN2</t>
  </si>
  <si>
    <t>GN22-3-045_b</t>
  </si>
  <si>
    <t>GN22-3-010_c</t>
  </si>
  <si>
    <t>GN22-3-043_b</t>
  </si>
  <si>
    <t>GN22-3-063.FIN2</t>
  </si>
  <si>
    <t>GN22-3-006.FIN2</t>
  </si>
  <si>
    <t>GN22-3-036_b</t>
  </si>
  <si>
    <t>GN22-3-038.FIN2</t>
  </si>
  <si>
    <t>GN22-3-113.FIN2</t>
  </si>
  <si>
    <t>GN22-3-056.FIN2</t>
  </si>
  <si>
    <t>GN22-3-137_b</t>
  </si>
  <si>
    <t>GN22-3-074_b</t>
  </si>
  <si>
    <t>GN22-3-103_b</t>
  </si>
  <si>
    <t>GN22-3-062.FIN2</t>
  </si>
  <si>
    <t>GN22-3-017_b</t>
  </si>
  <si>
    <t>GN22-3-098.FIN2</t>
  </si>
  <si>
    <t>GN22-3-117.FIN2</t>
  </si>
  <si>
    <t>GN22-3-061_b</t>
  </si>
  <si>
    <t>GN22-3-051.FIN2</t>
  </si>
  <si>
    <t>GN22-3-109.FIN2</t>
  </si>
  <si>
    <t>GN22-3-034.FIN2</t>
  </si>
  <si>
    <t>GN22-3-090.FIN2</t>
  </si>
  <si>
    <t>GN22-3-053_b</t>
  </si>
  <si>
    <t>GN22-3-165_b</t>
  </si>
  <si>
    <t>GN22-3-018_b</t>
  </si>
  <si>
    <t>GN22-3-125.FIN2</t>
  </si>
  <si>
    <t>GN22-3-132.FIN2</t>
  </si>
  <si>
    <t>GN22-3-007.FIN2</t>
  </si>
  <si>
    <t>GN22-3-166.FIN2</t>
  </si>
  <si>
    <t>GN22-3-107_b</t>
  </si>
  <si>
    <t>GN22-3-029.FIN2</t>
  </si>
  <si>
    <t>GN22-3-054_b</t>
  </si>
  <si>
    <t>GN22-3-076.FIN2</t>
  </si>
  <si>
    <t>GN22-3-131.FIN2</t>
  </si>
  <si>
    <t>GN22-3-142.FIN2</t>
  </si>
  <si>
    <t>GN22-3-154.FIN2</t>
  </si>
  <si>
    <t>GN22-3-052.FIN2</t>
  </si>
  <si>
    <t>GN22-3-053.FIN2</t>
  </si>
  <si>
    <t>GN22-3-096.FIN2</t>
  </si>
  <si>
    <t>GN22-3-163.FIN2</t>
  </si>
  <si>
    <t>GN22-3-140.FIN2</t>
  </si>
  <si>
    <t>GN22-3-101.FIN2</t>
  </si>
  <si>
    <t>GN22-3-035.FIN2</t>
  </si>
  <si>
    <t>GN22-3-055.FIN2</t>
  </si>
  <si>
    <t>GN22-3-160.FIN2</t>
  </si>
  <si>
    <t>GN22-3-004.FIN2</t>
  </si>
  <si>
    <t>GN22-3-145.FIN2</t>
  </si>
  <si>
    <t>GN22-3-159.FIN2</t>
  </si>
  <si>
    <t>GN22-3-049.FIN2</t>
  </si>
  <si>
    <t>GN22-3-039.FIN2</t>
  </si>
  <si>
    <t>GN22-3-083.FIN2</t>
  </si>
  <si>
    <t>GN22-3-112.FIN2</t>
  </si>
  <si>
    <t>GN22-3-065.FIN2</t>
  </si>
  <si>
    <t>GN22-3-073_b</t>
  </si>
  <si>
    <t>GN22-3-068.FIN2</t>
  </si>
  <si>
    <t>GN22-3-104.FIN2</t>
  </si>
  <si>
    <t>GN22-3-024.FIN2</t>
  </si>
  <si>
    <t>GN22-3-067.FIN2</t>
  </si>
  <si>
    <t>GN22-3-057.FIN2</t>
  </si>
  <si>
    <t>GN22-3-105.FIN2</t>
  </si>
  <si>
    <t>GN22-3-134_b</t>
  </si>
  <si>
    <t>GN22-3-033.FIN2</t>
  </si>
  <si>
    <t>GN22-3-115_b</t>
  </si>
  <si>
    <t>GN22-3-066.FIN2</t>
  </si>
  <si>
    <t>GN22-3-093_b</t>
  </si>
  <si>
    <t>GN22-3-149.FIN2</t>
  </si>
  <si>
    <t>GN22-3-019.FIN2</t>
  </si>
  <si>
    <t>GN22-3-153.FIN2</t>
  </si>
  <si>
    <t>GN22-3-078_b</t>
  </si>
  <si>
    <t>GN22-3-128.FIN2</t>
  </si>
  <si>
    <t>GN22-3-119.FIN2</t>
  </si>
  <si>
    <t>GN22-3-042.FIN2</t>
  </si>
  <si>
    <t>GN22-3-091.FIN2</t>
  </si>
  <si>
    <t>GN22-3-086.FIN2</t>
  </si>
  <si>
    <t>GN22-3-130.FIN2</t>
  </si>
  <si>
    <t>GN22-3-099.FIN2</t>
  </si>
  <si>
    <t>GN22-3-016_b</t>
  </si>
  <si>
    <t>GN22-3-063_b</t>
  </si>
  <si>
    <t>GN22-3-121.FIN2</t>
  </si>
  <si>
    <t>GN22-3-110_b</t>
  </si>
  <si>
    <t>GN22-3-162.FIN2</t>
  </si>
  <si>
    <t>GN22-3-098_b</t>
  </si>
  <si>
    <t>GN22-3-167.FIN2</t>
  </si>
  <si>
    <t>GN22-3-014_b</t>
  </si>
  <si>
    <t>GN22-3-140_b</t>
  </si>
  <si>
    <t>GN22-3-102.FIN2</t>
  </si>
  <si>
    <t>GN22-3-054.FIN2</t>
  </si>
  <si>
    <t>GN22-3-107.FIN2</t>
  </si>
  <si>
    <t>GN22-3-156.FIN2</t>
  </si>
  <si>
    <t>GN22-3-168_b</t>
  </si>
  <si>
    <t>GN22-3-120.FIN2</t>
  </si>
  <si>
    <t>GN22-3-031.FIN2</t>
  </si>
  <si>
    <t>GN22-3-040.FIN2</t>
  </si>
  <si>
    <t>GN22-3-138_b</t>
  </si>
  <si>
    <t>GN22-3-137.FIN2</t>
  </si>
  <si>
    <t>GN22-3-127_b</t>
  </si>
  <si>
    <t>GN22-3-113_b</t>
  </si>
  <si>
    <t>GN22-3-151.FIN2</t>
  </si>
  <si>
    <t>GN22-3-116.FIN2</t>
  </si>
  <si>
    <t>GN22-3-093.FIN2</t>
  </si>
  <si>
    <t>GN22-3-165.FIN2</t>
  </si>
  <si>
    <t>GN22-3-133.FIN2</t>
  </si>
  <si>
    <t>GN22-3-001.FIN2</t>
  </si>
  <si>
    <t>GN22-3-136.FIN2</t>
  </si>
  <si>
    <t>GN22-3-020.FIN2</t>
  </si>
  <si>
    <t>GN22-3-061.FIN2</t>
  </si>
  <si>
    <t>GN22-3-037_b</t>
  </si>
  <si>
    <t>GN22-3-010.FIN2</t>
  </si>
  <si>
    <t>GN22-3-106.FIN2</t>
  </si>
  <si>
    <t>GN22-3-119_b</t>
  </si>
  <si>
    <t>GN22-3-038_b</t>
  </si>
  <si>
    <t>GN22-3-129.FIN2</t>
  </si>
  <si>
    <t>GN22-3-145_b</t>
  </si>
  <si>
    <t>GN22-3-013_b</t>
  </si>
  <si>
    <t>GN22-3-163_b</t>
  </si>
  <si>
    <t>GN22-3-109_b</t>
  </si>
  <si>
    <t>GN22-3-060_b</t>
  </si>
  <si>
    <t>GN22-3-010_b</t>
  </si>
  <si>
    <t>GN22-3-156_b</t>
  </si>
  <si>
    <t>GN22-3-168.FIN2</t>
  </si>
  <si>
    <t>GN22-5-51_b</t>
  </si>
  <si>
    <t>GN22-5-25.FIN2</t>
  </si>
  <si>
    <t>% Error</t>
  </si>
  <si>
    <t xml:space="preserve">Grain # and spot position </t>
  </si>
  <si>
    <t>Grain # and spot positions</t>
  </si>
  <si>
    <t>GN22-3-217_b</t>
  </si>
  <si>
    <t>GN22-3t-101.FIN2</t>
  </si>
  <si>
    <t>GN22-3t-133.FIN2</t>
  </si>
  <si>
    <t>GN22-3t-162.FIN2</t>
  </si>
  <si>
    <t>GN22-3t-166.FIN2</t>
  </si>
  <si>
    <t>GN22-3t-160.FIN2</t>
  </si>
  <si>
    <t>GN22-3-220.FIN2</t>
  </si>
  <si>
    <t>GN22-3t-155.FIN2</t>
  </si>
  <si>
    <t>GN22-3t-151_b</t>
  </si>
  <si>
    <t>GN22-3t-135.FIN2</t>
  </si>
  <si>
    <t>GN22-3-273.FIN2</t>
  </si>
  <si>
    <t>GN22-3-175_b</t>
  </si>
  <si>
    <t>GN22-3-210.FIN2</t>
  </si>
  <si>
    <t>GN22-3-192.FIN2</t>
  </si>
  <si>
    <t>GN22-3-196_b</t>
  </si>
  <si>
    <t>GN22-3t-162_b</t>
  </si>
  <si>
    <t>GN22-3-205.FIN2</t>
  </si>
  <si>
    <t>GN22-3t-131.FIN2</t>
  </si>
  <si>
    <t>GN22-3-190_b</t>
  </si>
  <si>
    <t>GN22-3t-170.FIN2</t>
  </si>
  <si>
    <t>GN22-3t-126.FIN2</t>
  </si>
  <si>
    <t>GN22-3-237_b</t>
  </si>
  <si>
    <t>GN22-3-180.FIN2</t>
  </si>
  <si>
    <t>GN22-3t-157.FIN2</t>
  </si>
  <si>
    <t>GN22-3-266.FIN2</t>
  </si>
  <si>
    <t>GN22-3t-118.FIN2</t>
  </si>
  <si>
    <t>GN22-3-244.FIN2</t>
  </si>
  <si>
    <t>GN22-3t-140.FIN2</t>
  </si>
  <si>
    <t>GN22-3t-122.FIN2</t>
  </si>
  <si>
    <t>GN22-3-222.FIN2</t>
  </si>
  <si>
    <t>GN22-3-172.FIN2</t>
  </si>
  <si>
    <t>GN22-3-258.FIN2</t>
  </si>
  <si>
    <t>GN22-3t-159.FIN2</t>
  </si>
  <si>
    <t>GN22-3-227.FIN2</t>
  </si>
  <si>
    <t>GN22-3t-144.FIN2</t>
  </si>
  <si>
    <t>GN22-3-267.FIN2</t>
  </si>
  <si>
    <t>GN22-3t-123.FIN2</t>
  </si>
  <si>
    <t>GN22-3-217.FIN2</t>
  </si>
  <si>
    <t>GN22-3t-143.FIN2</t>
  </si>
  <si>
    <t>GN22-3-209.FIN2</t>
  </si>
  <si>
    <t>GN22-3t-163.FIN2</t>
  </si>
  <si>
    <t>GN22-3-237.FIN2</t>
  </si>
  <si>
    <t>GN22-3-191.FIN2</t>
  </si>
  <si>
    <t>GN22-3t-103_b</t>
  </si>
  <si>
    <t>GN22-3-219.FIN2</t>
  </si>
  <si>
    <t>GN22-3-228_b</t>
  </si>
  <si>
    <t>GN22-3-170.FIN2</t>
  </si>
  <si>
    <t>GN22-3-174.FIN2</t>
  </si>
  <si>
    <t>GN22-3-193.FIN2</t>
  </si>
  <si>
    <t>GN22-3-262.FIN2</t>
  </si>
  <si>
    <t>GN22-3-224_b</t>
  </si>
  <si>
    <t>GN22-3-196.FIN2</t>
  </si>
  <si>
    <t>GN22-3t-147.FIN2</t>
  </si>
  <si>
    <t>GN22-3t-151.FIN2</t>
  </si>
  <si>
    <t>GN22-3t-134.FIN2</t>
  </si>
  <si>
    <t>GN22-3-213.FIN2</t>
  </si>
  <si>
    <t>GN22-3-272.FIN2</t>
  </si>
  <si>
    <t>GN22-3-245.FIN2</t>
  </si>
  <si>
    <t>GN22-3t-168.FIN2</t>
  </si>
  <si>
    <t>GN22-3-172_b</t>
  </si>
  <si>
    <t>GN22-3-204.FIN2</t>
  </si>
  <si>
    <t>GN22-3-228.FIN2</t>
  </si>
  <si>
    <t>GN22-3-206.FIN2</t>
  </si>
  <si>
    <t>GN22-3t-113.FIN2</t>
  </si>
  <si>
    <t>GN22-3-259.FIN2</t>
  </si>
  <si>
    <t>GN22-3-271.FIN2</t>
  </si>
  <si>
    <t>GN22-3t-139.FIN2</t>
  </si>
  <si>
    <t>GN22-3-241_b</t>
  </si>
  <si>
    <t>GN22-3t-156.FIN2</t>
  </si>
  <si>
    <t>GN22-3-230.FIN2</t>
  </si>
  <si>
    <t>GN22-3t-154.FIN2</t>
  </si>
  <si>
    <t>GN22-3-208_b</t>
  </si>
  <si>
    <t>GN22-3-240.FIN2</t>
  </si>
  <si>
    <t>GN22-3-270_b</t>
  </si>
  <si>
    <t>GN22-3t-138_b</t>
  </si>
  <si>
    <t>GN22-3t-106.FIN2</t>
  </si>
  <si>
    <t>GN22-3t-128.FIN2</t>
  </si>
  <si>
    <t>GN22-3-232_b</t>
  </si>
  <si>
    <t>GN22-3-199.FIN2</t>
  </si>
  <si>
    <t>GN22-3-210_b</t>
  </si>
  <si>
    <t>GN22-3t-114.FIN2</t>
  </si>
  <si>
    <t>GN22-3-260_b</t>
  </si>
  <si>
    <t>GN22-3-218.FIN2</t>
  </si>
  <si>
    <t>GN22-3t-104_b</t>
  </si>
  <si>
    <t>GN22-3-246.FIN2</t>
  </si>
  <si>
    <t>GN22-3-250.FIN2</t>
  </si>
  <si>
    <t>GN22-3t-165.FIN2</t>
  </si>
  <si>
    <t>GN22-3-171.FIN2</t>
  </si>
  <si>
    <t>GN22-3t-117.FIN2</t>
  </si>
  <si>
    <t>GN22-3t-105.FIN2</t>
  </si>
  <si>
    <t>GN22-3-235.FIN2</t>
  </si>
  <si>
    <t>GN22-3-205_b</t>
  </si>
  <si>
    <t>GN22-3t-127.FIN2</t>
  </si>
  <si>
    <t>GN22-3-223.FIN2</t>
  </si>
  <si>
    <t>GN22-3-236.FIN2</t>
  </si>
  <si>
    <t>GN22-3-233.FIN2</t>
  </si>
  <si>
    <t>GN22-3-184.FIN2</t>
  </si>
  <si>
    <t>GN22-3-221.FIN2</t>
  </si>
  <si>
    <t>GN22-3-248_b</t>
  </si>
  <si>
    <t>GN22-3t-116.FIN2</t>
  </si>
  <si>
    <t>GN22-3-188.FIN2</t>
  </si>
  <si>
    <t>GN22-3t-167.FIN2</t>
  </si>
  <si>
    <t>GN22-3t-103.FIN2</t>
  </si>
  <si>
    <t>GN22-3t-164_b</t>
  </si>
  <si>
    <t>GN22-3t-170_b</t>
  </si>
  <si>
    <t>GN22-3-197.FIN2</t>
  </si>
  <si>
    <t>GN22-3-254.FIN2</t>
  </si>
  <si>
    <t>GN22-3t-121.FIN2</t>
  </si>
  <si>
    <t>GN22-3t-169.FIN2</t>
  </si>
  <si>
    <t>GN22-3t-137.FIN2</t>
  </si>
  <si>
    <t>GN22-3-229.FIN2</t>
  </si>
  <si>
    <t>GN22-3-181.FIN2</t>
  </si>
  <si>
    <t>GN22-3-202.FIN2</t>
  </si>
  <si>
    <t>GN22-3-200.FIN2</t>
  </si>
  <si>
    <t>GN22-3t-150.FIN2</t>
  </si>
  <si>
    <t>GN22-3-175.FIN2</t>
  </si>
  <si>
    <t>GN22-3-241.FIN2</t>
  </si>
  <si>
    <t>GN22-3t-130.FIN2</t>
  </si>
  <si>
    <t>GN22-3t-145.FIN2</t>
  </si>
  <si>
    <t>GN22-3-255.FIN2</t>
  </si>
  <si>
    <t>GN22-3-179.FIN2</t>
  </si>
  <si>
    <t>GN22-3-248.FIN2</t>
  </si>
  <si>
    <t>GN22-3t-102.FIN2</t>
  </si>
  <si>
    <t>GN22-3-169.FIN2</t>
  </si>
  <si>
    <t>GN22-3t-101_b</t>
  </si>
  <si>
    <t>GN22-3-242.FIN2</t>
  </si>
  <si>
    <t>GN22-3-238.FIN2</t>
  </si>
  <si>
    <t>GN22-3-251_b</t>
  </si>
  <si>
    <t>GN22-3-185.FIN2</t>
  </si>
  <si>
    <t>GN22-3-253.FIN2</t>
  </si>
  <si>
    <t>GN22-3t-166_b</t>
  </si>
  <si>
    <t>GN22-3-231.FIN2</t>
  </si>
  <si>
    <t>GN22-3-246_b</t>
  </si>
  <si>
    <t>GN22-3t-124.FIN2</t>
  </si>
  <si>
    <t>GN22-3-214.FIN2</t>
  </si>
  <si>
    <t>GN22-3-257.FIN2</t>
  </si>
  <si>
    <t>GN22-3t-120.FIN2</t>
  </si>
  <si>
    <t>GN22-3-234.FIN2</t>
  </si>
  <si>
    <t>GN22-3-178.FIN2</t>
  </si>
  <si>
    <t>GN22-3-208.FIN2</t>
  </si>
  <si>
    <t>GN22-3t-132.FIN2</t>
  </si>
  <si>
    <t>GN22-3-243.FIN2</t>
  </si>
  <si>
    <t>GN22-3-182.FIN2</t>
  </si>
  <si>
    <t>GN22-3-264.FIN2</t>
  </si>
  <si>
    <t>GN22-3-221_b</t>
  </si>
  <si>
    <t>GN22-3-268.FIN2</t>
  </si>
  <si>
    <t>GN22-3-177.FIN2</t>
  </si>
  <si>
    <t>GN22-3-226_b</t>
  </si>
  <si>
    <t>GN22-3-173.FIN2</t>
  </si>
  <si>
    <t>GN22-3-269.FIN2</t>
  </si>
  <si>
    <t>GN22-3-212.FIN2</t>
  </si>
  <si>
    <t>GN22-3-170_b</t>
  </si>
  <si>
    <t>GN22-3t-112.FIN2</t>
  </si>
  <si>
    <t>GN22-3-261.FIN2</t>
  </si>
  <si>
    <t>GN22-3-207.FIN2</t>
  </si>
  <si>
    <t>GN22-3-187.FIN2</t>
  </si>
  <si>
    <t>GN22-3-263.FIN2</t>
  </si>
  <si>
    <t>GN22-3-194.FIN2</t>
  </si>
  <si>
    <t>GN22-3-211.FIN2</t>
  </si>
  <si>
    <t>GN22-3t-111.FIN2</t>
  </si>
  <si>
    <t>GN22-3-176.FIN2</t>
  </si>
  <si>
    <t>GN22-3-252.FIN2</t>
  </si>
  <si>
    <t>GN22-3-265_b</t>
  </si>
  <si>
    <t>GN22-3t-142.FIN2</t>
  </si>
  <si>
    <t>GN22-3t-122_b</t>
  </si>
  <si>
    <t>GN22-3-198_b</t>
  </si>
  <si>
    <t>GN22-3t-160_b</t>
  </si>
  <si>
    <t>GN22-3-186.FIN2</t>
  </si>
  <si>
    <t>GN22-3-203.FIN2</t>
  </si>
  <si>
    <t>GN22-3t-107.FIN2</t>
  </si>
  <si>
    <t>GN22-3t-109.FIN2</t>
  </si>
  <si>
    <t>GN22-3t-108.FIN2</t>
  </si>
  <si>
    <t>GN22-3-249.FIN2</t>
  </si>
  <si>
    <t>GN22-3-215.FIN2</t>
  </si>
  <si>
    <t>GN22-3-251.FIN2</t>
  </si>
  <si>
    <t>GN22-3-201.FIN2</t>
  </si>
  <si>
    <t>GN22-3t-164.FIN2</t>
  </si>
  <si>
    <t>GN22-3-216.FIN2</t>
  </si>
  <si>
    <t>GN22-3t-161.FIN2</t>
  </si>
  <si>
    <t>GN22-3t-141.FIN2</t>
  </si>
  <si>
    <t>GN22-3-189.FIN2</t>
  </si>
  <si>
    <t>GN22-3-260.FIN2</t>
  </si>
  <si>
    <t>GN22-3t-149.FIN2</t>
  </si>
  <si>
    <t>GN22-3-247.FIN2</t>
  </si>
  <si>
    <t>GN22-3t-138.FIN2</t>
  </si>
  <si>
    <t>GN22-3-195.FIN2</t>
  </si>
  <si>
    <t>GN22-3-183.FIN2</t>
  </si>
  <si>
    <t>GN22-3t-129.FIN2</t>
  </si>
  <si>
    <t>GN22-3-265.FIN2</t>
  </si>
  <si>
    <t>GN22-3-226.FIN2</t>
  </si>
  <si>
    <t>GN22-3-232.FIN2</t>
  </si>
  <si>
    <t>GN22-3t-110.FIN2</t>
  </si>
  <si>
    <t>GN22-3t-100.FIN2</t>
  </si>
  <si>
    <t>GN22-3t-131_b</t>
  </si>
  <si>
    <t>GN22-3-239.FIN2</t>
  </si>
  <si>
    <t>GN22-3-224.FIN2</t>
  </si>
  <si>
    <t>GN22-3t-119.FIN2</t>
  </si>
  <si>
    <t>GN22-3-190.FIN2</t>
  </si>
  <si>
    <t>GN22-3-225.FIN2</t>
  </si>
  <si>
    <t>GN22-3-198.FIN2</t>
  </si>
  <si>
    <t>GN22-3t-126_b</t>
  </si>
  <si>
    <t>GN22-3t-158.FIN2</t>
  </si>
  <si>
    <t>GN22-3t-104.FIN2</t>
  </si>
  <si>
    <t>GN22-3t-150_b</t>
  </si>
  <si>
    <t>GN22-3t-123_b</t>
  </si>
  <si>
    <t>GN22-3t-153_b</t>
  </si>
  <si>
    <t>GN22-3t-125.FIN2</t>
  </si>
  <si>
    <t>GN22-3-250_b</t>
  </si>
  <si>
    <t>GN22-3t-133_b</t>
  </si>
  <si>
    <t>GN22-3t-146_</t>
  </si>
  <si>
    <t>GN22-3t-136.FIN2</t>
  </si>
  <si>
    <t>GN22-3-256.FIN2</t>
  </si>
  <si>
    <t>GN22-3-179_b</t>
  </si>
  <si>
    <t>GN22-3-270.FIN2</t>
  </si>
  <si>
    <t>GN22-3t-152.FIN2</t>
  </si>
  <si>
    <t>GN22-3t-146.FIN2</t>
  </si>
  <si>
    <t>GN22-3t-148.FIN2</t>
  </si>
  <si>
    <t>GN22-3t-153.FIN2</t>
  </si>
  <si>
    <t xml:space="preserve"> </t>
  </si>
  <si>
    <r>
      <t>a</t>
    </r>
    <r>
      <rPr>
        <sz val="12"/>
        <color theme="1"/>
        <rFont val="Times New Roman"/>
        <family val="1"/>
      </rPr>
      <t xml:space="preserve">U and Th concentration and TH/U rations calculated relative to the GJ-1 zircon standard ID-TIMS using 287 </t>
    </r>
    <r>
      <rPr>
        <sz val="12"/>
        <color rgb="FF202124"/>
        <rFont val="Times New Roman"/>
        <family val="1"/>
      </rPr>
      <t>± 76 ppm for U and 8.4</t>
    </r>
    <r>
      <rPr>
        <sz val="12"/>
        <color theme="1"/>
        <rFont val="Times New Roman"/>
        <family val="1"/>
      </rPr>
      <t xml:space="preserve"> </t>
    </r>
    <r>
      <rPr>
        <sz val="12"/>
        <color rgb="FF202124"/>
        <rFont val="Times New Roman"/>
        <family val="1"/>
      </rPr>
      <t>± 2,6 ppm for Th (Jackson et al., 2004)</t>
    </r>
  </si>
  <si>
    <r>
      <t>b</t>
    </r>
    <r>
      <rPr>
        <sz val="12"/>
        <color theme="1"/>
        <rFont val="Times New Roman"/>
        <family val="1"/>
      </rPr>
      <t>Equivalent U defined by the equation: eU = U ppm + 0.235*Th ppm</t>
    </r>
  </si>
  <si>
    <r>
      <t>c</t>
    </r>
    <r>
      <rPr>
        <sz val="12"/>
        <color theme="1"/>
        <rFont val="Times New Roman"/>
        <family val="1"/>
      </rPr>
      <t xml:space="preserve">Corrected for U-Pb fractionation and background and normalized to the GJ-1 zircon standard ID-TIMS values: </t>
    </r>
    <r>
      <rPr>
        <vertAlign val="superscript"/>
        <sz val="12"/>
        <color theme="1"/>
        <rFont val="Times New Roman"/>
        <family val="1"/>
      </rPr>
      <t>207</t>
    </r>
    <r>
      <rPr>
        <sz val="12"/>
        <color theme="1"/>
        <rFont val="Times New Roman"/>
        <family val="1"/>
      </rPr>
      <t>Pb/</t>
    </r>
    <r>
      <rPr>
        <vertAlign val="superscript"/>
        <sz val="12"/>
        <color theme="1"/>
        <rFont val="Times New Roman"/>
        <family val="1"/>
      </rPr>
      <t>235</t>
    </r>
    <r>
      <rPr>
        <sz val="12"/>
        <color theme="1"/>
        <rFont val="Times New Roman"/>
        <family val="1"/>
      </rPr>
      <t xml:space="preserve">U = 0.8093 </t>
    </r>
    <r>
      <rPr>
        <sz val="12"/>
        <color rgb="FF202124"/>
        <rFont val="Times New Roman"/>
        <family val="1"/>
      </rPr>
      <t xml:space="preserve">± 0.0009 and </t>
    </r>
    <r>
      <rPr>
        <vertAlign val="superscript"/>
        <sz val="12"/>
        <color theme="1"/>
        <rFont val="Times New Roman"/>
        <family val="1"/>
      </rPr>
      <t>206</t>
    </r>
    <r>
      <rPr>
        <sz val="12"/>
        <color theme="1"/>
        <rFont val="Times New Roman"/>
        <family val="1"/>
      </rPr>
      <t>Pb/</t>
    </r>
    <r>
      <rPr>
        <vertAlign val="superscript"/>
        <sz val="12"/>
        <color theme="1"/>
        <rFont val="Times New Roman"/>
        <family val="1"/>
      </rPr>
      <t>238</t>
    </r>
    <r>
      <rPr>
        <sz val="12"/>
        <color theme="1"/>
        <rFont val="Times New Roman"/>
        <family val="1"/>
      </rPr>
      <t>U = 0.09761 (Jackson et al., 2004)</t>
    </r>
  </si>
  <si>
    <r>
      <t>d</t>
    </r>
    <r>
      <rPr>
        <sz val="12"/>
        <color theme="1"/>
        <rFont val="Times New Roman"/>
        <family val="1"/>
      </rPr>
      <t>Propogated uncertainty of internal uncertainties (2 SE) and within run reproducibility of GJ-1 (2 SE)</t>
    </r>
  </si>
  <si>
    <r>
      <t>e</t>
    </r>
    <r>
      <rPr>
        <sz val="12"/>
        <color theme="1"/>
        <rFont val="Times New Roman"/>
        <family val="1"/>
      </rPr>
      <t xml:space="preserve">Uncertainty correlation between </t>
    </r>
    <r>
      <rPr>
        <vertAlign val="superscript"/>
        <sz val="12"/>
        <color theme="1"/>
        <rFont val="Times New Roman"/>
        <family val="1"/>
      </rPr>
      <t>206</t>
    </r>
    <r>
      <rPr>
        <sz val="12"/>
        <color theme="1"/>
        <rFont val="Times New Roman"/>
        <family val="1"/>
      </rPr>
      <t>Pb/</t>
    </r>
    <r>
      <rPr>
        <vertAlign val="superscript"/>
        <sz val="12"/>
        <color theme="1"/>
        <rFont val="Times New Roman"/>
        <family val="1"/>
      </rPr>
      <t>238</t>
    </r>
    <r>
      <rPr>
        <sz val="12"/>
        <color theme="1"/>
        <rFont val="Times New Roman"/>
        <family val="1"/>
      </rPr>
      <t xml:space="preserve">U and </t>
    </r>
    <r>
      <rPr>
        <vertAlign val="superscript"/>
        <sz val="12"/>
        <color theme="1"/>
        <rFont val="Times New Roman"/>
        <family val="1"/>
      </rPr>
      <t>207</t>
    </r>
    <r>
      <rPr>
        <sz val="12"/>
        <color theme="1"/>
        <rFont val="Times New Roman"/>
        <family val="1"/>
      </rPr>
      <t>Pb/</t>
    </r>
    <r>
      <rPr>
        <vertAlign val="superscript"/>
        <sz val="12"/>
        <color theme="1"/>
        <rFont val="Times New Roman"/>
        <family val="1"/>
      </rPr>
      <t>235</t>
    </r>
    <r>
      <rPr>
        <sz val="12"/>
        <color theme="1"/>
        <rFont val="Times New Roman"/>
        <family val="1"/>
      </rPr>
      <t>U uncertainties</t>
    </r>
  </si>
  <si>
    <r>
      <t>f</t>
    </r>
    <r>
      <rPr>
        <sz val="12"/>
        <color theme="1"/>
        <rFont val="Times New Roman"/>
        <family val="1"/>
      </rPr>
      <t xml:space="preserve">Corrected for background and Pb isotopic fractionation using the GJ-1 zircon standard ID-TIMS values: </t>
    </r>
    <r>
      <rPr>
        <vertAlign val="superscript"/>
        <sz val="12"/>
        <color theme="1"/>
        <rFont val="Times New Roman"/>
        <family val="1"/>
      </rPr>
      <t>207</t>
    </r>
    <r>
      <rPr>
        <sz val="12"/>
        <color theme="1"/>
        <rFont val="Times New Roman"/>
        <family val="1"/>
      </rPr>
      <t>Pb/</t>
    </r>
    <r>
      <rPr>
        <vertAlign val="superscript"/>
        <sz val="12"/>
        <color theme="1"/>
        <rFont val="Times New Roman"/>
        <family val="1"/>
      </rPr>
      <t>206</t>
    </r>
    <r>
      <rPr>
        <sz val="12"/>
        <color theme="1"/>
        <rFont val="Times New Roman"/>
        <family val="1"/>
      </rPr>
      <t xml:space="preserve">Pb = 0.06014 </t>
    </r>
    <r>
      <rPr>
        <sz val="12"/>
        <color rgb="FF202124"/>
        <rFont val="Times New Roman"/>
        <family val="1"/>
      </rPr>
      <t xml:space="preserve">± 0.00001 </t>
    </r>
    <r>
      <rPr>
        <sz val="12"/>
        <color theme="1"/>
        <rFont val="Times New Roman"/>
        <family val="1"/>
      </rPr>
      <t>(Jackson et al., 2004)</t>
    </r>
  </si>
  <si>
    <r>
      <t>g</t>
    </r>
    <r>
      <rPr>
        <sz val="12"/>
        <color theme="1"/>
        <rFont val="Times New Roman"/>
        <family val="1"/>
      </rPr>
      <t>U-Pb ages calculated relative to the GJ-1 zircon standard</t>
    </r>
  </si>
  <si>
    <r>
      <t>U</t>
    </r>
    <r>
      <rPr>
        <b/>
        <vertAlign val="superscript"/>
        <sz val="12"/>
        <color theme="1"/>
        <rFont val="Times New Roman"/>
        <family val="1"/>
      </rPr>
      <t>a</t>
    </r>
    <r>
      <rPr>
        <b/>
        <sz val="12"/>
        <color theme="1"/>
        <rFont val="Times New Roman"/>
        <family val="1"/>
      </rPr>
      <t xml:space="preserve"> [ppm]</t>
    </r>
  </si>
  <si>
    <r>
      <t>Th</t>
    </r>
    <r>
      <rPr>
        <b/>
        <vertAlign val="superscript"/>
        <sz val="12"/>
        <color theme="1"/>
        <rFont val="Times New Roman"/>
        <family val="1"/>
      </rPr>
      <t>a</t>
    </r>
    <r>
      <rPr>
        <b/>
        <sz val="12"/>
        <color theme="1"/>
        <rFont val="Times New Roman"/>
        <family val="1"/>
      </rPr>
      <t xml:space="preserve"> [ppm]</t>
    </r>
  </si>
  <si>
    <r>
      <t>eU</t>
    </r>
    <r>
      <rPr>
        <b/>
        <vertAlign val="superscript"/>
        <sz val="12"/>
        <color theme="1"/>
        <rFont val="Times New Roman"/>
        <family val="1"/>
      </rPr>
      <t>b</t>
    </r>
    <r>
      <rPr>
        <b/>
        <sz val="12"/>
        <color theme="1"/>
        <rFont val="Times New Roman"/>
        <family val="1"/>
      </rPr>
      <t xml:space="preserve"> [ppm]</t>
    </r>
  </si>
  <si>
    <r>
      <t>Age (Ma)</t>
    </r>
    <r>
      <rPr>
        <b/>
        <vertAlign val="superscript"/>
        <sz val="12"/>
        <color theme="1"/>
        <rFont val="Times New Roman"/>
        <family val="1"/>
      </rPr>
      <t xml:space="preserve"> g</t>
    </r>
  </si>
  <si>
    <r>
      <t>207</t>
    </r>
    <r>
      <rPr>
        <b/>
        <sz val="12"/>
        <color theme="1"/>
        <rFont val="Times New Roman"/>
        <family val="1"/>
      </rPr>
      <t>Pb/</t>
    </r>
    <r>
      <rPr>
        <b/>
        <vertAlign val="superscript"/>
        <sz val="12"/>
        <color theme="1"/>
        <rFont val="Times New Roman"/>
        <family val="1"/>
      </rPr>
      <t>235</t>
    </r>
    <r>
      <rPr>
        <b/>
        <sz val="12"/>
        <color theme="1"/>
        <rFont val="Times New Roman"/>
        <family val="1"/>
      </rPr>
      <t>U</t>
    </r>
    <r>
      <rPr>
        <b/>
        <vertAlign val="superscript"/>
        <sz val="12"/>
        <color theme="1"/>
        <rFont val="Times New Roman"/>
        <family val="1"/>
      </rPr>
      <t>c</t>
    </r>
  </si>
  <si>
    <r>
      <t>±2s</t>
    </r>
    <r>
      <rPr>
        <b/>
        <vertAlign val="superscript"/>
        <sz val="12"/>
        <color theme="1"/>
        <rFont val="Times New Roman"/>
        <family val="1"/>
      </rPr>
      <t>d</t>
    </r>
  </si>
  <si>
    <r>
      <t>206</t>
    </r>
    <r>
      <rPr>
        <b/>
        <sz val="12"/>
        <color theme="1"/>
        <rFont val="Times New Roman"/>
        <family val="1"/>
      </rPr>
      <t>Pb/</t>
    </r>
    <r>
      <rPr>
        <b/>
        <vertAlign val="superscript"/>
        <sz val="12"/>
        <color theme="1"/>
        <rFont val="Times New Roman"/>
        <family val="1"/>
      </rPr>
      <t>238</t>
    </r>
    <r>
      <rPr>
        <b/>
        <sz val="12"/>
        <color theme="1"/>
        <rFont val="Times New Roman"/>
        <family val="1"/>
      </rPr>
      <t>U</t>
    </r>
    <r>
      <rPr>
        <b/>
        <vertAlign val="superscript"/>
        <sz val="12"/>
        <color theme="1"/>
        <rFont val="Times New Roman"/>
        <family val="1"/>
      </rPr>
      <t>c</t>
    </r>
  </si>
  <si>
    <r>
      <t>Rho</t>
    </r>
    <r>
      <rPr>
        <b/>
        <vertAlign val="superscript"/>
        <sz val="12"/>
        <color theme="1"/>
        <rFont val="Times New Roman"/>
        <family val="1"/>
      </rPr>
      <t>e</t>
    </r>
  </si>
  <si>
    <r>
      <t>207</t>
    </r>
    <r>
      <rPr>
        <b/>
        <sz val="12"/>
        <color theme="1"/>
        <rFont val="Times New Roman"/>
        <family val="1"/>
      </rPr>
      <t>Pb/</t>
    </r>
    <r>
      <rPr>
        <b/>
        <vertAlign val="superscript"/>
        <sz val="12"/>
        <color theme="1"/>
        <rFont val="Times New Roman"/>
        <family val="1"/>
      </rPr>
      <t>206</t>
    </r>
    <r>
      <rPr>
        <b/>
        <sz val="12"/>
        <color theme="1"/>
        <rFont val="Times New Roman"/>
        <family val="1"/>
      </rPr>
      <t>Pb</t>
    </r>
    <r>
      <rPr>
        <b/>
        <vertAlign val="superscript"/>
        <sz val="12"/>
        <color theme="1"/>
        <rFont val="Times New Roman"/>
        <family val="1"/>
      </rPr>
      <t>f</t>
    </r>
  </si>
  <si>
    <r>
      <t>h</t>
    </r>
    <r>
      <rPr>
        <sz val="12"/>
        <color theme="1"/>
        <rFont val="Times New Roman"/>
        <family val="1"/>
      </rPr>
      <t>Discordance defined as [1-(</t>
    </r>
    <r>
      <rPr>
        <vertAlign val="superscript"/>
        <sz val="12"/>
        <color theme="1"/>
        <rFont val="Times New Roman"/>
        <family val="1"/>
      </rPr>
      <t>206</t>
    </r>
    <r>
      <rPr>
        <sz val="12"/>
        <color theme="1"/>
        <rFont val="Times New Roman"/>
        <family val="1"/>
      </rPr>
      <t>Pb/</t>
    </r>
    <r>
      <rPr>
        <vertAlign val="superscript"/>
        <sz val="12"/>
        <color theme="1"/>
        <rFont val="Times New Roman"/>
        <family val="1"/>
      </rPr>
      <t>238</t>
    </r>
    <r>
      <rPr>
        <sz val="12"/>
        <color theme="1"/>
        <rFont val="Times New Roman"/>
        <family val="1"/>
      </rPr>
      <t>U</t>
    </r>
    <r>
      <rPr>
        <vertAlign val="subscript"/>
        <sz val="12"/>
        <color theme="1"/>
        <rFont val="Times New Roman"/>
        <family val="1"/>
      </rPr>
      <t>age</t>
    </r>
    <r>
      <rPr>
        <sz val="12"/>
        <color theme="1"/>
        <rFont val="Times New Roman"/>
        <family val="1"/>
      </rPr>
      <t>)/</t>
    </r>
    <r>
      <rPr>
        <vertAlign val="superscript"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(</t>
    </r>
    <r>
      <rPr>
        <vertAlign val="superscript"/>
        <sz val="12"/>
        <color theme="1"/>
        <rFont val="Times New Roman"/>
        <family val="1"/>
      </rPr>
      <t>207</t>
    </r>
    <r>
      <rPr>
        <sz val="12"/>
        <color theme="1"/>
        <rFont val="Times New Roman"/>
        <family val="1"/>
      </rPr>
      <t>Pb/</t>
    </r>
    <r>
      <rPr>
        <vertAlign val="superscript"/>
        <sz val="12"/>
        <color theme="1"/>
        <rFont val="Times New Roman"/>
        <family val="1"/>
      </rPr>
      <t>235</t>
    </r>
    <r>
      <rPr>
        <sz val="12"/>
        <color theme="1"/>
        <rFont val="Times New Roman"/>
        <family val="1"/>
      </rPr>
      <t>U</t>
    </r>
    <r>
      <rPr>
        <vertAlign val="subscript"/>
        <sz val="12"/>
        <color theme="1"/>
        <rFont val="Times New Roman"/>
        <family val="1"/>
      </rPr>
      <t>age</t>
    </r>
    <r>
      <rPr>
        <sz val="12"/>
        <color theme="1"/>
        <rFont val="Times New Roman"/>
        <family val="1"/>
      </rPr>
      <t>)]*100</t>
    </r>
  </si>
  <si>
    <r>
      <t>i</t>
    </r>
    <r>
      <rPr>
        <sz val="12"/>
        <color theme="1"/>
        <rFont val="Times New Roman"/>
        <family val="1"/>
      </rPr>
      <t>Discordance defined as [1-(</t>
    </r>
    <r>
      <rPr>
        <vertAlign val="superscript"/>
        <sz val="12"/>
        <color theme="1"/>
        <rFont val="Times New Roman"/>
        <family val="1"/>
      </rPr>
      <t>207</t>
    </r>
    <r>
      <rPr>
        <sz val="12"/>
        <color theme="1"/>
        <rFont val="Times New Roman"/>
        <family val="1"/>
      </rPr>
      <t>Pb/</t>
    </r>
    <r>
      <rPr>
        <vertAlign val="superscript"/>
        <sz val="12"/>
        <color theme="1"/>
        <rFont val="Times New Roman"/>
        <family val="1"/>
      </rPr>
      <t>206</t>
    </r>
    <r>
      <rPr>
        <sz val="12"/>
        <color theme="1"/>
        <rFont val="Times New Roman"/>
        <family val="1"/>
      </rPr>
      <t>Pb</t>
    </r>
    <r>
      <rPr>
        <vertAlign val="subscript"/>
        <sz val="12"/>
        <color theme="1"/>
        <rFont val="Times New Roman"/>
        <family val="1"/>
      </rPr>
      <t>age</t>
    </r>
    <r>
      <rPr>
        <sz val="12"/>
        <color theme="1"/>
        <rFont val="Times New Roman"/>
        <family val="1"/>
      </rPr>
      <t>)/</t>
    </r>
    <r>
      <rPr>
        <vertAlign val="superscript"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(</t>
    </r>
    <r>
      <rPr>
        <vertAlign val="superscript"/>
        <sz val="12"/>
        <color theme="1"/>
        <rFont val="Times New Roman"/>
        <family val="1"/>
      </rPr>
      <t>207</t>
    </r>
    <r>
      <rPr>
        <sz val="12"/>
        <color theme="1"/>
        <rFont val="Times New Roman"/>
        <family val="1"/>
      </rPr>
      <t>Pb/</t>
    </r>
    <r>
      <rPr>
        <vertAlign val="superscript"/>
        <sz val="12"/>
        <color theme="1"/>
        <rFont val="Times New Roman"/>
        <family val="1"/>
      </rPr>
      <t>235</t>
    </r>
    <r>
      <rPr>
        <sz val="12"/>
        <color theme="1"/>
        <rFont val="Times New Roman"/>
        <family val="1"/>
      </rPr>
      <t>U</t>
    </r>
    <r>
      <rPr>
        <vertAlign val="subscript"/>
        <sz val="12"/>
        <color theme="1"/>
        <rFont val="Times New Roman"/>
        <family val="1"/>
      </rPr>
      <t>age</t>
    </r>
    <r>
      <rPr>
        <sz val="12"/>
        <color theme="1"/>
        <rFont val="Times New Roman"/>
        <family val="1"/>
      </rPr>
      <t>)]*100</t>
    </r>
  </si>
  <si>
    <r>
      <t>j</t>
    </r>
    <r>
      <rPr>
        <sz val="12"/>
        <color theme="1"/>
        <rFont val="Times New Roman"/>
        <family val="1"/>
      </rPr>
      <t>Uncertainty weighted age difference defined as (</t>
    </r>
    <r>
      <rPr>
        <vertAlign val="superscript"/>
        <sz val="12"/>
        <color theme="1"/>
        <rFont val="Times New Roman"/>
        <family val="1"/>
      </rPr>
      <t>207</t>
    </r>
    <r>
      <rPr>
        <sz val="12"/>
        <color theme="1"/>
        <rFont val="Times New Roman"/>
        <family val="1"/>
      </rPr>
      <t>Pb/</t>
    </r>
    <r>
      <rPr>
        <vertAlign val="superscript"/>
        <sz val="12"/>
        <color theme="1"/>
        <rFont val="Times New Roman"/>
        <family val="1"/>
      </rPr>
      <t>235</t>
    </r>
    <r>
      <rPr>
        <sz val="12"/>
        <color theme="1"/>
        <rFont val="Times New Roman"/>
        <family val="1"/>
      </rPr>
      <t>U</t>
    </r>
    <r>
      <rPr>
        <vertAlign val="subscript"/>
        <sz val="12"/>
        <color theme="1"/>
        <rFont val="Times New Roman"/>
        <family val="1"/>
      </rPr>
      <t>age</t>
    </r>
    <r>
      <rPr>
        <sz val="12"/>
        <color theme="1"/>
        <rFont val="Times New Roman"/>
        <family val="1"/>
      </rPr>
      <t xml:space="preserve"> - </t>
    </r>
    <r>
      <rPr>
        <vertAlign val="superscript"/>
        <sz val="12"/>
        <color theme="1"/>
        <rFont val="Times New Roman"/>
        <family val="1"/>
      </rPr>
      <t>206</t>
    </r>
    <r>
      <rPr>
        <sz val="12"/>
        <color theme="1"/>
        <rFont val="Times New Roman"/>
        <family val="1"/>
      </rPr>
      <t>Pb/</t>
    </r>
    <r>
      <rPr>
        <vertAlign val="superscript"/>
        <sz val="12"/>
        <color theme="1"/>
        <rFont val="Times New Roman"/>
        <family val="1"/>
      </rPr>
      <t>238</t>
    </r>
    <r>
      <rPr>
        <sz val="12"/>
        <color theme="1"/>
        <rFont val="Times New Roman"/>
        <family val="1"/>
      </rPr>
      <t>U</t>
    </r>
    <r>
      <rPr>
        <vertAlign val="subscript"/>
        <sz val="12"/>
        <color theme="1"/>
        <rFont val="Times New Roman"/>
        <family val="1"/>
      </rPr>
      <t>age</t>
    </r>
    <r>
      <rPr>
        <sz val="12"/>
        <color theme="1"/>
        <rFont val="Times New Roman"/>
        <family val="1"/>
      </rPr>
      <t>)/</t>
    </r>
    <r>
      <rPr>
        <vertAlign val="superscript"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(</t>
    </r>
    <r>
      <rPr>
        <vertAlign val="superscript"/>
        <sz val="12"/>
        <color theme="1"/>
        <rFont val="Times New Roman"/>
        <family val="1"/>
      </rPr>
      <t>207</t>
    </r>
    <r>
      <rPr>
        <sz val="12"/>
        <color theme="1"/>
        <rFont val="Times New Roman"/>
        <family val="1"/>
      </rPr>
      <t>Pb/</t>
    </r>
    <r>
      <rPr>
        <vertAlign val="superscript"/>
        <sz val="12"/>
        <color theme="1"/>
        <rFont val="Times New Roman"/>
        <family val="1"/>
      </rPr>
      <t>235</t>
    </r>
    <r>
      <rPr>
        <sz val="12"/>
        <color theme="1"/>
        <rFont val="Times New Roman"/>
        <family val="1"/>
      </rPr>
      <t>U</t>
    </r>
    <r>
      <rPr>
        <vertAlign val="subscript"/>
        <sz val="12"/>
        <color theme="1"/>
        <rFont val="Times New Roman"/>
        <family val="1"/>
      </rPr>
      <t>age uncertainty</t>
    </r>
    <r>
      <rPr>
        <sz val="12"/>
        <color theme="1"/>
        <rFont val="Times New Roman"/>
        <family val="1"/>
      </rPr>
      <t xml:space="preserve">) for grains with </t>
    </r>
    <r>
      <rPr>
        <vertAlign val="superscript"/>
        <sz val="12"/>
        <color theme="1"/>
        <rFont val="Times New Roman"/>
        <family val="1"/>
      </rPr>
      <t>206</t>
    </r>
    <r>
      <rPr>
        <sz val="12"/>
        <color theme="1"/>
        <rFont val="Times New Roman"/>
        <family val="1"/>
      </rPr>
      <t>Pb/</t>
    </r>
    <r>
      <rPr>
        <vertAlign val="superscript"/>
        <sz val="12"/>
        <color theme="1"/>
        <rFont val="Times New Roman"/>
        <family val="1"/>
      </rPr>
      <t>238</t>
    </r>
    <r>
      <rPr>
        <sz val="12"/>
        <color theme="1"/>
        <rFont val="Times New Roman"/>
        <family val="1"/>
      </rPr>
      <t>U ages &lt; 850 Ma</t>
    </r>
  </si>
  <si>
    <r>
      <t>Discordance %</t>
    </r>
    <r>
      <rPr>
        <b/>
        <vertAlign val="superscript"/>
        <sz val="12"/>
        <color theme="1"/>
        <rFont val="Times New Roman"/>
        <family val="1"/>
      </rPr>
      <t>h</t>
    </r>
  </si>
  <si>
    <r>
      <t>Wtd. Disc.</t>
    </r>
    <r>
      <rPr>
        <b/>
        <vertAlign val="superscript"/>
        <sz val="12"/>
        <color theme="1"/>
        <rFont val="Times New Roman"/>
        <family val="1"/>
      </rPr>
      <t>j</t>
    </r>
  </si>
  <si>
    <r>
      <t>Discordance %</t>
    </r>
    <r>
      <rPr>
        <b/>
        <vertAlign val="superscript"/>
        <sz val="12"/>
        <color theme="1"/>
        <rFont val="Times New Roman"/>
        <family val="1"/>
      </rPr>
      <t>i</t>
    </r>
  </si>
  <si>
    <t>Grain #</t>
  </si>
  <si>
    <r>
      <t xml:space="preserve">*data &gt;5% discordant is either unreliable or is evaluated for discordia calculations (marked in red).  The cut-off used here is a </t>
    </r>
    <r>
      <rPr>
        <b/>
        <sz val="11"/>
        <color rgb="FFFF0000"/>
        <rFont val="Times New Roman"/>
        <family val="1"/>
      </rPr>
      <t>207/206 vs 206/238 discordance &gt;5% for 7/6 dates (for dates older than 1.1 Ga)</t>
    </r>
    <r>
      <rPr>
        <b/>
        <sz val="11"/>
        <color rgb="FF000000"/>
        <rFont val="Times New Roman"/>
        <family val="1"/>
      </rPr>
      <t xml:space="preserve">. </t>
    </r>
  </si>
  <si>
    <r>
      <t>**Data with</t>
    </r>
    <r>
      <rPr>
        <b/>
        <sz val="11"/>
        <color rgb="FFFF0000"/>
        <rFont val="Times New Roman"/>
        <family val="1"/>
      </rPr>
      <t xml:space="preserve"> less than ca. 5 sec duration</t>
    </r>
    <r>
      <rPr>
        <b/>
        <sz val="11"/>
        <color rgb="FF000000"/>
        <rFont val="Times New Roman"/>
        <family val="1"/>
      </rPr>
      <t xml:space="preserve"> should be used with caution (marked red), data with high errors</t>
    </r>
    <r>
      <rPr>
        <b/>
        <sz val="11"/>
        <color rgb="FFFF0000"/>
        <rFont val="Times New Roman"/>
        <family val="1"/>
      </rPr>
      <t xml:space="preserve"> (&gt;10% on 206Pb/238 U age) </t>
    </r>
    <r>
      <rPr>
        <b/>
        <sz val="11"/>
        <color theme="1"/>
        <rFont val="Times New Roman"/>
        <family val="1"/>
      </rPr>
      <t xml:space="preserve">is also </t>
    </r>
    <r>
      <rPr>
        <b/>
        <sz val="11"/>
        <color rgb="FF000000"/>
        <rFont val="Times New Roman"/>
        <family val="1"/>
      </rPr>
      <t>excluded</t>
    </r>
  </si>
  <si>
    <r>
      <t>a</t>
    </r>
    <r>
      <rPr>
        <sz val="12"/>
        <color rgb="FF000000"/>
        <rFont val="Times New Roman"/>
        <family val="1"/>
      </rPr>
      <t xml:space="preserve">U and Th concentration and TH/U rations calculated relative to the GJ-1 zircon standard ID-TIMS using 287 </t>
    </r>
    <r>
      <rPr>
        <sz val="12"/>
        <color rgb="FF202124"/>
        <rFont val="Times New Roman"/>
        <family val="1"/>
      </rPr>
      <t>± 76 ppm for U and 8.4</t>
    </r>
    <r>
      <rPr>
        <sz val="12"/>
        <color rgb="FF000000"/>
        <rFont val="Times New Roman"/>
        <family val="1"/>
      </rPr>
      <t xml:space="preserve"> </t>
    </r>
    <r>
      <rPr>
        <sz val="12"/>
        <color rgb="FF202124"/>
        <rFont val="Times New Roman"/>
        <family val="1"/>
      </rPr>
      <t>± 2,6 ppm for Th (Jackson et al., 2004)</t>
    </r>
  </si>
  <si>
    <r>
      <t>b</t>
    </r>
    <r>
      <rPr>
        <sz val="12"/>
        <color rgb="FF000000"/>
        <rFont val="Times New Roman"/>
        <family val="1"/>
      </rPr>
      <t>Equivalent U defined by the equation: eU = U ppm + 0.235*Th ppm</t>
    </r>
  </si>
  <si>
    <r>
      <t>c</t>
    </r>
    <r>
      <rPr>
        <sz val="12"/>
        <color rgb="FF000000"/>
        <rFont val="Times New Roman"/>
        <family val="1"/>
      </rPr>
      <t xml:space="preserve">Corrected for U-Pb fractionation and background and normalized to the GJ-1 zircon standard ID-TIMS values: </t>
    </r>
    <r>
      <rPr>
        <vertAlign val="superscript"/>
        <sz val="12"/>
        <color rgb="FF000000"/>
        <rFont val="Times New Roman"/>
        <family val="1"/>
      </rPr>
      <t>207</t>
    </r>
    <r>
      <rPr>
        <sz val="12"/>
        <color rgb="FF000000"/>
        <rFont val="Times New Roman"/>
        <family val="1"/>
      </rPr>
      <t>Pb/</t>
    </r>
    <r>
      <rPr>
        <vertAlign val="superscript"/>
        <sz val="12"/>
        <color rgb="FF000000"/>
        <rFont val="Times New Roman"/>
        <family val="1"/>
      </rPr>
      <t>235</t>
    </r>
    <r>
      <rPr>
        <sz val="12"/>
        <color rgb="FF000000"/>
        <rFont val="Times New Roman"/>
        <family val="1"/>
      </rPr>
      <t xml:space="preserve">U = 0.8093 </t>
    </r>
    <r>
      <rPr>
        <sz val="12"/>
        <color rgb="FF202124"/>
        <rFont val="Times New Roman"/>
        <family val="1"/>
      </rPr>
      <t xml:space="preserve">± 0.0009 and </t>
    </r>
    <r>
      <rPr>
        <vertAlign val="superscript"/>
        <sz val="12"/>
        <color rgb="FF000000"/>
        <rFont val="Times New Roman"/>
        <family val="1"/>
      </rPr>
      <t>206</t>
    </r>
    <r>
      <rPr>
        <sz val="12"/>
        <color rgb="FF000000"/>
        <rFont val="Times New Roman"/>
        <family val="1"/>
      </rPr>
      <t>Pb/</t>
    </r>
    <r>
      <rPr>
        <vertAlign val="superscript"/>
        <sz val="12"/>
        <color rgb="FF000000"/>
        <rFont val="Times New Roman"/>
        <family val="1"/>
      </rPr>
      <t>238</t>
    </r>
    <r>
      <rPr>
        <sz val="12"/>
        <color rgb="FF000000"/>
        <rFont val="Times New Roman"/>
        <family val="1"/>
      </rPr>
      <t>U = 0.09761 (Jackson et al., 2004)</t>
    </r>
  </si>
  <si>
    <r>
      <t>d</t>
    </r>
    <r>
      <rPr>
        <sz val="12"/>
        <color rgb="FF000000"/>
        <rFont val="Times New Roman"/>
        <family val="1"/>
      </rPr>
      <t>Propogated uncertainty of internal uncertainties (2 SE) and within run reproducibility of GJ-1 (2 SE)</t>
    </r>
  </si>
  <si>
    <r>
      <t>e</t>
    </r>
    <r>
      <rPr>
        <sz val="12"/>
        <color rgb="FF000000"/>
        <rFont val="Times New Roman"/>
        <family val="1"/>
      </rPr>
      <t xml:space="preserve">Uncertainty correlation between </t>
    </r>
    <r>
      <rPr>
        <vertAlign val="superscript"/>
        <sz val="12"/>
        <color rgb="FF000000"/>
        <rFont val="Times New Roman"/>
        <family val="1"/>
      </rPr>
      <t>206</t>
    </r>
    <r>
      <rPr>
        <sz val="12"/>
        <color rgb="FF000000"/>
        <rFont val="Times New Roman"/>
        <family val="1"/>
      </rPr>
      <t>Pb/</t>
    </r>
    <r>
      <rPr>
        <vertAlign val="superscript"/>
        <sz val="12"/>
        <color rgb="FF000000"/>
        <rFont val="Times New Roman"/>
        <family val="1"/>
      </rPr>
      <t>238</t>
    </r>
    <r>
      <rPr>
        <sz val="12"/>
        <color rgb="FF000000"/>
        <rFont val="Times New Roman"/>
        <family val="1"/>
      </rPr>
      <t xml:space="preserve">U and </t>
    </r>
    <r>
      <rPr>
        <vertAlign val="superscript"/>
        <sz val="12"/>
        <color rgb="FF000000"/>
        <rFont val="Times New Roman"/>
        <family val="1"/>
      </rPr>
      <t>207</t>
    </r>
    <r>
      <rPr>
        <sz val="12"/>
        <color rgb="FF000000"/>
        <rFont val="Times New Roman"/>
        <family val="1"/>
      </rPr>
      <t>Pb/</t>
    </r>
    <r>
      <rPr>
        <vertAlign val="superscript"/>
        <sz val="12"/>
        <color rgb="FF000000"/>
        <rFont val="Times New Roman"/>
        <family val="1"/>
      </rPr>
      <t>235</t>
    </r>
    <r>
      <rPr>
        <sz val="12"/>
        <color rgb="FF000000"/>
        <rFont val="Times New Roman"/>
        <family val="1"/>
      </rPr>
      <t>U uncertainties</t>
    </r>
  </si>
  <si>
    <r>
      <t>f</t>
    </r>
    <r>
      <rPr>
        <sz val="12"/>
        <color rgb="FF000000"/>
        <rFont val="Times New Roman"/>
        <family val="1"/>
      </rPr>
      <t xml:space="preserve">Corrected for background and Pb isotopic fractionation using the GJ-1 zircon standard ID-TIMS values: </t>
    </r>
    <r>
      <rPr>
        <vertAlign val="superscript"/>
        <sz val="12"/>
        <color rgb="FF000000"/>
        <rFont val="Times New Roman"/>
        <family val="1"/>
      </rPr>
      <t>207</t>
    </r>
    <r>
      <rPr>
        <sz val="12"/>
        <color rgb="FF000000"/>
        <rFont val="Times New Roman"/>
        <family val="1"/>
      </rPr>
      <t>Pb/</t>
    </r>
    <r>
      <rPr>
        <vertAlign val="superscript"/>
        <sz val="12"/>
        <color rgb="FF000000"/>
        <rFont val="Times New Roman"/>
        <family val="1"/>
      </rPr>
      <t>206</t>
    </r>
    <r>
      <rPr>
        <sz val="12"/>
        <color rgb="FF000000"/>
        <rFont val="Times New Roman"/>
        <family val="1"/>
      </rPr>
      <t xml:space="preserve">Pb = 0.06014 </t>
    </r>
    <r>
      <rPr>
        <sz val="12"/>
        <color rgb="FF202124"/>
        <rFont val="Times New Roman"/>
        <family val="1"/>
      </rPr>
      <t xml:space="preserve">± 0.00001 </t>
    </r>
    <r>
      <rPr>
        <sz val="12"/>
        <color rgb="FF000000"/>
        <rFont val="Times New Roman"/>
        <family val="1"/>
      </rPr>
      <t>(Jackson et al., 2004)</t>
    </r>
  </si>
  <si>
    <r>
      <t>g</t>
    </r>
    <r>
      <rPr>
        <sz val="12"/>
        <color rgb="FF000000"/>
        <rFont val="Times New Roman"/>
        <family val="1"/>
      </rPr>
      <t>U-Pb ages calculated relative to the GJ-1 zircon standard</t>
    </r>
  </si>
  <si>
    <r>
      <t>h</t>
    </r>
    <r>
      <rPr>
        <sz val="12"/>
        <color rgb="FF000000"/>
        <rFont val="Times New Roman"/>
        <family val="1"/>
      </rPr>
      <t>Discordance defined as [1-(</t>
    </r>
    <r>
      <rPr>
        <vertAlign val="superscript"/>
        <sz val="12"/>
        <color rgb="FF000000"/>
        <rFont val="Times New Roman"/>
        <family val="1"/>
      </rPr>
      <t>206</t>
    </r>
    <r>
      <rPr>
        <sz val="12"/>
        <color rgb="FF000000"/>
        <rFont val="Times New Roman"/>
        <family val="1"/>
      </rPr>
      <t>Pb/</t>
    </r>
    <r>
      <rPr>
        <vertAlign val="superscript"/>
        <sz val="12"/>
        <color rgb="FF000000"/>
        <rFont val="Times New Roman"/>
        <family val="1"/>
      </rPr>
      <t>238</t>
    </r>
    <r>
      <rPr>
        <sz val="12"/>
        <color rgb="FF000000"/>
        <rFont val="Times New Roman"/>
        <family val="1"/>
      </rPr>
      <t>U</t>
    </r>
    <r>
      <rPr>
        <vertAlign val="subscript"/>
        <sz val="12"/>
        <color rgb="FF000000"/>
        <rFont val="Times New Roman"/>
        <family val="1"/>
      </rPr>
      <t>age</t>
    </r>
    <r>
      <rPr>
        <sz val="12"/>
        <color rgb="FF000000"/>
        <rFont val="Times New Roman"/>
        <family val="1"/>
      </rPr>
      <t>)/</t>
    </r>
    <r>
      <rPr>
        <vertAlign val="superscript"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(</t>
    </r>
    <r>
      <rPr>
        <vertAlign val="superscript"/>
        <sz val="12"/>
        <color rgb="FF000000"/>
        <rFont val="Times New Roman"/>
        <family val="1"/>
      </rPr>
      <t>207</t>
    </r>
    <r>
      <rPr>
        <sz val="12"/>
        <color rgb="FF000000"/>
        <rFont val="Times New Roman"/>
        <family val="1"/>
      </rPr>
      <t>Pb/</t>
    </r>
    <r>
      <rPr>
        <vertAlign val="superscript"/>
        <sz val="12"/>
        <color rgb="FF000000"/>
        <rFont val="Times New Roman"/>
        <family val="1"/>
      </rPr>
      <t>235</t>
    </r>
    <r>
      <rPr>
        <sz val="12"/>
        <color rgb="FF000000"/>
        <rFont val="Times New Roman"/>
        <family val="1"/>
      </rPr>
      <t>U</t>
    </r>
    <r>
      <rPr>
        <vertAlign val="subscript"/>
        <sz val="12"/>
        <color rgb="FF000000"/>
        <rFont val="Times New Roman"/>
        <family val="1"/>
      </rPr>
      <t>age</t>
    </r>
    <r>
      <rPr>
        <sz val="12"/>
        <color rgb="FF000000"/>
        <rFont val="Times New Roman"/>
        <family val="1"/>
      </rPr>
      <t>)]*100</t>
    </r>
  </si>
  <si>
    <r>
      <t>i</t>
    </r>
    <r>
      <rPr>
        <sz val="12"/>
        <color rgb="FF000000"/>
        <rFont val="Times New Roman"/>
        <family val="1"/>
      </rPr>
      <t>Discordance defined as [1-(</t>
    </r>
    <r>
      <rPr>
        <vertAlign val="superscript"/>
        <sz val="12"/>
        <color rgb="FF000000"/>
        <rFont val="Times New Roman"/>
        <family val="1"/>
      </rPr>
      <t>207</t>
    </r>
    <r>
      <rPr>
        <sz val="12"/>
        <color rgb="FF000000"/>
        <rFont val="Times New Roman"/>
        <family val="1"/>
      </rPr>
      <t>Pb/</t>
    </r>
    <r>
      <rPr>
        <vertAlign val="superscript"/>
        <sz val="12"/>
        <color rgb="FF000000"/>
        <rFont val="Times New Roman"/>
        <family val="1"/>
      </rPr>
      <t>206</t>
    </r>
    <r>
      <rPr>
        <sz val="12"/>
        <color rgb="FF000000"/>
        <rFont val="Times New Roman"/>
        <family val="1"/>
      </rPr>
      <t>Pb</t>
    </r>
    <r>
      <rPr>
        <vertAlign val="subscript"/>
        <sz val="12"/>
        <color rgb="FF000000"/>
        <rFont val="Times New Roman"/>
        <family val="1"/>
      </rPr>
      <t>age</t>
    </r>
    <r>
      <rPr>
        <sz val="12"/>
        <color rgb="FF000000"/>
        <rFont val="Times New Roman"/>
        <family val="1"/>
      </rPr>
      <t>)/</t>
    </r>
    <r>
      <rPr>
        <vertAlign val="superscript"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(</t>
    </r>
    <r>
      <rPr>
        <vertAlign val="superscript"/>
        <sz val="12"/>
        <color rgb="FF000000"/>
        <rFont val="Times New Roman"/>
        <family val="1"/>
      </rPr>
      <t>207</t>
    </r>
    <r>
      <rPr>
        <sz val="12"/>
        <color rgb="FF000000"/>
        <rFont val="Times New Roman"/>
        <family val="1"/>
      </rPr>
      <t>Pb/</t>
    </r>
    <r>
      <rPr>
        <vertAlign val="superscript"/>
        <sz val="12"/>
        <color rgb="FF000000"/>
        <rFont val="Times New Roman"/>
        <family val="1"/>
      </rPr>
      <t>235</t>
    </r>
    <r>
      <rPr>
        <sz val="12"/>
        <color rgb="FF000000"/>
        <rFont val="Times New Roman"/>
        <family val="1"/>
      </rPr>
      <t>U</t>
    </r>
    <r>
      <rPr>
        <vertAlign val="subscript"/>
        <sz val="12"/>
        <color rgb="FF000000"/>
        <rFont val="Times New Roman"/>
        <family val="1"/>
      </rPr>
      <t>age</t>
    </r>
    <r>
      <rPr>
        <sz val="12"/>
        <color rgb="FF000000"/>
        <rFont val="Times New Roman"/>
        <family val="1"/>
      </rPr>
      <t>)]*100</t>
    </r>
  </si>
  <si>
    <r>
      <t>j</t>
    </r>
    <r>
      <rPr>
        <sz val="12"/>
        <color rgb="FF000000"/>
        <rFont val="Times New Roman"/>
        <family val="1"/>
      </rPr>
      <t>Uncertainty weighted age difference defined as (</t>
    </r>
    <r>
      <rPr>
        <vertAlign val="superscript"/>
        <sz val="12"/>
        <color rgb="FF000000"/>
        <rFont val="Times New Roman"/>
        <family val="1"/>
      </rPr>
      <t>207</t>
    </r>
    <r>
      <rPr>
        <sz val="12"/>
        <color rgb="FF000000"/>
        <rFont val="Times New Roman"/>
        <family val="1"/>
      </rPr>
      <t>Pb/</t>
    </r>
    <r>
      <rPr>
        <vertAlign val="superscript"/>
        <sz val="12"/>
        <color rgb="FF000000"/>
        <rFont val="Times New Roman"/>
        <family val="1"/>
      </rPr>
      <t>235</t>
    </r>
    <r>
      <rPr>
        <sz val="12"/>
        <color rgb="FF000000"/>
        <rFont val="Times New Roman"/>
        <family val="1"/>
      </rPr>
      <t>U</t>
    </r>
    <r>
      <rPr>
        <vertAlign val="subscript"/>
        <sz val="12"/>
        <color rgb="FF000000"/>
        <rFont val="Times New Roman"/>
        <family val="1"/>
      </rPr>
      <t>age</t>
    </r>
    <r>
      <rPr>
        <sz val="12"/>
        <color rgb="FF000000"/>
        <rFont val="Times New Roman"/>
        <family val="1"/>
      </rPr>
      <t xml:space="preserve"> - </t>
    </r>
    <r>
      <rPr>
        <vertAlign val="superscript"/>
        <sz val="12"/>
        <color rgb="FF000000"/>
        <rFont val="Times New Roman"/>
        <family val="1"/>
      </rPr>
      <t>206</t>
    </r>
    <r>
      <rPr>
        <sz val="12"/>
        <color rgb="FF000000"/>
        <rFont val="Times New Roman"/>
        <family val="1"/>
      </rPr>
      <t>Pb/</t>
    </r>
    <r>
      <rPr>
        <vertAlign val="superscript"/>
        <sz val="12"/>
        <color rgb="FF000000"/>
        <rFont val="Times New Roman"/>
        <family val="1"/>
      </rPr>
      <t>238</t>
    </r>
    <r>
      <rPr>
        <sz val="12"/>
        <color rgb="FF000000"/>
        <rFont val="Times New Roman"/>
        <family val="1"/>
      </rPr>
      <t>U</t>
    </r>
    <r>
      <rPr>
        <vertAlign val="subscript"/>
        <sz val="12"/>
        <color rgb="FF000000"/>
        <rFont val="Times New Roman"/>
        <family val="1"/>
      </rPr>
      <t>age</t>
    </r>
    <r>
      <rPr>
        <sz val="12"/>
        <color rgb="FF000000"/>
        <rFont val="Times New Roman"/>
        <family val="1"/>
      </rPr>
      <t>)/</t>
    </r>
    <r>
      <rPr>
        <vertAlign val="superscript"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(</t>
    </r>
    <r>
      <rPr>
        <vertAlign val="superscript"/>
        <sz val="12"/>
        <color rgb="FF000000"/>
        <rFont val="Times New Roman"/>
        <family val="1"/>
      </rPr>
      <t>207</t>
    </r>
    <r>
      <rPr>
        <sz val="12"/>
        <color rgb="FF000000"/>
        <rFont val="Times New Roman"/>
        <family val="1"/>
      </rPr>
      <t>Pb/</t>
    </r>
    <r>
      <rPr>
        <vertAlign val="superscript"/>
        <sz val="12"/>
        <color rgb="FF000000"/>
        <rFont val="Times New Roman"/>
        <family val="1"/>
      </rPr>
      <t>235</t>
    </r>
    <r>
      <rPr>
        <sz val="12"/>
        <color rgb="FF000000"/>
        <rFont val="Times New Roman"/>
        <family val="1"/>
      </rPr>
      <t>U</t>
    </r>
    <r>
      <rPr>
        <vertAlign val="subscript"/>
        <sz val="12"/>
        <color rgb="FF000000"/>
        <rFont val="Times New Roman"/>
        <family val="1"/>
      </rPr>
      <t>age uncertainty</t>
    </r>
    <r>
      <rPr>
        <sz val="12"/>
        <color rgb="FF000000"/>
        <rFont val="Times New Roman"/>
        <family val="1"/>
      </rPr>
      <t xml:space="preserve">) for grains with </t>
    </r>
    <r>
      <rPr>
        <vertAlign val="superscript"/>
        <sz val="12"/>
        <color rgb="FF000000"/>
        <rFont val="Times New Roman"/>
        <family val="1"/>
      </rPr>
      <t>206</t>
    </r>
    <r>
      <rPr>
        <sz val="12"/>
        <color rgb="FF000000"/>
        <rFont val="Times New Roman"/>
        <family val="1"/>
      </rPr>
      <t>Pb/</t>
    </r>
    <r>
      <rPr>
        <vertAlign val="superscript"/>
        <sz val="12"/>
        <color rgb="FF000000"/>
        <rFont val="Times New Roman"/>
        <family val="1"/>
      </rPr>
      <t>238</t>
    </r>
    <r>
      <rPr>
        <sz val="12"/>
        <color rgb="FF000000"/>
        <rFont val="Times New Roman"/>
        <family val="1"/>
      </rPr>
      <t>U ages &lt; 850 Ma</t>
    </r>
  </si>
  <si>
    <r>
      <t xml:space="preserve">**Data with </t>
    </r>
    <r>
      <rPr>
        <b/>
        <sz val="11"/>
        <color rgb="FFFF0000"/>
        <rFont val="Times New Roman"/>
        <family val="1"/>
      </rPr>
      <t>less than ca. 5 sec duration</t>
    </r>
    <r>
      <rPr>
        <b/>
        <sz val="11"/>
        <color rgb="FF000000"/>
        <rFont val="Times New Roman"/>
        <family val="1"/>
      </rPr>
      <t xml:space="preserve"> should be used with caution (marked in red), </t>
    </r>
    <r>
      <rPr>
        <b/>
        <sz val="11"/>
        <color rgb="FFFF0000"/>
        <rFont val="Times New Roman"/>
        <family val="1"/>
      </rPr>
      <t>data with high errors (&gt;10% on 206Pb/238 U age) is also excluded</t>
    </r>
  </si>
  <si>
    <r>
      <t xml:space="preserve">*Data &gt;5% discordant is either unreliable or is evaluated for discordia calculations (marked in red).  The </t>
    </r>
    <r>
      <rPr>
        <b/>
        <sz val="11"/>
        <color rgb="FFFF0000"/>
        <rFont val="Times New Roman"/>
        <family val="1"/>
      </rPr>
      <t>cut-off used here is an Uncertainty Weighted Age Difference &gt;1.2 for 6/38 dates (dates younger than 1.1 Ga)</t>
    </r>
    <r>
      <rPr>
        <b/>
        <sz val="11"/>
        <color rgb="FF000000"/>
        <rFont val="Times New Roman"/>
        <family val="1"/>
      </rPr>
      <t xml:space="preserve">, or 207/206 vs 206/238 discordance &gt;5% for 7/6 dates (for dates older than 1.1 Ga). </t>
    </r>
  </si>
  <si>
    <r>
      <t xml:space="preserve">**Data with </t>
    </r>
    <r>
      <rPr>
        <b/>
        <sz val="11"/>
        <color rgb="FFFF0000"/>
        <rFont val="Times New Roman"/>
        <family val="1"/>
      </rPr>
      <t>less than ca. 5 sec duration</t>
    </r>
    <r>
      <rPr>
        <b/>
        <sz val="11"/>
        <color rgb="FF000000"/>
        <rFont val="Times New Roman"/>
        <family val="1"/>
      </rPr>
      <t xml:space="preserve"> should be used with caution (marked in red), </t>
    </r>
    <r>
      <rPr>
        <b/>
        <sz val="11"/>
        <color rgb="FFFF0000"/>
        <rFont val="Times New Roman"/>
        <family val="1"/>
      </rPr>
      <t>data with high errors (&gt;12% on 206Pb/238 U age) is also excluded</t>
    </r>
  </si>
  <si>
    <r>
      <t xml:space="preserve">**Data with </t>
    </r>
    <r>
      <rPr>
        <b/>
        <sz val="11"/>
        <color theme="1"/>
        <rFont val="Times New Roman"/>
        <family val="1"/>
      </rPr>
      <t>less than ca. 5 sec duration</t>
    </r>
    <r>
      <rPr>
        <b/>
        <sz val="11"/>
        <color rgb="FF000000"/>
        <rFont val="Times New Roman"/>
        <family val="1"/>
      </rPr>
      <t xml:space="preserve"> should be used with caution (marked in red), </t>
    </r>
    <r>
      <rPr>
        <b/>
        <sz val="11"/>
        <color rgb="FFFF0000"/>
        <rFont val="Times New Roman"/>
        <family val="1"/>
      </rPr>
      <t>data with high errors (&gt;10% on 206Pb/238 U age) is also excluded</t>
    </r>
  </si>
  <si>
    <r>
      <t xml:space="preserve">**Data with </t>
    </r>
    <r>
      <rPr>
        <b/>
        <sz val="11"/>
        <color rgb="FFFF0000"/>
        <rFont val="Times New Roman"/>
        <family val="1"/>
      </rPr>
      <t>less than ca. 5 sec duration</t>
    </r>
    <r>
      <rPr>
        <b/>
        <sz val="11"/>
        <color rgb="FF000000"/>
        <rFont val="Times New Roman"/>
        <family val="1"/>
      </rPr>
      <t xml:space="preserve"> should be used with caution (marked in red), </t>
    </r>
    <r>
      <rPr>
        <b/>
        <sz val="11"/>
        <color rgb="FFFF0000"/>
        <rFont val="Times New Roman"/>
        <family val="1"/>
      </rPr>
      <t>data with high errors (&gt;15% on 206Pb/238 U age) is also excluded</t>
    </r>
  </si>
  <si>
    <t xml:space="preserve">**Data with less than ca. 8 sec duration should be used with caution (marked in red), data with high errors should also be excluded </t>
  </si>
  <si>
    <r>
      <t xml:space="preserve">*Data &gt;+8% or -5% discordant is either unreliable or is evaluated for discordia calculations  (marked in red).  The cut-off used here is an </t>
    </r>
    <r>
      <rPr>
        <b/>
        <sz val="11"/>
        <color rgb="FFFF0000"/>
        <rFont val="Times New Roman"/>
        <family val="1"/>
      </rPr>
      <t>Uncertainty Weighted Age Difference &gt;1.5 for 6/38 dates (dates younger than 1000Ma)</t>
    </r>
  </si>
  <si>
    <r>
      <t xml:space="preserve">**Data with less than ca. 8 sec duration should be used with caution (mark it in red!), data with high errors </t>
    </r>
    <r>
      <rPr>
        <b/>
        <sz val="11"/>
        <color rgb="FFFF0000"/>
        <rFont val="Times New Roman"/>
        <family val="1"/>
      </rPr>
      <t>(&gt;15%)</t>
    </r>
    <r>
      <rPr>
        <b/>
        <sz val="11"/>
        <color indexed="8"/>
        <rFont val="Times New Roman"/>
        <family val="1"/>
      </rPr>
      <t xml:space="preserve"> are also excluded </t>
    </r>
  </si>
  <si>
    <r>
      <t xml:space="preserve">**Data with less than ca. 8 sec duration should be used with caution (mark it in red!), data with high errors </t>
    </r>
    <r>
      <rPr>
        <b/>
        <sz val="11"/>
        <color rgb="FFFF0000"/>
        <rFont val="Times New Roman"/>
        <family val="1"/>
      </rPr>
      <t>(&gt;10%)</t>
    </r>
    <r>
      <rPr>
        <b/>
        <sz val="11"/>
        <color indexed="8"/>
        <rFont val="Times New Roman"/>
        <family val="1"/>
      </rPr>
      <t xml:space="preserve"> are also excluded </t>
    </r>
  </si>
  <si>
    <t xml:space="preserve">**Data with less than ca. 8 sec duration should be used with caution (marked in red), data with high errors is also excluded </t>
  </si>
  <si>
    <r>
      <t xml:space="preserve">*Data &gt;+8% or -5% discordant is either unreliable or is evaluated for discordia calculations  (marked in red).  The cut-off used here is an </t>
    </r>
    <r>
      <rPr>
        <b/>
        <sz val="11"/>
        <color rgb="FFFF0000"/>
        <rFont val="Times New Roman"/>
        <family val="1"/>
      </rPr>
      <t>Uncertainty Weighted Age Difference &gt;1.3 for 6/38 dates (dates younger than 1000Ma) and/or uncertainty of 207/206 age &gt;2000 Ma</t>
    </r>
  </si>
  <si>
    <t>**Data with less than ca. 8 sec duration should be used with caution (marked in red).</t>
  </si>
  <si>
    <t xml:space="preserve">*Data &gt;+8% or -5% discordant is either unreliable or is evaluated for discordia calculations  (marked in red).  The cut-off used here is a 207/206 vs 206/238 discordance &gt;5% for 7/6 dates (for dates older than 1.1 Ga). </t>
  </si>
  <si>
    <r>
      <t xml:space="preserve">*Data &gt;+8% or -5% discordant is either unreliable or is evaluated for discordia calculations  (marked in red).  </t>
    </r>
    <r>
      <rPr>
        <b/>
        <sz val="11"/>
        <color rgb="FFFF0000"/>
        <rFont val="Times New Roman"/>
        <family val="1"/>
      </rPr>
      <t xml:space="preserve">The cut-off used here is a 207/206 vs 206/238 discordance &gt;5% for 7/6 dates (for dates older than 1.1 Ga).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</si>
</sst>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00"/>
  </numFmts>
  <fonts count="38" x14ac:knownFonts="1">
    <font>
      <sz val="12"/>
      <color theme="1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rgb="FF202124"/>
      <name val="Times New Roman"/>
      <family val="1"/>
    </font>
    <font>
      <b/>
      <sz val="11"/>
      <color indexed="8"/>
      <name val="Times New Roman"/>
      <family val="1"/>
    </font>
    <font>
      <b/>
      <sz val="11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00FF"/>
      <name val="Times New Roman"/>
      <family val="1"/>
    </font>
    <font>
      <sz val="12"/>
      <color rgb="FFFF0000"/>
      <name val="Times New Roman"/>
      <family val="1"/>
    </font>
    <font>
      <strike/>
      <sz val="12"/>
      <color theme="1"/>
      <name val="Times New Roman"/>
      <family val="1"/>
    </font>
    <font>
      <b/>
      <strike/>
      <sz val="12"/>
      <color rgb="FFFF0000"/>
      <name val="Times New Roman"/>
      <family val="1"/>
    </font>
    <font>
      <b/>
      <strike/>
      <sz val="12"/>
      <color rgb="FF0000FF"/>
      <name val="Times New Roman"/>
      <family val="1"/>
    </font>
    <font>
      <strike/>
      <sz val="12"/>
      <color rgb="FFFF0000"/>
      <name val="Times New Roman"/>
      <family val="1"/>
    </font>
    <font>
      <strike/>
      <sz val="12"/>
      <name val="Times New Roman"/>
      <family val="1"/>
    </font>
    <font>
      <b/>
      <vertAlign val="superscript"/>
      <sz val="12"/>
      <color theme="1"/>
      <name val="Times New Roman"/>
      <family val="1"/>
    </font>
    <font>
      <sz val="12"/>
      <color rgb="FF0432FF"/>
      <name val="Times New Roman"/>
      <family val="1"/>
    </font>
    <font>
      <strike/>
      <sz val="12"/>
      <color rgb="FF000000"/>
      <name val="Times New Roman"/>
      <family val="1"/>
    </font>
    <font>
      <sz val="12"/>
      <color rgb="FFC00000"/>
      <name val="Times New Roman"/>
      <family val="1"/>
    </font>
    <font>
      <strike/>
      <sz val="12"/>
      <color rgb="FFC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b/>
      <sz val="12"/>
      <color theme="1"/>
      <name val="Calibri"/>
      <family val="2"/>
      <scheme val="minor"/>
    </font>
    <font>
      <sz val="14"/>
      <color rgb="FF000000"/>
      <name val="Times New Roman"/>
      <family val="1"/>
    </font>
    <font>
      <strike/>
      <sz val="14"/>
      <color rgb="FF000000"/>
      <name val="Times New Roman"/>
      <family val="1"/>
    </font>
    <font>
      <b/>
      <strike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rgb="FF0432FF"/>
      <name val="Times New Roman"/>
      <family val="1"/>
    </font>
    <font>
      <b/>
      <strike/>
      <sz val="12"/>
      <color rgb="FF0432FF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rgb="FF202124"/>
      <name val="Times New Roman"/>
      <family val="1"/>
    </font>
    <font>
      <vertAlign val="subscript"/>
      <sz val="12"/>
      <color theme="1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vertAlign val="subscript"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Border="1"/>
    <xf numFmtId="0" fontId="2" fillId="0" borderId="1" xfId="0" applyFont="1" applyBorder="1" applyAlignment="1">
      <alignment vertical="center"/>
    </xf>
    <xf numFmtId="0" fontId="1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164" fontId="15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64" fontId="4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164" fontId="12" fillId="0" borderId="0" xfId="0" applyNumberFormat="1" applyFont="1" applyBorder="1" applyAlignment="1">
      <alignment horizontal="center" vertical="center"/>
    </xf>
    <xf numFmtId="2" fontId="12" fillId="0" borderId="0" xfId="0" applyNumberFormat="1" applyFont="1" applyBorder="1" applyAlignment="1">
      <alignment horizontal="center" vertical="center"/>
    </xf>
    <xf numFmtId="1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164" fontId="15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" fontId="11" fillId="0" borderId="0" xfId="0" applyNumberFormat="1" applyFont="1" applyBorder="1" applyAlignment="1">
      <alignment horizontal="center" vertical="center"/>
    </xf>
    <xf numFmtId="1" fontId="15" fillId="0" borderId="0" xfId="0" applyNumberFormat="1" applyFont="1" applyBorder="1" applyAlignment="1">
      <alignment horizontal="center" vertical="center"/>
    </xf>
    <xf numFmtId="164" fontId="16" fillId="0" borderId="0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164" fontId="19" fillId="0" borderId="0" xfId="0" applyNumberFormat="1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1" fontId="11" fillId="0" borderId="0" xfId="0" applyNumberFormat="1" applyFont="1" applyBorder="1" applyAlignment="1">
      <alignment horizontal="center"/>
    </xf>
    <xf numFmtId="164" fontId="20" fillId="0" borderId="0" xfId="0" applyNumberFormat="1" applyFont="1" applyBorder="1" applyAlignment="1">
      <alignment horizontal="center"/>
    </xf>
    <xf numFmtId="11" fontId="15" fillId="0" borderId="0" xfId="0" applyNumberFormat="1" applyFont="1" applyBorder="1" applyAlignment="1">
      <alignment horizontal="center"/>
    </xf>
    <xf numFmtId="0" fontId="12" fillId="0" borderId="0" xfId="0" applyFont="1"/>
    <xf numFmtId="164" fontId="21" fillId="0" borderId="0" xfId="0" applyNumberFormat="1" applyFont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165" fontId="2" fillId="2" borderId="0" xfId="0" applyNumberFormat="1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165" fontId="12" fillId="2" borderId="0" xfId="0" applyNumberFormat="1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165" fontId="2" fillId="3" borderId="0" xfId="0" applyNumberFormat="1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165" fontId="12" fillId="3" borderId="0" xfId="0" applyNumberFormat="1" applyFont="1" applyFill="1" applyBorder="1" applyAlignment="1">
      <alignment horizontal="center"/>
    </xf>
    <xf numFmtId="0" fontId="22" fillId="0" borderId="0" xfId="0" applyFont="1"/>
    <xf numFmtId="0" fontId="12" fillId="0" borderId="1" xfId="0" applyFont="1" applyBorder="1"/>
    <xf numFmtId="0" fontId="12" fillId="0" borderId="0" xfId="0" applyFont="1" applyAlignment="1">
      <alignment vertical="center"/>
    </xf>
    <xf numFmtId="2" fontId="2" fillId="0" borderId="0" xfId="0" applyNumberFormat="1" applyFont="1" applyBorder="1" applyAlignment="1">
      <alignment vertical="center"/>
    </xf>
    <xf numFmtId="1" fontId="2" fillId="0" borderId="0" xfId="0" applyNumberFormat="1" applyFont="1" applyBorder="1" applyAlignment="1">
      <alignment vertical="center"/>
    </xf>
    <xf numFmtId="164" fontId="18" fillId="0" borderId="0" xfId="0" applyNumberFormat="1" applyFont="1" applyFill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5" fontId="12" fillId="2" borderId="0" xfId="0" applyNumberFormat="1" applyFont="1" applyFill="1" applyBorder="1" applyAlignment="1">
      <alignment horizontal="center" vertical="center"/>
    </xf>
    <xf numFmtId="11" fontId="15" fillId="0" borderId="0" xfId="0" applyNumberFormat="1" applyFont="1" applyBorder="1" applyAlignment="1">
      <alignment horizontal="center" vertical="center"/>
    </xf>
    <xf numFmtId="165" fontId="2" fillId="2" borderId="0" xfId="0" applyNumberFormat="1" applyFont="1" applyFill="1" applyBorder="1" applyAlignment="1">
      <alignment horizontal="center" vertical="center"/>
    </xf>
    <xf numFmtId="165" fontId="2" fillId="3" borderId="0" xfId="0" applyNumberFormat="1" applyFont="1" applyFill="1" applyBorder="1" applyAlignment="1">
      <alignment horizontal="center" vertical="center"/>
    </xf>
    <xf numFmtId="164" fontId="11" fillId="0" borderId="0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1" fontId="12" fillId="0" borderId="1" xfId="0" applyNumberFormat="1" applyFont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164" fontId="15" fillId="0" borderId="1" xfId="0" applyNumberFormat="1" applyFont="1" applyBorder="1" applyAlignment="1">
      <alignment horizontal="center"/>
    </xf>
    <xf numFmtId="11" fontId="12" fillId="0" borderId="0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65" fontId="12" fillId="2" borderId="1" xfId="0" applyNumberFormat="1" applyFont="1" applyFill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vertical="center"/>
    </xf>
    <xf numFmtId="0" fontId="12" fillId="3" borderId="1" xfId="0" applyFont="1" applyFill="1" applyBorder="1" applyAlignment="1">
      <alignment horizontal="center"/>
    </xf>
    <xf numFmtId="165" fontId="12" fillId="3" borderId="1" xfId="0" applyNumberFormat="1" applyFont="1" applyFill="1" applyBorder="1" applyAlignment="1">
      <alignment horizontal="center"/>
    </xf>
    <xf numFmtId="164" fontId="21" fillId="0" borderId="1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/>
    <xf numFmtId="0" fontId="12" fillId="0" borderId="0" xfId="0" applyFont="1" applyAlignment="1">
      <alignment horizontal="center" vertical="center"/>
    </xf>
    <xf numFmtId="164" fontId="2" fillId="0" borderId="0" xfId="0" applyNumberFormat="1" applyFont="1"/>
    <xf numFmtId="0" fontId="4" fillId="0" borderId="1" xfId="0" applyFont="1" applyBorder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 applyAlignment="1">
      <alignment vertical="center"/>
    </xf>
    <xf numFmtId="11" fontId="2" fillId="0" borderId="0" xfId="0" applyNumberFormat="1" applyFont="1" applyBorder="1" applyAlignment="1">
      <alignment horizontal="center" vertical="center"/>
    </xf>
    <xf numFmtId="2" fontId="15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2" fillId="0" borderId="3" xfId="0" applyFont="1" applyBorder="1"/>
    <xf numFmtId="16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165" fontId="12" fillId="3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/>
    <xf numFmtId="0" fontId="18" fillId="0" borderId="0" xfId="0" applyFont="1" applyFill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13" fillId="0" borderId="0" xfId="0" applyNumberFormat="1" applyFont="1" applyBorder="1" applyAlignment="1">
      <alignment horizontal="center" vertical="center"/>
    </xf>
    <xf numFmtId="164" fontId="27" fillId="0" borderId="1" xfId="0" applyNumberFormat="1" applyFont="1" applyBorder="1" applyAlignment="1">
      <alignment horizontal="center" vertical="center"/>
    </xf>
    <xf numFmtId="164" fontId="22" fillId="0" borderId="0" xfId="0" applyNumberFormat="1" applyFont="1"/>
    <xf numFmtId="164" fontId="22" fillId="0" borderId="0" xfId="0" applyNumberFormat="1" applyFont="1" applyAlignment="1">
      <alignment vertical="center"/>
    </xf>
    <xf numFmtId="164" fontId="12" fillId="0" borderId="0" xfId="0" applyNumberFormat="1" applyFont="1"/>
    <xf numFmtId="164" fontId="22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24" fillId="0" borderId="0" xfId="0" applyFont="1"/>
    <xf numFmtId="164" fontId="28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9" fillId="2" borderId="0" xfId="0" applyNumberFormat="1" applyFont="1" applyFill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2" fontId="13" fillId="2" borderId="0" xfId="0" applyNumberFormat="1" applyFont="1" applyFill="1" applyBorder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0" fontId="2" fillId="2" borderId="1" xfId="0" applyFont="1" applyFill="1" applyBorder="1"/>
    <xf numFmtId="164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29" fillId="2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Border="1"/>
    <xf numFmtId="0" fontId="15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164" fontId="13" fillId="0" borderId="0" xfId="0" applyNumberFormat="1" applyFont="1" applyAlignment="1">
      <alignment horizontal="center"/>
    </xf>
    <xf numFmtId="0" fontId="30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0" xfId="0" applyFont="1"/>
    <xf numFmtId="0" fontId="2" fillId="0" borderId="1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30" fillId="0" borderId="0" xfId="0" applyFont="1" applyBorder="1" applyAlignment="1">
      <alignment horizontal="center" vertical="center"/>
    </xf>
    <xf numFmtId="165" fontId="12" fillId="0" borderId="0" xfId="0" applyNumberFormat="1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166" fontId="12" fillId="0" borderId="0" xfId="0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164" fontId="15" fillId="0" borderId="0" xfId="0" applyNumberFormat="1" applyFont="1" applyFill="1" applyBorder="1" applyAlignment="1">
      <alignment horizontal="center" vertical="center"/>
    </xf>
    <xf numFmtId="0" fontId="32" fillId="0" borderId="0" xfId="0" applyFont="1"/>
    <xf numFmtId="0" fontId="32" fillId="0" borderId="0" xfId="0" applyFont="1" applyAlignment="1">
      <alignment vertical="center"/>
    </xf>
    <xf numFmtId="0" fontId="30" fillId="2" borderId="1" xfId="0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vertical="center"/>
    </xf>
    <xf numFmtId="0" fontId="35" fillId="0" borderId="0" xfId="0" applyFont="1"/>
    <xf numFmtId="164" fontId="30" fillId="0" borderId="0" xfId="0" applyNumberFormat="1" applyFont="1" applyBorder="1" applyAlignment="1">
      <alignment horizontal="center" vertical="center"/>
    </xf>
    <xf numFmtId="164" fontId="31" fillId="0" borderId="0" xfId="0" applyNumberFormat="1" applyFont="1" applyBorder="1" applyAlignment="1">
      <alignment horizontal="center" vertical="center"/>
    </xf>
    <xf numFmtId="164" fontId="30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/>
    </xf>
    <xf numFmtId="164" fontId="30" fillId="0" borderId="0" xfId="0" applyNumberFormat="1" applyFont="1" applyBorder="1" applyAlignment="1">
      <alignment horizontal="center"/>
    </xf>
    <xf numFmtId="164" fontId="31" fillId="0" borderId="0" xfId="0" applyNumberFormat="1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164" fontId="30" fillId="0" borderId="0" xfId="0" applyNumberFormat="1" applyFont="1" applyFill="1" applyBorder="1" applyAlignment="1">
      <alignment horizontal="center" vertical="center"/>
    </xf>
    <xf numFmtId="164" fontId="31" fillId="0" borderId="0" xfId="0" applyNumberFormat="1" applyFont="1" applyFill="1" applyBorder="1" applyAlignment="1">
      <alignment horizontal="center" vertical="center"/>
    </xf>
    <xf numFmtId="164" fontId="31" fillId="0" borderId="1" xfId="0" applyNumberFormat="1" applyFont="1" applyFill="1" applyBorder="1" applyAlignment="1">
      <alignment horizontal="center" vertical="center"/>
    </xf>
    <xf numFmtId="164" fontId="30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0" fillId="0" borderId="3" xfId="0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30" fillId="0" borderId="3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C75EC-B098-1041-9EC6-B2470E8E6625}">
  <dimension ref="A1:Y117"/>
  <sheetViews>
    <sheetView topLeftCell="I80" zoomScale="90" workbookViewId="0">
      <selection activeCell="S109" sqref="S109"/>
    </sheetView>
  </sheetViews>
  <sheetFormatPr baseColWidth="10" defaultRowHeight="16" x14ac:dyDescent="0.2"/>
  <cols>
    <col min="1" max="1" width="21.33203125" style="18" customWidth="1"/>
    <col min="2" max="2" width="12.1640625" style="18" bestFit="1" customWidth="1"/>
    <col min="3" max="3" width="9.1640625" style="17" bestFit="1" customWidth="1"/>
    <col min="4" max="4" width="6" style="17" bestFit="1" customWidth="1"/>
    <col min="5" max="5" width="10.1640625" style="17" bestFit="1" customWidth="1"/>
    <col min="6" max="6" width="6" style="17" bestFit="1" customWidth="1"/>
    <col min="7" max="7" width="5.33203125" style="17" bestFit="1" customWidth="1"/>
    <col min="8" max="9" width="10" style="17" bestFit="1" customWidth="1"/>
    <col min="10" max="10" width="8.1640625" style="17" bestFit="1" customWidth="1"/>
    <col min="11" max="12" width="10.33203125" style="17" bestFit="1" customWidth="1"/>
    <col min="13" max="13" width="11.5" style="17" bestFit="1" customWidth="1"/>
    <col min="14" max="14" width="10.6640625" style="17" bestFit="1" customWidth="1"/>
    <col min="15" max="15" width="8.1640625" style="17" bestFit="1" customWidth="1"/>
    <col min="16" max="16" width="2.5" style="17" customWidth="1"/>
    <col min="17" max="17" width="9.33203125" style="17" bestFit="1" customWidth="1"/>
    <col min="18" max="18" width="4.83203125" style="17" bestFit="1" customWidth="1"/>
    <col min="19" max="19" width="9.33203125" style="17" bestFit="1" customWidth="1"/>
    <col min="20" max="20" width="6" style="17" bestFit="1" customWidth="1"/>
    <col min="21" max="21" width="9" style="17" customWidth="1"/>
    <col min="22" max="22" width="10.1640625" style="17" bestFit="1" customWidth="1"/>
    <col min="23" max="23" width="6" style="17" bestFit="1" customWidth="1"/>
    <col min="24" max="24" width="15.5" style="17" bestFit="1" customWidth="1"/>
    <col min="25" max="25" width="10.83203125" style="17"/>
    <col min="26" max="16384" width="10.83203125" style="18"/>
  </cols>
  <sheetData>
    <row r="1" spans="1:25" ht="18" x14ac:dyDescent="0.2">
      <c r="A1" s="219" t="s">
        <v>104</v>
      </c>
      <c r="B1" s="109"/>
      <c r="C1" s="40"/>
      <c r="D1" s="40"/>
      <c r="E1" s="40"/>
      <c r="F1" s="40"/>
      <c r="G1" s="40"/>
      <c r="H1" s="40"/>
      <c r="I1" s="218" t="s">
        <v>103</v>
      </c>
      <c r="J1" s="218"/>
      <c r="K1" s="218"/>
      <c r="L1" s="218"/>
      <c r="M1" s="218"/>
      <c r="N1" s="218"/>
      <c r="O1" s="218"/>
      <c r="P1" s="40"/>
      <c r="Q1" s="218" t="s">
        <v>1838</v>
      </c>
      <c r="R1" s="218"/>
      <c r="S1" s="218"/>
      <c r="T1" s="218"/>
      <c r="U1" s="218"/>
      <c r="V1" s="218"/>
      <c r="W1" s="218"/>
      <c r="X1" s="40"/>
      <c r="Y1" s="40"/>
    </row>
    <row r="2" spans="1:25" s="40" customFormat="1" ht="50" customHeight="1" x14ac:dyDescent="0.2">
      <c r="A2" s="220"/>
      <c r="B2" s="110" t="s">
        <v>546</v>
      </c>
      <c r="C2" s="43" t="s">
        <v>1835</v>
      </c>
      <c r="D2" s="42" t="s">
        <v>106</v>
      </c>
      <c r="E2" s="43" t="s">
        <v>1836</v>
      </c>
      <c r="F2" s="42" t="s">
        <v>106</v>
      </c>
      <c r="G2" s="20" t="s">
        <v>0</v>
      </c>
      <c r="H2" s="43" t="s">
        <v>1837</v>
      </c>
      <c r="I2" s="41" t="s">
        <v>1839</v>
      </c>
      <c r="J2" s="42" t="s">
        <v>1840</v>
      </c>
      <c r="K2" s="41" t="s">
        <v>1841</v>
      </c>
      <c r="L2" s="42" t="s">
        <v>1840</v>
      </c>
      <c r="M2" s="43" t="s">
        <v>1842</v>
      </c>
      <c r="N2" s="41" t="s">
        <v>1843</v>
      </c>
      <c r="O2" s="42" t="s">
        <v>1840</v>
      </c>
      <c r="P2" s="42"/>
      <c r="Q2" s="41" t="s">
        <v>105</v>
      </c>
      <c r="R2" s="42" t="s">
        <v>106</v>
      </c>
      <c r="S2" s="41" t="s">
        <v>107</v>
      </c>
      <c r="T2" s="42" t="s">
        <v>106</v>
      </c>
      <c r="U2" s="42" t="s">
        <v>1606</v>
      </c>
      <c r="V2" s="41" t="s">
        <v>108</v>
      </c>
      <c r="W2" s="42" t="s">
        <v>106</v>
      </c>
      <c r="X2" s="43" t="s">
        <v>1847</v>
      </c>
      <c r="Y2" s="43" t="s">
        <v>1848</v>
      </c>
    </row>
    <row r="3" spans="1:25" x14ac:dyDescent="0.2">
      <c r="A3" s="18" t="s">
        <v>1</v>
      </c>
      <c r="B3" s="13">
        <v>10.161</v>
      </c>
      <c r="C3" s="30">
        <v>216.6</v>
      </c>
      <c r="D3" s="115">
        <v>5.3</v>
      </c>
      <c r="E3" s="30">
        <v>67.400000000000006</v>
      </c>
      <c r="F3" s="115">
        <v>2.7</v>
      </c>
      <c r="G3" s="31">
        <f t="shared" ref="G3:G34" si="0">E3/C3</f>
        <v>0.31117266851338876</v>
      </c>
      <c r="H3" s="32">
        <f t="shared" ref="H3:H34" si="1">C3+(0.235*E3)</f>
        <v>232.43899999999999</v>
      </c>
      <c r="I3" s="56">
        <v>3.2000000000000002E-3</v>
      </c>
      <c r="J3" s="56">
        <v>2E-3</v>
      </c>
      <c r="K3" s="56">
        <v>2.61E-4</v>
      </c>
      <c r="L3" s="56">
        <v>4.0000000000000003E-5</v>
      </c>
      <c r="M3" s="57">
        <v>0.27</v>
      </c>
      <c r="N3" s="17">
        <v>0.09</v>
      </c>
      <c r="O3" s="17">
        <v>6.5000000000000002E-2</v>
      </c>
      <c r="Q3" s="17">
        <v>3.2</v>
      </c>
      <c r="R3" s="17">
        <v>2</v>
      </c>
      <c r="S3" s="33">
        <v>1.68</v>
      </c>
      <c r="T3" s="33">
        <v>0.26</v>
      </c>
      <c r="U3" s="145">
        <f>(T3/S3)*100</f>
        <v>15.476190476190476</v>
      </c>
      <c r="V3" s="32">
        <v>0</v>
      </c>
      <c r="W3" s="36">
        <v>1300</v>
      </c>
      <c r="X3" s="30">
        <f>100*(1-(S3/Q3))</f>
        <v>47.500000000000007</v>
      </c>
      <c r="Y3" s="30">
        <f t="shared" ref="Y3:Y34" si="2">(Q3-S3)/R3</f>
        <v>0.76000000000000012</v>
      </c>
    </row>
    <row r="4" spans="1:25" s="21" customFormat="1" x14ac:dyDescent="0.2">
      <c r="A4" s="21" t="s">
        <v>2</v>
      </c>
      <c r="B4" s="7">
        <v>13.010999999999999</v>
      </c>
      <c r="C4" s="22">
        <v>376</v>
      </c>
      <c r="D4" s="117">
        <v>13</v>
      </c>
      <c r="E4" s="22">
        <v>95.7</v>
      </c>
      <c r="F4" s="117">
        <v>3.3</v>
      </c>
      <c r="G4" s="23">
        <f t="shared" si="0"/>
        <v>0.25452127659574469</v>
      </c>
      <c r="H4" s="24">
        <f t="shared" si="1"/>
        <v>398.48950000000002</v>
      </c>
      <c r="I4" s="58">
        <v>5.7000000000000002E-3</v>
      </c>
      <c r="J4" s="58">
        <v>1.6000000000000001E-3</v>
      </c>
      <c r="K4" s="58">
        <v>4.1800000000000002E-4</v>
      </c>
      <c r="L4" s="58">
        <v>4.3000000000000002E-5</v>
      </c>
      <c r="M4" s="59">
        <v>0.27</v>
      </c>
      <c r="N4" s="25">
        <v>0.11700000000000001</v>
      </c>
      <c r="O4" s="25">
        <v>3.9E-2</v>
      </c>
      <c r="P4" s="25"/>
      <c r="Q4" s="25">
        <v>5.7</v>
      </c>
      <c r="R4" s="25">
        <v>1.6</v>
      </c>
      <c r="S4" s="27">
        <v>2.69</v>
      </c>
      <c r="T4" s="27">
        <v>0.28000000000000003</v>
      </c>
      <c r="U4" s="146">
        <f t="shared" ref="U4:U67" si="3">(T4/S4)*100</f>
        <v>10.408921933085503</v>
      </c>
      <c r="V4" s="24">
        <v>660</v>
      </c>
      <c r="W4" s="24">
        <v>700</v>
      </c>
      <c r="X4" s="22">
        <f t="shared" ref="X4:X34" si="4">100*(1-(S4/Q4))</f>
        <v>52.807017543859658</v>
      </c>
      <c r="Y4" s="29">
        <f t="shared" si="2"/>
        <v>1.8812500000000001</v>
      </c>
    </row>
    <row r="5" spans="1:25" x14ac:dyDescent="0.2">
      <c r="A5" s="18" t="s">
        <v>3</v>
      </c>
      <c r="B5" s="13">
        <v>3.0644999999999998</v>
      </c>
      <c r="C5" s="30">
        <v>444</v>
      </c>
      <c r="D5" s="115">
        <v>25</v>
      </c>
      <c r="E5" s="30">
        <v>163</v>
      </c>
      <c r="F5" s="115">
        <v>17</v>
      </c>
      <c r="G5" s="31">
        <f t="shared" si="0"/>
        <v>0.36711711711711714</v>
      </c>
      <c r="H5" s="32">
        <f t="shared" si="1"/>
        <v>482.30500000000001</v>
      </c>
      <c r="I5" s="56">
        <v>3.8E-3</v>
      </c>
      <c r="J5" s="56">
        <v>4.1999999999999997E-3</v>
      </c>
      <c r="K5" s="56">
        <v>5.4000000000000001E-4</v>
      </c>
      <c r="L5" s="56">
        <v>1E-4</v>
      </c>
      <c r="M5" s="57">
        <v>0.27</v>
      </c>
      <c r="N5" s="17">
        <v>7.0000000000000007E-2</v>
      </c>
      <c r="O5" s="17">
        <v>8.1000000000000003E-2</v>
      </c>
      <c r="Q5" s="17">
        <v>3.8</v>
      </c>
      <c r="R5" s="17">
        <v>4.2</v>
      </c>
      <c r="S5" s="33">
        <v>3.5</v>
      </c>
      <c r="T5" s="33">
        <v>0.66</v>
      </c>
      <c r="U5" s="145">
        <f t="shared" si="3"/>
        <v>18.857142857142858</v>
      </c>
      <c r="V5" s="32">
        <v>100</v>
      </c>
      <c r="W5" s="36">
        <v>1600</v>
      </c>
      <c r="X5" s="30">
        <f t="shared" si="4"/>
        <v>7.8947368421052548</v>
      </c>
      <c r="Y5" s="30">
        <f t="shared" si="2"/>
        <v>7.1428571428571383E-2</v>
      </c>
    </row>
    <row r="6" spans="1:25" x14ac:dyDescent="0.2">
      <c r="A6" s="18" t="s">
        <v>4</v>
      </c>
      <c r="B6" s="13">
        <v>16.721</v>
      </c>
      <c r="C6" s="30">
        <v>62.9</v>
      </c>
      <c r="D6" s="115">
        <v>2.4</v>
      </c>
      <c r="E6" s="30">
        <v>73.599999999999994</v>
      </c>
      <c r="F6" s="115">
        <v>2.4</v>
      </c>
      <c r="G6" s="31">
        <f t="shared" si="0"/>
        <v>1.1701112877583466</v>
      </c>
      <c r="H6" s="32">
        <f t="shared" si="1"/>
        <v>80.195999999999998</v>
      </c>
      <c r="I6" s="56">
        <v>1.18E-2</v>
      </c>
      <c r="J6" s="56">
        <v>6.7999999999999996E-3</v>
      </c>
      <c r="K6" s="56">
        <v>8.5999999999999998E-4</v>
      </c>
      <c r="L6" s="56">
        <v>1.7000000000000001E-4</v>
      </c>
      <c r="M6" s="57">
        <v>0.27</v>
      </c>
      <c r="N6" s="17">
        <v>0.16</v>
      </c>
      <c r="O6" s="17">
        <v>0.18</v>
      </c>
      <c r="Q6" s="17">
        <v>11.5</v>
      </c>
      <c r="R6" s="17">
        <v>6.8</v>
      </c>
      <c r="S6" s="33">
        <v>5.6</v>
      </c>
      <c r="T6" s="33">
        <v>1.1000000000000001</v>
      </c>
      <c r="U6" s="145">
        <f t="shared" si="3"/>
        <v>19.642857142857146</v>
      </c>
      <c r="V6" s="32">
        <v>-900</v>
      </c>
      <c r="W6" s="36">
        <v>1800</v>
      </c>
      <c r="X6" s="30">
        <f t="shared" si="4"/>
        <v>51.304347826086961</v>
      </c>
      <c r="Y6" s="30">
        <f t="shared" si="2"/>
        <v>0.86764705882352944</v>
      </c>
    </row>
    <row r="7" spans="1:25" x14ac:dyDescent="0.2">
      <c r="A7" s="18" t="s">
        <v>5</v>
      </c>
      <c r="B7" s="13">
        <v>15.807</v>
      </c>
      <c r="C7" s="30">
        <v>341</v>
      </c>
      <c r="D7" s="115">
        <v>60</v>
      </c>
      <c r="E7" s="30">
        <v>90.6</v>
      </c>
      <c r="F7" s="115">
        <v>8.5</v>
      </c>
      <c r="G7" s="31">
        <f t="shared" si="0"/>
        <v>0.2656891495601173</v>
      </c>
      <c r="H7" s="32">
        <f t="shared" si="1"/>
        <v>362.291</v>
      </c>
      <c r="I7" s="56">
        <v>8.5000000000000006E-3</v>
      </c>
      <c r="J7" s="56">
        <v>4.0000000000000001E-3</v>
      </c>
      <c r="K7" s="56">
        <v>9.0399999999999996E-4</v>
      </c>
      <c r="L7" s="56">
        <v>8.7000000000000001E-5</v>
      </c>
      <c r="M7" s="56">
        <v>0.13955999999999999</v>
      </c>
      <c r="N7" s="17">
        <v>6.9000000000000006E-2</v>
      </c>
      <c r="O7" s="17">
        <v>3.6999999999999998E-2</v>
      </c>
      <c r="Q7" s="17">
        <v>8.5</v>
      </c>
      <c r="R7" s="17">
        <v>3.9</v>
      </c>
      <c r="S7" s="33">
        <v>5.82</v>
      </c>
      <c r="T7" s="33">
        <v>0.56000000000000005</v>
      </c>
      <c r="U7" s="121">
        <f t="shared" si="3"/>
        <v>9.6219931271477677</v>
      </c>
      <c r="V7" s="32">
        <v>-50</v>
      </c>
      <c r="W7" s="32">
        <v>590</v>
      </c>
      <c r="X7" s="30">
        <f t="shared" si="4"/>
        <v>31.529411764705884</v>
      </c>
      <c r="Y7" s="30">
        <f t="shared" si="2"/>
        <v>0.68717948717948707</v>
      </c>
    </row>
    <row r="8" spans="1:25" x14ac:dyDescent="0.2">
      <c r="A8" s="18" t="s">
        <v>6</v>
      </c>
      <c r="B8" s="13">
        <v>3.8172000000000001</v>
      </c>
      <c r="C8" s="30">
        <v>107</v>
      </c>
      <c r="D8" s="115">
        <v>19</v>
      </c>
      <c r="E8" s="30">
        <v>81</v>
      </c>
      <c r="F8" s="115">
        <v>7.8</v>
      </c>
      <c r="G8" s="31">
        <f t="shared" si="0"/>
        <v>0.7570093457943925</v>
      </c>
      <c r="H8" s="32">
        <f t="shared" si="1"/>
        <v>126.035</v>
      </c>
      <c r="I8" s="56">
        <v>1.03E-2</v>
      </c>
      <c r="J8" s="56">
        <v>6.4000000000000003E-3</v>
      </c>
      <c r="K8" s="56">
        <v>9.2000000000000003E-4</v>
      </c>
      <c r="L8" s="56">
        <v>2.1000000000000001E-4</v>
      </c>
      <c r="M8" s="57">
        <v>0.27</v>
      </c>
      <c r="N8" s="17">
        <v>0.10199999999999999</v>
      </c>
      <c r="O8" s="17">
        <v>6.4000000000000001E-2</v>
      </c>
      <c r="Q8" s="17">
        <v>10.3</v>
      </c>
      <c r="R8" s="17">
        <v>6.4</v>
      </c>
      <c r="S8" s="33">
        <v>5.9</v>
      </c>
      <c r="T8" s="33">
        <v>1.3</v>
      </c>
      <c r="U8" s="145">
        <f t="shared" si="3"/>
        <v>22.033898305084744</v>
      </c>
      <c r="V8" s="32">
        <v>600</v>
      </c>
      <c r="W8" s="36">
        <v>1400</v>
      </c>
      <c r="X8" s="30">
        <f t="shared" si="4"/>
        <v>42.71844660194175</v>
      </c>
      <c r="Y8" s="30">
        <f t="shared" si="2"/>
        <v>0.6875</v>
      </c>
    </row>
    <row r="9" spans="1:25" s="21" customFormat="1" x14ac:dyDescent="0.2">
      <c r="A9" s="21" t="s">
        <v>7</v>
      </c>
      <c r="B9" s="7">
        <v>11.452</v>
      </c>
      <c r="C9" s="22">
        <v>73.8</v>
      </c>
      <c r="D9" s="117">
        <v>2.8</v>
      </c>
      <c r="E9" s="22">
        <v>57.1</v>
      </c>
      <c r="F9" s="117">
        <v>2.6</v>
      </c>
      <c r="G9" s="23">
        <f t="shared" si="0"/>
        <v>0.77371273712737132</v>
      </c>
      <c r="H9" s="24">
        <f t="shared" si="1"/>
        <v>87.218499999999992</v>
      </c>
      <c r="I9" s="58">
        <v>2.1700000000000001E-2</v>
      </c>
      <c r="J9" s="58">
        <v>8.0999999999999996E-3</v>
      </c>
      <c r="K9" s="58">
        <v>9.3999999999999997E-4</v>
      </c>
      <c r="L9" s="58">
        <v>1.2999999999999999E-4</v>
      </c>
      <c r="M9" s="59">
        <v>0.27</v>
      </c>
      <c r="N9" s="25">
        <v>0.189</v>
      </c>
      <c r="O9" s="25">
        <v>7.5999999999999998E-2</v>
      </c>
      <c r="P9" s="25"/>
      <c r="Q9" s="25">
        <v>21.4</v>
      </c>
      <c r="R9" s="25">
        <v>8.1</v>
      </c>
      <c r="S9" s="27">
        <v>6.06</v>
      </c>
      <c r="T9" s="27">
        <v>0.86</v>
      </c>
      <c r="U9" s="146">
        <f t="shared" si="3"/>
        <v>14.19141914191419</v>
      </c>
      <c r="V9" s="24">
        <v>1490</v>
      </c>
      <c r="W9" s="24">
        <v>960</v>
      </c>
      <c r="X9" s="22">
        <f t="shared" si="4"/>
        <v>71.682242990654203</v>
      </c>
      <c r="Y9" s="29">
        <f t="shared" si="2"/>
        <v>1.8938271604938273</v>
      </c>
    </row>
    <row r="10" spans="1:25" x14ac:dyDescent="0.2">
      <c r="A10" s="18" t="s">
        <v>8</v>
      </c>
      <c r="B10" s="13">
        <v>6.0753000000000004</v>
      </c>
      <c r="C10" s="30">
        <v>268</v>
      </c>
      <c r="D10" s="115">
        <v>14</v>
      </c>
      <c r="E10" s="30">
        <v>95.9</v>
      </c>
      <c r="F10" s="115">
        <v>4.7</v>
      </c>
      <c r="G10" s="31">
        <f t="shared" si="0"/>
        <v>0.35783582089552241</v>
      </c>
      <c r="H10" s="32">
        <f t="shared" si="1"/>
        <v>290.53649999999999</v>
      </c>
      <c r="I10" s="56">
        <v>9.4999999999999998E-3</v>
      </c>
      <c r="J10" s="56">
        <v>3.7000000000000002E-3</v>
      </c>
      <c r="K10" s="56">
        <v>1.0399999999999999E-3</v>
      </c>
      <c r="L10" s="56">
        <v>1.8000000000000001E-4</v>
      </c>
      <c r="M10" s="57">
        <v>0.27</v>
      </c>
      <c r="N10" s="17">
        <v>9.4E-2</v>
      </c>
      <c r="O10" s="17">
        <v>5.8999999999999997E-2</v>
      </c>
      <c r="Q10" s="17">
        <v>9.6</v>
      </c>
      <c r="R10" s="17">
        <v>3.7</v>
      </c>
      <c r="S10" s="33">
        <v>6.7</v>
      </c>
      <c r="T10" s="33">
        <v>1.1000000000000001</v>
      </c>
      <c r="U10" s="145">
        <f t="shared" si="3"/>
        <v>16.417910447761194</v>
      </c>
      <c r="V10" s="32">
        <v>390</v>
      </c>
      <c r="W10" s="32">
        <v>880</v>
      </c>
      <c r="X10" s="30">
        <f t="shared" si="4"/>
        <v>30.208333333333325</v>
      </c>
      <c r="Y10" s="30">
        <f t="shared" si="2"/>
        <v>0.78378378378378355</v>
      </c>
    </row>
    <row r="11" spans="1:25" x14ac:dyDescent="0.2">
      <c r="A11" s="18" t="s">
        <v>9</v>
      </c>
      <c r="B11" s="13">
        <v>11.074999999999999</v>
      </c>
      <c r="C11" s="30">
        <v>77</v>
      </c>
      <c r="D11" s="115">
        <v>11</v>
      </c>
      <c r="E11" s="30">
        <v>55.4</v>
      </c>
      <c r="F11" s="115">
        <v>3.4</v>
      </c>
      <c r="G11" s="31">
        <f t="shared" si="0"/>
        <v>0.7194805194805195</v>
      </c>
      <c r="H11" s="32">
        <f t="shared" si="1"/>
        <v>90.019000000000005</v>
      </c>
      <c r="I11" s="56">
        <v>8.6999999999999994E-3</v>
      </c>
      <c r="J11" s="56">
        <v>6.8999999999999999E-3</v>
      </c>
      <c r="K11" s="56">
        <v>1.0499999999999999E-3</v>
      </c>
      <c r="L11" s="56">
        <v>1.8000000000000001E-4</v>
      </c>
      <c r="M11" s="56">
        <v>0.41220000000000001</v>
      </c>
      <c r="N11" s="17">
        <v>6.6000000000000003E-2</v>
      </c>
      <c r="O11" s="17">
        <v>7.0000000000000007E-2</v>
      </c>
      <c r="Q11" s="17">
        <v>8.5</v>
      </c>
      <c r="R11" s="17">
        <v>6.9</v>
      </c>
      <c r="S11" s="33">
        <v>6.8</v>
      </c>
      <c r="T11" s="33">
        <v>1.1000000000000001</v>
      </c>
      <c r="U11" s="145">
        <f t="shared" si="3"/>
        <v>16.176470588235293</v>
      </c>
      <c r="V11" s="32">
        <v>-400</v>
      </c>
      <c r="W11" s="36">
        <v>1400</v>
      </c>
      <c r="X11" s="30">
        <f t="shared" si="4"/>
        <v>20.000000000000007</v>
      </c>
      <c r="Y11" s="30">
        <f t="shared" si="2"/>
        <v>0.24637681159420291</v>
      </c>
    </row>
    <row r="12" spans="1:25" x14ac:dyDescent="0.2">
      <c r="A12" s="18" t="s">
        <v>10</v>
      </c>
      <c r="B12" s="13">
        <v>3.7635000000000001</v>
      </c>
      <c r="C12" s="30">
        <v>111.3</v>
      </c>
      <c r="D12" s="115">
        <v>5.2</v>
      </c>
      <c r="E12" s="30">
        <v>97.4</v>
      </c>
      <c r="F12" s="115">
        <v>7.2</v>
      </c>
      <c r="G12" s="31">
        <f t="shared" si="0"/>
        <v>0.87511230907457327</v>
      </c>
      <c r="H12" s="32">
        <f t="shared" si="1"/>
        <v>134.18899999999999</v>
      </c>
      <c r="I12" s="56">
        <v>1.29E-2</v>
      </c>
      <c r="J12" s="56">
        <v>8.8999999999999999E-3</v>
      </c>
      <c r="K12" s="56">
        <v>1.17E-3</v>
      </c>
      <c r="L12" s="56">
        <v>2.4000000000000001E-4</v>
      </c>
      <c r="M12" s="56">
        <v>0.13794000000000001</v>
      </c>
      <c r="N12" s="17">
        <v>8.4000000000000005E-2</v>
      </c>
      <c r="O12" s="17">
        <v>5.3999999999999999E-2</v>
      </c>
      <c r="Q12" s="17">
        <v>12.9</v>
      </c>
      <c r="R12" s="17">
        <v>8.9</v>
      </c>
      <c r="S12" s="33">
        <v>7.5</v>
      </c>
      <c r="T12" s="33">
        <v>1.5</v>
      </c>
      <c r="U12" s="145">
        <f t="shared" si="3"/>
        <v>20</v>
      </c>
      <c r="V12" s="32">
        <v>700</v>
      </c>
      <c r="W12" s="36">
        <v>1200</v>
      </c>
      <c r="X12" s="30">
        <f t="shared" si="4"/>
        <v>41.860465116279066</v>
      </c>
      <c r="Y12" s="30">
        <f t="shared" si="2"/>
        <v>0.6067415730337079</v>
      </c>
    </row>
    <row r="13" spans="1:25" x14ac:dyDescent="0.2">
      <c r="A13" s="18" t="s">
        <v>11</v>
      </c>
      <c r="B13" s="13">
        <v>9.2474000000000007</v>
      </c>
      <c r="C13" s="30">
        <v>363</v>
      </c>
      <c r="D13" s="115">
        <v>32</v>
      </c>
      <c r="E13" s="30">
        <v>146</v>
      </c>
      <c r="F13" s="115">
        <v>13</v>
      </c>
      <c r="G13" s="31">
        <f t="shared" si="0"/>
        <v>0.40220385674931131</v>
      </c>
      <c r="H13" s="32">
        <f t="shared" si="1"/>
        <v>397.31</v>
      </c>
      <c r="I13" s="56">
        <v>1.09E-2</v>
      </c>
      <c r="J13" s="56">
        <v>3.5999999999999999E-3</v>
      </c>
      <c r="K13" s="56">
        <v>1.1800000000000001E-3</v>
      </c>
      <c r="L13" s="56">
        <v>1.2999999999999999E-4</v>
      </c>
      <c r="M13" s="57">
        <v>0.27</v>
      </c>
      <c r="N13" s="17">
        <v>6.0999999999999999E-2</v>
      </c>
      <c r="O13" s="17">
        <v>3.5000000000000003E-2</v>
      </c>
      <c r="Q13" s="17">
        <v>10.9</v>
      </c>
      <c r="R13" s="17">
        <v>3.6</v>
      </c>
      <c r="S13" s="33">
        <v>7.6</v>
      </c>
      <c r="T13" s="33">
        <v>0.86</v>
      </c>
      <c r="U13" s="121">
        <f t="shared" si="3"/>
        <v>11.315789473684211</v>
      </c>
      <c r="V13" s="32">
        <v>350</v>
      </c>
      <c r="W13" s="32">
        <v>920</v>
      </c>
      <c r="X13" s="30">
        <f t="shared" si="4"/>
        <v>30.275229357798171</v>
      </c>
      <c r="Y13" s="30">
        <f t="shared" si="2"/>
        <v>0.91666666666666685</v>
      </c>
    </row>
    <row r="14" spans="1:25" s="21" customFormat="1" x14ac:dyDescent="0.2">
      <c r="A14" s="21" t="s">
        <v>12</v>
      </c>
      <c r="B14" s="7">
        <v>1.6667000000000001</v>
      </c>
      <c r="C14" s="22">
        <v>93.4</v>
      </c>
      <c r="D14" s="117">
        <v>4.7</v>
      </c>
      <c r="E14" s="22">
        <v>62.6</v>
      </c>
      <c r="F14" s="117">
        <v>2.4</v>
      </c>
      <c r="G14" s="23">
        <f t="shared" si="0"/>
        <v>0.67023554603854385</v>
      </c>
      <c r="H14" s="24">
        <f t="shared" si="1"/>
        <v>108.111</v>
      </c>
      <c r="I14" s="58">
        <v>2.9000000000000001E-2</v>
      </c>
      <c r="J14" s="58">
        <v>3.5999999999999997E-2</v>
      </c>
      <c r="K14" s="58">
        <v>1.2800000000000001E-3</v>
      </c>
      <c r="L14" s="58">
        <v>3.6999999999999999E-4</v>
      </c>
      <c r="M14" s="58">
        <v>5.8869999999999999E-3</v>
      </c>
      <c r="N14" s="25">
        <v>0.17</v>
      </c>
      <c r="O14" s="25">
        <v>0.25</v>
      </c>
      <c r="P14" s="25"/>
      <c r="Q14" s="25">
        <v>28</v>
      </c>
      <c r="R14" s="26">
        <v>36</v>
      </c>
      <c r="S14" s="27">
        <v>8.1999999999999993</v>
      </c>
      <c r="T14" s="27">
        <v>2.4</v>
      </c>
      <c r="U14" s="147">
        <f t="shared" si="3"/>
        <v>29.268292682926834</v>
      </c>
      <c r="V14" s="24">
        <v>-700</v>
      </c>
      <c r="W14" s="37">
        <v>5300</v>
      </c>
      <c r="X14" s="22">
        <f t="shared" si="4"/>
        <v>70.714285714285722</v>
      </c>
      <c r="Y14" s="22">
        <f t="shared" si="2"/>
        <v>0.55000000000000004</v>
      </c>
    </row>
    <row r="15" spans="1:25" x14ac:dyDescent="0.2">
      <c r="A15" s="18" t="s">
        <v>14</v>
      </c>
      <c r="B15" s="13">
        <v>3.2795999999999998</v>
      </c>
      <c r="C15" s="30">
        <v>200</v>
      </c>
      <c r="D15" s="115">
        <v>58</v>
      </c>
      <c r="E15" s="30">
        <v>121</v>
      </c>
      <c r="F15" s="115">
        <v>32</v>
      </c>
      <c r="G15" s="31">
        <f t="shared" si="0"/>
        <v>0.60499999999999998</v>
      </c>
      <c r="H15" s="32">
        <f t="shared" si="1"/>
        <v>228.435</v>
      </c>
      <c r="I15" s="56">
        <v>1.41E-2</v>
      </c>
      <c r="J15" s="56">
        <v>7.6E-3</v>
      </c>
      <c r="K15" s="56">
        <v>1.3699999999999999E-3</v>
      </c>
      <c r="L15" s="56">
        <v>2.3000000000000001E-4</v>
      </c>
      <c r="M15" s="56">
        <v>0.37894</v>
      </c>
      <c r="N15" s="17">
        <v>7.6999999999999999E-2</v>
      </c>
      <c r="O15" s="17">
        <v>4.4999999999999998E-2</v>
      </c>
      <c r="Q15" s="17">
        <v>14.1</v>
      </c>
      <c r="R15" s="17">
        <v>7.6</v>
      </c>
      <c r="S15" s="33">
        <v>8.8000000000000007</v>
      </c>
      <c r="T15" s="33">
        <v>1.5</v>
      </c>
      <c r="U15" s="145">
        <f t="shared" si="3"/>
        <v>17.045454545454543</v>
      </c>
      <c r="V15" s="32">
        <v>500</v>
      </c>
      <c r="W15" s="36">
        <v>1200</v>
      </c>
      <c r="X15" s="30">
        <f t="shared" si="4"/>
        <v>37.588652482269502</v>
      </c>
      <c r="Y15" s="30">
        <f t="shared" si="2"/>
        <v>0.69736842105263153</v>
      </c>
    </row>
    <row r="16" spans="1:25" x14ac:dyDescent="0.2">
      <c r="A16" s="18" t="s">
        <v>15</v>
      </c>
      <c r="B16" s="13">
        <v>3.7097000000000002</v>
      </c>
      <c r="C16" s="30">
        <v>107.2</v>
      </c>
      <c r="D16" s="115">
        <v>5</v>
      </c>
      <c r="E16" s="30">
        <v>58.5</v>
      </c>
      <c r="F16" s="115">
        <v>2.9</v>
      </c>
      <c r="G16" s="31">
        <f t="shared" si="0"/>
        <v>0.54570895522388063</v>
      </c>
      <c r="H16" s="32">
        <f t="shared" si="1"/>
        <v>120.94750000000001</v>
      </c>
      <c r="I16" s="56">
        <v>1.6500000000000001E-2</v>
      </c>
      <c r="J16" s="56">
        <v>9.4999999999999998E-3</v>
      </c>
      <c r="K16" s="56">
        <v>1.3699999999999999E-3</v>
      </c>
      <c r="L16" s="56">
        <v>3.1E-4</v>
      </c>
      <c r="M16" s="56">
        <v>0.26971000000000001</v>
      </c>
      <c r="N16" s="17">
        <v>7.0000000000000007E-2</v>
      </c>
      <c r="O16" s="17">
        <v>3.6999999999999998E-2</v>
      </c>
      <c r="Q16" s="17">
        <v>16.5</v>
      </c>
      <c r="R16" s="17">
        <v>9.5</v>
      </c>
      <c r="S16" s="33">
        <v>8.8000000000000007</v>
      </c>
      <c r="T16" s="33">
        <v>2</v>
      </c>
      <c r="U16" s="145">
        <f t="shared" si="3"/>
        <v>22.727272727272727</v>
      </c>
      <c r="V16" s="32">
        <v>600</v>
      </c>
      <c r="W16" s="36">
        <v>1100</v>
      </c>
      <c r="X16" s="30">
        <f t="shared" si="4"/>
        <v>46.666666666666664</v>
      </c>
      <c r="Y16" s="30">
        <f t="shared" si="2"/>
        <v>0.81052631578947365</v>
      </c>
    </row>
    <row r="17" spans="1:25" x14ac:dyDescent="0.2">
      <c r="A17" s="18" t="s">
        <v>16</v>
      </c>
      <c r="B17" s="13">
        <v>14.946</v>
      </c>
      <c r="C17" s="30">
        <v>53.7</v>
      </c>
      <c r="D17" s="115">
        <v>2.5</v>
      </c>
      <c r="E17" s="30">
        <v>42.4</v>
      </c>
      <c r="F17" s="115">
        <v>2.8</v>
      </c>
      <c r="G17" s="31">
        <f t="shared" si="0"/>
        <v>0.7895716945996275</v>
      </c>
      <c r="H17" s="32">
        <f t="shared" si="1"/>
        <v>63.664000000000001</v>
      </c>
      <c r="I17" s="56">
        <v>2.1999999999999999E-2</v>
      </c>
      <c r="J17" s="56">
        <v>1.4E-2</v>
      </c>
      <c r="K17" s="56">
        <v>1.5100000000000001E-3</v>
      </c>
      <c r="L17" s="56">
        <v>2.5000000000000001E-4</v>
      </c>
      <c r="M17" s="57">
        <v>0.27</v>
      </c>
      <c r="N17" s="17">
        <v>0.32</v>
      </c>
      <c r="O17" s="17">
        <v>0.19</v>
      </c>
      <c r="Q17" s="17">
        <v>21</v>
      </c>
      <c r="R17" s="35">
        <v>14</v>
      </c>
      <c r="S17" s="33">
        <v>9.6999999999999993</v>
      </c>
      <c r="T17" s="33">
        <v>1.6</v>
      </c>
      <c r="U17" s="145">
        <f t="shared" si="3"/>
        <v>16.494845360824744</v>
      </c>
      <c r="V17" s="32">
        <v>-500</v>
      </c>
      <c r="W17" s="36">
        <v>1600</v>
      </c>
      <c r="X17" s="30">
        <f t="shared" si="4"/>
        <v>53.809523809523817</v>
      </c>
      <c r="Y17" s="30">
        <f t="shared" si="2"/>
        <v>0.80714285714285716</v>
      </c>
    </row>
    <row r="18" spans="1:25" s="21" customFormat="1" x14ac:dyDescent="0.2">
      <c r="A18" s="21" t="s">
        <v>17</v>
      </c>
      <c r="B18" s="7">
        <v>3.7097000000000002</v>
      </c>
      <c r="C18" s="22">
        <v>78.3</v>
      </c>
      <c r="D18" s="117">
        <v>3.4</v>
      </c>
      <c r="E18" s="22">
        <v>61.4</v>
      </c>
      <c r="F18" s="117">
        <v>2</v>
      </c>
      <c r="G18" s="23">
        <f t="shared" si="0"/>
        <v>0.78416347381864626</v>
      </c>
      <c r="H18" s="24">
        <f t="shared" si="1"/>
        <v>92.728999999999999</v>
      </c>
      <c r="I18" s="58">
        <v>4.0000000000000001E-3</v>
      </c>
      <c r="J18" s="58">
        <v>1.2E-2</v>
      </c>
      <c r="K18" s="58">
        <v>1.67E-3</v>
      </c>
      <c r="L18" s="58">
        <v>2.1000000000000001E-4</v>
      </c>
      <c r="M18" s="59">
        <v>0.27</v>
      </c>
      <c r="N18" s="25">
        <v>0.05</v>
      </c>
      <c r="O18" s="25">
        <v>0.11</v>
      </c>
      <c r="P18" s="25"/>
      <c r="Q18" s="25">
        <v>3</v>
      </c>
      <c r="R18" s="26">
        <v>12</v>
      </c>
      <c r="S18" s="27">
        <v>10.8</v>
      </c>
      <c r="T18" s="27">
        <v>1.4</v>
      </c>
      <c r="U18" s="146">
        <f t="shared" si="3"/>
        <v>12.962962962962962</v>
      </c>
      <c r="V18" s="24">
        <v>-1500</v>
      </c>
      <c r="W18" s="37">
        <v>2000</v>
      </c>
      <c r="X18" s="29">
        <f t="shared" si="4"/>
        <v>-260</v>
      </c>
      <c r="Y18" s="22">
        <f t="shared" si="2"/>
        <v>-0.65</v>
      </c>
    </row>
    <row r="19" spans="1:25" x14ac:dyDescent="0.2">
      <c r="A19" s="18" t="s">
        <v>19</v>
      </c>
      <c r="B19" s="13">
        <v>6.0216000000000003</v>
      </c>
      <c r="C19" s="30">
        <v>71.599999999999994</v>
      </c>
      <c r="D19" s="115">
        <v>2.9</v>
      </c>
      <c r="E19" s="30">
        <v>76.599999999999994</v>
      </c>
      <c r="F19" s="115">
        <v>2.8</v>
      </c>
      <c r="G19" s="31">
        <f t="shared" si="0"/>
        <v>1.0698324022346368</v>
      </c>
      <c r="H19" s="32">
        <f t="shared" si="1"/>
        <v>89.600999999999999</v>
      </c>
      <c r="I19" s="56">
        <v>2.4E-2</v>
      </c>
      <c r="J19" s="56">
        <v>1.4999999999999999E-2</v>
      </c>
      <c r="K19" s="56">
        <v>1.7600000000000001E-3</v>
      </c>
      <c r="L19" s="56">
        <v>3.5E-4</v>
      </c>
      <c r="M19" s="56">
        <v>0.20948</v>
      </c>
      <c r="N19" s="17">
        <v>0.10199999999999999</v>
      </c>
      <c r="O19" s="17">
        <v>7.3999999999999996E-2</v>
      </c>
      <c r="Q19" s="17">
        <v>23</v>
      </c>
      <c r="R19" s="17">
        <v>15</v>
      </c>
      <c r="S19" s="33">
        <v>11.3</v>
      </c>
      <c r="T19" s="33">
        <v>2.2000000000000002</v>
      </c>
      <c r="U19" s="145">
        <f t="shared" si="3"/>
        <v>19.469026548672566</v>
      </c>
      <c r="V19" s="32">
        <v>300</v>
      </c>
      <c r="W19" s="36">
        <v>1700</v>
      </c>
      <c r="X19" s="30">
        <f t="shared" si="4"/>
        <v>50.869565217391298</v>
      </c>
      <c r="Y19" s="30">
        <f t="shared" si="2"/>
        <v>0.77999999999999992</v>
      </c>
    </row>
    <row r="20" spans="1:25" s="21" customFormat="1" x14ac:dyDescent="0.2">
      <c r="A20" s="21" t="s">
        <v>20</v>
      </c>
      <c r="B20" s="7">
        <v>9.7850000000000001</v>
      </c>
      <c r="C20" s="22">
        <v>671</v>
      </c>
      <c r="D20" s="117">
        <v>11</v>
      </c>
      <c r="E20" s="22">
        <v>161.5</v>
      </c>
      <c r="F20" s="117">
        <v>2.5</v>
      </c>
      <c r="G20" s="23">
        <f t="shared" si="0"/>
        <v>0.2406855439642325</v>
      </c>
      <c r="H20" s="24">
        <f t="shared" si="1"/>
        <v>708.95249999999999</v>
      </c>
      <c r="I20" s="58">
        <v>3.7499999999999999E-2</v>
      </c>
      <c r="J20" s="58">
        <v>6.3E-3</v>
      </c>
      <c r="K20" s="58">
        <v>1.8090000000000001E-3</v>
      </c>
      <c r="L20" s="58">
        <v>8.5000000000000006E-5</v>
      </c>
      <c r="M20" s="59">
        <v>0.27</v>
      </c>
      <c r="N20" s="25">
        <v>0.152</v>
      </c>
      <c r="O20" s="25">
        <v>2.7E-2</v>
      </c>
      <c r="P20" s="25"/>
      <c r="Q20" s="25">
        <v>37.200000000000003</v>
      </c>
      <c r="R20" s="25">
        <v>6.1</v>
      </c>
      <c r="S20" s="27">
        <v>11.65</v>
      </c>
      <c r="T20" s="27">
        <v>0.55000000000000004</v>
      </c>
      <c r="U20" s="146">
        <f t="shared" si="3"/>
        <v>4.7210300429184553</v>
      </c>
      <c r="V20" s="24">
        <v>2170</v>
      </c>
      <c r="W20" s="24">
        <v>330</v>
      </c>
      <c r="X20" s="22">
        <f t="shared" si="4"/>
        <v>68.682795698924721</v>
      </c>
      <c r="Y20" s="29">
        <f t="shared" si="2"/>
        <v>4.1885245901639356</v>
      </c>
    </row>
    <row r="21" spans="1:25" s="21" customFormat="1" x14ac:dyDescent="0.2">
      <c r="A21" s="21" t="s">
        <v>21</v>
      </c>
      <c r="B21" s="7">
        <v>5.3764000000000003</v>
      </c>
      <c r="C21" s="22">
        <v>39</v>
      </c>
      <c r="D21" s="117">
        <v>9.6999999999999993</v>
      </c>
      <c r="E21" s="22">
        <v>23.9</v>
      </c>
      <c r="F21" s="117">
        <v>7.4</v>
      </c>
      <c r="G21" s="23">
        <f t="shared" si="0"/>
        <v>0.61282051282051275</v>
      </c>
      <c r="H21" s="24">
        <f t="shared" si="1"/>
        <v>44.616500000000002</v>
      </c>
      <c r="I21" s="58">
        <v>5.0000000000000001E-3</v>
      </c>
      <c r="J21" s="58">
        <v>3.1E-2</v>
      </c>
      <c r="K21" s="58">
        <v>1.83E-3</v>
      </c>
      <c r="L21" s="58">
        <v>6.0999999999999997E-4</v>
      </c>
      <c r="M21" s="59">
        <v>0.27</v>
      </c>
      <c r="N21" s="25">
        <v>0.1</v>
      </c>
      <c r="O21" s="25">
        <v>0.2</v>
      </c>
      <c r="P21" s="25"/>
      <c r="Q21" s="25">
        <v>2</v>
      </c>
      <c r="R21" s="26">
        <v>31</v>
      </c>
      <c r="S21" s="27">
        <v>11.8</v>
      </c>
      <c r="T21" s="28">
        <v>3.9</v>
      </c>
      <c r="U21" s="147">
        <f t="shared" si="3"/>
        <v>33.050847457627114</v>
      </c>
      <c r="V21" s="24">
        <v>-2200</v>
      </c>
      <c r="W21" s="37">
        <v>3500</v>
      </c>
      <c r="X21" s="22">
        <f t="shared" si="4"/>
        <v>-490.00000000000006</v>
      </c>
      <c r="Y21" s="22">
        <f t="shared" si="2"/>
        <v>-0.31612903225806455</v>
      </c>
    </row>
    <row r="22" spans="1:25" s="21" customFormat="1" x14ac:dyDescent="0.2">
      <c r="A22" s="21" t="s">
        <v>23</v>
      </c>
      <c r="B22" s="7">
        <v>7.4732000000000003</v>
      </c>
      <c r="C22" s="22">
        <v>71.5</v>
      </c>
      <c r="D22" s="117">
        <v>3.9</v>
      </c>
      <c r="E22" s="22">
        <v>77.8</v>
      </c>
      <c r="F22" s="117">
        <v>2.2999999999999998</v>
      </c>
      <c r="G22" s="23">
        <f t="shared" si="0"/>
        <v>1.0881118881118881</v>
      </c>
      <c r="H22" s="24">
        <f t="shared" si="1"/>
        <v>89.783000000000001</v>
      </c>
      <c r="I22" s="58">
        <v>4.2000000000000003E-2</v>
      </c>
      <c r="J22" s="58">
        <v>1.7000000000000001E-2</v>
      </c>
      <c r="K22" s="58">
        <v>1.8500000000000001E-3</v>
      </c>
      <c r="L22" s="58">
        <v>3.3E-4</v>
      </c>
      <c r="M22" s="59">
        <v>0.27</v>
      </c>
      <c r="N22" s="25">
        <v>0.27</v>
      </c>
      <c r="O22" s="25">
        <v>0.15</v>
      </c>
      <c r="P22" s="25"/>
      <c r="Q22" s="25">
        <v>40</v>
      </c>
      <c r="R22" s="25">
        <v>16</v>
      </c>
      <c r="S22" s="27">
        <v>11.9</v>
      </c>
      <c r="T22" s="27">
        <v>2.1</v>
      </c>
      <c r="U22" s="147">
        <f t="shared" si="3"/>
        <v>17.647058823529413</v>
      </c>
      <c r="V22" s="24">
        <v>1400</v>
      </c>
      <c r="W22" s="24">
        <v>1200</v>
      </c>
      <c r="X22" s="22">
        <f t="shared" si="4"/>
        <v>70.25</v>
      </c>
      <c r="Y22" s="29">
        <f t="shared" si="2"/>
        <v>1.7562500000000001</v>
      </c>
    </row>
    <row r="23" spans="1:25" x14ac:dyDescent="0.2">
      <c r="A23" s="18" t="s">
        <v>24</v>
      </c>
      <c r="B23" s="13">
        <v>8.6560000000000006</v>
      </c>
      <c r="C23" s="30">
        <v>121.6</v>
      </c>
      <c r="D23" s="115">
        <v>4.5</v>
      </c>
      <c r="E23" s="30">
        <v>64.8</v>
      </c>
      <c r="F23" s="115">
        <v>1.9</v>
      </c>
      <c r="G23" s="31">
        <f t="shared" si="0"/>
        <v>0.53289473684210531</v>
      </c>
      <c r="H23" s="32">
        <f t="shared" si="1"/>
        <v>136.828</v>
      </c>
      <c r="I23" s="56">
        <v>0.01</v>
      </c>
      <c r="J23" s="56">
        <v>6.7999999999999996E-3</v>
      </c>
      <c r="K23" s="56">
        <v>1.8600000000000001E-3</v>
      </c>
      <c r="L23" s="56">
        <v>2.7999999999999998E-4</v>
      </c>
      <c r="M23" s="56">
        <v>0.19342999999999999</v>
      </c>
      <c r="N23" s="17">
        <v>5.1999999999999998E-2</v>
      </c>
      <c r="O23" s="17">
        <v>3.5999999999999997E-2</v>
      </c>
      <c r="Q23" s="17">
        <v>9.9</v>
      </c>
      <c r="R23" s="17">
        <v>6.9</v>
      </c>
      <c r="S23" s="33">
        <v>12</v>
      </c>
      <c r="T23" s="33">
        <v>1.8</v>
      </c>
      <c r="U23" s="121">
        <f t="shared" si="3"/>
        <v>15</v>
      </c>
      <c r="V23" s="32">
        <v>-390</v>
      </c>
      <c r="W23" s="32">
        <v>900</v>
      </c>
      <c r="X23" s="30">
        <f t="shared" si="4"/>
        <v>-21.212121212121215</v>
      </c>
      <c r="Y23" s="30">
        <f t="shared" si="2"/>
        <v>-0.30434782608695643</v>
      </c>
    </row>
    <row r="24" spans="1:25" x14ac:dyDescent="0.2">
      <c r="A24" s="18" t="s">
        <v>18</v>
      </c>
      <c r="B24" s="13">
        <v>11.773999999999999</v>
      </c>
      <c r="C24" s="30">
        <v>55</v>
      </c>
      <c r="D24" s="115">
        <v>1.6</v>
      </c>
      <c r="E24" s="30">
        <v>47.6</v>
      </c>
      <c r="F24" s="115">
        <v>1.2</v>
      </c>
      <c r="G24" s="31">
        <f t="shared" si="0"/>
        <v>0.86545454545454548</v>
      </c>
      <c r="H24" s="32">
        <f t="shared" si="1"/>
        <v>66.186000000000007</v>
      </c>
      <c r="I24" s="56">
        <v>3.0000000000000001E-3</v>
      </c>
      <c r="J24" s="56">
        <v>1.0999999999999999E-2</v>
      </c>
      <c r="K24" s="56">
        <v>1.9300000000000001E-3</v>
      </c>
      <c r="L24" s="56">
        <v>3.1E-4</v>
      </c>
      <c r="M24" s="57">
        <v>0.27</v>
      </c>
      <c r="N24" s="17">
        <v>4.8000000000000001E-2</v>
      </c>
      <c r="O24" s="17">
        <v>5.1999999999999998E-2</v>
      </c>
      <c r="Q24" s="17">
        <v>2</v>
      </c>
      <c r="R24" s="17">
        <v>11</v>
      </c>
      <c r="S24" s="33">
        <v>12.4</v>
      </c>
      <c r="T24" s="33">
        <v>2</v>
      </c>
      <c r="U24" s="145">
        <f t="shared" si="3"/>
        <v>16.129032258064516</v>
      </c>
      <c r="V24" s="32">
        <v>-1100</v>
      </c>
      <c r="W24" s="32">
        <v>1300</v>
      </c>
      <c r="X24" s="30">
        <f t="shared" si="4"/>
        <v>-520</v>
      </c>
      <c r="Y24" s="30">
        <f t="shared" si="2"/>
        <v>-0.94545454545454544</v>
      </c>
    </row>
    <row r="25" spans="1:25" x14ac:dyDescent="0.2">
      <c r="A25" s="18" t="s">
        <v>25</v>
      </c>
      <c r="B25" s="13">
        <v>6.5053999999999998</v>
      </c>
      <c r="C25" s="30">
        <v>145.9</v>
      </c>
      <c r="D25" s="115">
        <v>6.1</v>
      </c>
      <c r="E25" s="30">
        <v>83.8</v>
      </c>
      <c r="F25" s="115">
        <v>6.1</v>
      </c>
      <c r="G25" s="31">
        <f t="shared" si="0"/>
        <v>0.57436600411240568</v>
      </c>
      <c r="H25" s="32">
        <f t="shared" si="1"/>
        <v>165.59300000000002</v>
      </c>
      <c r="I25" s="56">
        <v>2.06E-2</v>
      </c>
      <c r="J25" s="56">
        <v>8.0999999999999996E-3</v>
      </c>
      <c r="K25" s="56">
        <v>1.9499999999999999E-3</v>
      </c>
      <c r="L25" s="56">
        <v>2.0000000000000001E-4</v>
      </c>
      <c r="M25" s="56">
        <v>0.34389999999999998</v>
      </c>
      <c r="N25" s="17">
        <v>6.8000000000000005E-2</v>
      </c>
      <c r="O25" s="17">
        <v>2.9000000000000001E-2</v>
      </c>
      <c r="Q25" s="17">
        <v>20.5</v>
      </c>
      <c r="R25" s="17">
        <v>8.1</v>
      </c>
      <c r="S25" s="33">
        <v>12.5</v>
      </c>
      <c r="T25" s="33">
        <v>1.3</v>
      </c>
      <c r="U25" s="121">
        <f t="shared" si="3"/>
        <v>10.4</v>
      </c>
      <c r="V25" s="32">
        <v>940</v>
      </c>
      <c r="W25" s="32">
        <v>590</v>
      </c>
      <c r="X25" s="30">
        <f t="shared" si="4"/>
        <v>39.024390243902438</v>
      </c>
      <c r="Y25" s="30">
        <f t="shared" si="2"/>
        <v>0.98765432098765438</v>
      </c>
    </row>
    <row r="26" spans="1:25" s="21" customFormat="1" x14ac:dyDescent="0.2">
      <c r="A26" s="21" t="s">
        <v>26</v>
      </c>
      <c r="B26" s="7">
        <v>10.323</v>
      </c>
      <c r="C26" s="22">
        <v>178.9</v>
      </c>
      <c r="D26" s="117">
        <v>4.2</v>
      </c>
      <c r="E26" s="22">
        <v>59.5</v>
      </c>
      <c r="F26" s="117">
        <v>1.8</v>
      </c>
      <c r="G26" s="23">
        <f t="shared" si="0"/>
        <v>0.33258803801006148</v>
      </c>
      <c r="H26" s="24">
        <f t="shared" si="1"/>
        <v>192.88249999999999</v>
      </c>
      <c r="I26" s="58">
        <v>5.4600000000000003E-2</v>
      </c>
      <c r="J26" s="58">
        <v>6.8999999999999999E-3</v>
      </c>
      <c r="K26" s="58">
        <v>2.1199999999999999E-3</v>
      </c>
      <c r="L26" s="58">
        <v>1.9000000000000001E-4</v>
      </c>
      <c r="M26" s="58">
        <v>0.25796000000000002</v>
      </c>
      <c r="N26" s="25">
        <v>0.193</v>
      </c>
      <c r="O26" s="25">
        <v>2.5999999999999999E-2</v>
      </c>
      <c r="P26" s="25"/>
      <c r="Q26" s="25">
        <v>53.8</v>
      </c>
      <c r="R26" s="25">
        <v>6.6</v>
      </c>
      <c r="S26" s="27">
        <v>13.6</v>
      </c>
      <c r="T26" s="27">
        <v>1.2</v>
      </c>
      <c r="U26" s="146">
        <f t="shared" si="3"/>
        <v>8.8235294117647065</v>
      </c>
      <c r="V26" s="24">
        <v>2640</v>
      </c>
      <c r="W26" s="24">
        <v>210</v>
      </c>
      <c r="X26" s="22">
        <f t="shared" si="4"/>
        <v>74.721189591078073</v>
      </c>
      <c r="Y26" s="29">
        <f t="shared" si="2"/>
        <v>6.0909090909090908</v>
      </c>
    </row>
    <row r="27" spans="1:25" s="21" customFormat="1" x14ac:dyDescent="0.2">
      <c r="A27" s="21" t="s">
        <v>27</v>
      </c>
      <c r="B27" s="7">
        <v>10.968</v>
      </c>
      <c r="C27" s="22">
        <v>44.3</v>
      </c>
      <c r="D27" s="117">
        <v>3.8</v>
      </c>
      <c r="E27" s="22">
        <v>49</v>
      </c>
      <c r="F27" s="117">
        <v>4.5999999999999996</v>
      </c>
      <c r="G27" s="23">
        <f t="shared" si="0"/>
        <v>1.1060948081264108</v>
      </c>
      <c r="H27" s="24">
        <f t="shared" si="1"/>
        <v>55.814999999999998</v>
      </c>
      <c r="I27" s="58">
        <v>7.9000000000000001E-2</v>
      </c>
      <c r="J27" s="58">
        <v>6.7000000000000004E-2</v>
      </c>
      <c r="K27" s="58">
        <v>2.14E-3</v>
      </c>
      <c r="L27" s="58">
        <v>4.8999999999999998E-4</v>
      </c>
      <c r="M27" s="58">
        <v>0.26378000000000001</v>
      </c>
      <c r="N27" s="25">
        <v>0.54</v>
      </c>
      <c r="O27" s="25">
        <v>0.66</v>
      </c>
      <c r="P27" s="25"/>
      <c r="Q27" s="25">
        <v>63</v>
      </c>
      <c r="R27" s="26">
        <v>46</v>
      </c>
      <c r="S27" s="27">
        <v>13.8</v>
      </c>
      <c r="T27" s="28">
        <v>3.2</v>
      </c>
      <c r="U27" s="147">
        <f t="shared" si="3"/>
        <v>23.188405797101449</v>
      </c>
      <c r="V27" s="24">
        <v>1400</v>
      </c>
      <c r="W27" s="37">
        <v>6800</v>
      </c>
      <c r="X27" s="22">
        <f t="shared" si="4"/>
        <v>78.095238095238102</v>
      </c>
      <c r="Y27" s="22">
        <f t="shared" si="2"/>
        <v>1.0695652173913044</v>
      </c>
    </row>
    <row r="28" spans="1:25" s="21" customFormat="1" x14ac:dyDescent="0.2">
      <c r="A28" s="21" t="s">
        <v>28</v>
      </c>
      <c r="B28" s="7">
        <v>5.2689000000000004</v>
      </c>
      <c r="C28" s="22">
        <v>35.700000000000003</v>
      </c>
      <c r="D28" s="117">
        <v>4.4000000000000004</v>
      </c>
      <c r="E28" s="22">
        <v>27.1</v>
      </c>
      <c r="F28" s="117">
        <v>2.2000000000000002</v>
      </c>
      <c r="G28" s="23">
        <f t="shared" si="0"/>
        <v>0.7591036414565826</v>
      </c>
      <c r="H28" s="24">
        <f t="shared" si="1"/>
        <v>42.0685</v>
      </c>
      <c r="I28" s="58">
        <v>5.6000000000000001E-2</v>
      </c>
      <c r="J28" s="58">
        <v>4.4999999999999998E-2</v>
      </c>
      <c r="K28" s="58">
        <v>2.2100000000000002E-3</v>
      </c>
      <c r="L28" s="58">
        <v>4.8000000000000001E-4</v>
      </c>
      <c r="M28" s="59">
        <v>0.27</v>
      </c>
      <c r="N28" s="25">
        <v>0.42</v>
      </c>
      <c r="O28" s="25">
        <v>0.49</v>
      </c>
      <c r="P28" s="25"/>
      <c r="Q28" s="25">
        <v>51</v>
      </c>
      <c r="R28" s="26">
        <v>42</v>
      </c>
      <c r="S28" s="27">
        <v>14.2</v>
      </c>
      <c r="T28" s="28">
        <v>3.1</v>
      </c>
      <c r="U28" s="147">
        <f t="shared" si="3"/>
        <v>21.83098591549296</v>
      </c>
      <c r="V28" s="24">
        <v>-400</v>
      </c>
      <c r="W28" s="37">
        <v>3300</v>
      </c>
      <c r="X28" s="22">
        <f t="shared" si="4"/>
        <v>72.156862745098039</v>
      </c>
      <c r="Y28" s="22">
        <f t="shared" si="2"/>
        <v>0.87619047619047608</v>
      </c>
    </row>
    <row r="29" spans="1:25" x14ac:dyDescent="0.2">
      <c r="A29" s="18" t="s">
        <v>29</v>
      </c>
      <c r="B29" s="13">
        <v>8.3333999999999993</v>
      </c>
      <c r="C29" s="30">
        <v>158.30000000000001</v>
      </c>
      <c r="D29" s="115">
        <v>3.7</v>
      </c>
      <c r="E29" s="30">
        <v>98.8</v>
      </c>
      <c r="F29" s="115">
        <v>3.2</v>
      </c>
      <c r="G29" s="31">
        <f t="shared" si="0"/>
        <v>0.62413139608338586</v>
      </c>
      <c r="H29" s="32">
        <f t="shared" si="1"/>
        <v>181.518</v>
      </c>
      <c r="I29" s="56">
        <v>1.55E-2</v>
      </c>
      <c r="J29" s="56">
        <v>6.3E-3</v>
      </c>
      <c r="K29" s="56">
        <v>2.2699999999999999E-3</v>
      </c>
      <c r="L29" s="56">
        <v>3.8000000000000002E-4</v>
      </c>
      <c r="M29" s="56">
        <v>0.30941999999999997</v>
      </c>
      <c r="N29" s="17">
        <v>0.06</v>
      </c>
      <c r="O29" s="17">
        <v>2.5000000000000001E-2</v>
      </c>
      <c r="Q29" s="17">
        <v>15.5</v>
      </c>
      <c r="R29" s="17">
        <v>6.2</v>
      </c>
      <c r="S29" s="33">
        <v>14.6</v>
      </c>
      <c r="T29" s="33">
        <v>2.5</v>
      </c>
      <c r="U29" s="145">
        <f t="shared" si="3"/>
        <v>17.123287671232877</v>
      </c>
      <c r="V29" s="32">
        <v>30</v>
      </c>
      <c r="W29" s="32">
        <v>670</v>
      </c>
      <c r="X29" s="30">
        <f t="shared" si="4"/>
        <v>5.8064516129032295</v>
      </c>
      <c r="Y29" s="30">
        <f t="shared" si="2"/>
        <v>0.14516129032258071</v>
      </c>
    </row>
    <row r="30" spans="1:25" x14ac:dyDescent="0.2">
      <c r="A30" s="18" t="s">
        <v>30</v>
      </c>
      <c r="B30" s="13">
        <v>15</v>
      </c>
      <c r="C30" s="30">
        <v>253</v>
      </c>
      <c r="D30" s="115">
        <v>14</v>
      </c>
      <c r="E30" s="30">
        <v>113.8</v>
      </c>
      <c r="F30" s="115">
        <v>8.6999999999999993</v>
      </c>
      <c r="G30" s="31">
        <f t="shared" si="0"/>
        <v>0.44980237154150199</v>
      </c>
      <c r="H30" s="32">
        <f t="shared" si="1"/>
        <v>279.74299999999999</v>
      </c>
      <c r="I30" s="56">
        <v>1.4200000000000001E-2</v>
      </c>
      <c r="J30" s="56">
        <v>3.5000000000000001E-3</v>
      </c>
      <c r="K30" s="56">
        <v>2.2599999999999999E-3</v>
      </c>
      <c r="L30" s="56">
        <v>1.8000000000000001E-4</v>
      </c>
      <c r="M30" s="56">
        <v>0.14207</v>
      </c>
      <c r="N30" s="17">
        <v>4.8000000000000001E-2</v>
      </c>
      <c r="O30" s="17">
        <v>1.2999999999999999E-2</v>
      </c>
      <c r="Q30" s="17">
        <v>14.2</v>
      </c>
      <c r="R30" s="17">
        <v>3.5</v>
      </c>
      <c r="S30" s="33">
        <v>14.6</v>
      </c>
      <c r="T30" s="33">
        <v>1.1000000000000001</v>
      </c>
      <c r="U30" s="121">
        <f t="shared" si="3"/>
        <v>7.5342465753424666</v>
      </c>
      <c r="V30" s="32">
        <v>-140</v>
      </c>
      <c r="W30" s="32">
        <v>420</v>
      </c>
      <c r="X30" s="30">
        <f t="shared" si="4"/>
        <v>-2.8169014084507005</v>
      </c>
      <c r="Y30" s="30">
        <f t="shared" si="2"/>
        <v>-0.11428571428571439</v>
      </c>
    </row>
    <row r="31" spans="1:25" x14ac:dyDescent="0.2">
      <c r="A31" s="18" t="s">
        <v>31</v>
      </c>
      <c r="B31" s="13">
        <v>9.4625000000000004</v>
      </c>
      <c r="C31" s="30">
        <v>51.2</v>
      </c>
      <c r="D31" s="115">
        <v>5.8</v>
      </c>
      <c r="E31" s="30">
        <v>22.9</v>
      </c>
      <c r="F31" s="115">
        <v>2.8</v>
      </c>
      <c r="G31" s="31">
        <f t="shared" si="0"/>
        <v>0.44726562499999994</v>
      </c>
      <c r="H31" s="32">
        <f t="shared" si="1"/>
        <v>56.581500000000005</v>
      </c>
      <c r="I31" s="56">
        <v>1.2E-2</v>
      </c>
      <c r="J31" s="56">
        <v>1.9E-2</v>
      </c>
      <c r="K31" s="56">
        <v>2.2699999999999999E-3</v>
      </c>
      <c r="L31" s="56">
        <v>2.9999999999999997E-4</v>
      </c>
      <c r="M31" s="57">
        <v>0.27</v>
      </c>
      <c r="N31" s="17">
        <v>0.14000000000000001</v>
      </c>
      <c r="O31" s="17">
        <v>0.11</v>
      </c>
      <c r="Q31" s="17">
        <v>11</v>
      </c>
      <c r="R31" s="35">
        <v>19</v>
      </c>
      <c r="S31" s="33">
        <v>14.6</v>
      </c>
      <c r="T31" s="33">
        <v>1.9</v>
      </c>
      <c r="U31" s="121">
        <f t="shared" si="3"/>
        <v>13.013698630136986</v>
      </c>
      <c r="V31" s="32">
        <v>-700</v>
      </c>
      <c r="W31" s="36">
        <v>1400</v>
      </c>
      <c r="X31" s="30">
        <f t="shared" si="4"/>
        <v>-32.72727272727272</v>
      </c>
      <c r="Y31" s="30">
        <f t="shared" si="2"/>
        <v>-0.18947368421052629</v>
      </c>
    </row>
    <row r="32" spans="1:25" x14ac:dyDescent="0.2">
      <c r="A32" s="18" t="s">
        <v>32</v>
      </c>
      <c r="B32" s="13">
        <v>4.7850000000000001</v>
      </c>
      <c r="C32" s="30">
        <v>179</v>
      </c>
      <c r="D32" s="115">
        <v>24</v>
      </c>
      <c r="E32" s="30">
        <v>112.6</v>
      </c>
      <c r="F32" s="115">
        <v>6.2</v>
      </c>
      <c r="G32" s="31">
        <f t="shared" si="0"/>
        <v>0.62905027932960889</v>
      </c>
      <c r="H32" s="32">
        <f t="shared" si="1"/>
        <v>205.46100000000001</v>
      </c>
      <c r="I32" s="56">
        <v>1.43E-2</v>
      </c>
      <c r="J32" s="56">
        <v>8.3999999999999995E-3</v>
      </c>
      <c r="K32" s="56">
        <v>2.3500000000000001E-3</v>
      </c>
      <c r="L32" s="56">
        <v>2.9E-4</v>
      </c>
      <c r="M32" s="57">
        <v>0.27</v>
      </c>
      <c r="N32" s="17">
        <v>4.9000000000000002E-2</v>
      </c>
      <c r="O32" s="17">
        <v>3.4000000000000002E-2</v>
      </c>
      <c r="Q32" s="17">
        <v>14.3</v>
      </c>
      <c r="R32" s="17">
        <v>8.4</v>
      </c>
      <c r="S32" s="33">
        <v>15.1</v>
      </c>
      <c r="T32" s="33">
        <v>1.9</v>
      </c>
      <c r="U32" s="121">
        <f t="shared" si="3"/>
        <v>12.582781456953644</v>
      </c>
      <c r="V32" s="32">
        <v>-200</v>
      </c>
      <c r="W32" s="32">
        <v>940</v>
      </c>
      <c r="X32" s="30">
        <f t="shared" si="4"/>
        <v>-5.5944055944055826</v>
      </c>
      <c r="Y32" s="30">
        <f t="shared" si="2"/>
        <v>-9.5238095238095108E-2</v>
      </c>
    </row>
    <row r="33" spans="1:25" x14ac:dyDescent="0.2">
      <c r="A33" s="18" t="s">
        <v>33</v>
      </c>
      <c r="B33" s="13">
        <v>5.2689000000000004</v>
      </c>
      <c r="C33" s="30">
        <v>110</v>
      </c>
      <c r="D33" s="115">
        <v>22</v>
      </c>
      <c r="E33" s="30">
        <v>44.5</v>
      </c>
      <c r="F33" s="115">
        <v>9.5</v>
      </c>
      <c r="G33" s="31">
        <f t="shared" si="0"/>
        <v>0.40454545454545454</v>
      </c>
      <c r="H33" s="32">
        <f t="shared" si="1"/>
        <v>120.4575</v>
      </c>
      <c r="I33" s="56">
        <v>3.1E-2</v>
      </c>
      <c r="J33" s="56">
        <v>1.9E-2</v>
      </c>
      <c r="K33" s="56">
        <v>2.3400000000000001E-3</v>
      </c>
      <c r="L33" s="56">
        <v>4.2999999999999999E-4</v>
      </c>
      <c r="M33" s="56">
        <v>0.38019999999999998</v>
      </c>
      <c r="N33" s="17">
        <v>9.5000000000000001E-2</v>
      </c>
      <c r="O33" s="17">
        <v>0.06</v>
      </c>
      <c r="Q33" s="17">
        <v>30</v>
      </c>
      <c r="R33" s="35">
        <v>18</v>
      </c>
      <c r="S33" s="33">
        <v>15.1</v>
      </c>
      <c r="T33" s="34">
        <v>2.8</v>
      </c>
      <c r="U33" s="145">
        <f t="shared" si="3"/>
        <v>18.543046357615893</v>
      </c>
      <c r="V33" s="32">
        <v>1100</v>
      </c>
      <c r="W33" s="32">
        <v>1000</v>
      </c>
      <c r="X33" s="30">
        <f t="shared" si="4"/>
        <v>49.666666666666671</v>
      </c>
      <c r="Y33" s="30">
        <f t="shared" si="2"/>
        <v>0.82777777777777783</v>
      </c>
    </row>
    <row r="34" spans="1:25" x14ac:dyDescent="0.2">
      <c r="A34" s="18" t="s">
        <v>34</v>
      </c>
      <c r="B34" s="13">
        <v>10</v>
      </c>
      <c r="C34" s="30">
        <v>69.400000000000006</v>
      </c>
      <c r="D34" s="115">
        <v>2.6</v>
      </c>
      <c r="E34" s="30">
        <v>43</v>
      </c>
      <c r="F34" s="115">
        <v>1.8</v>
      </c>
      <c r="G34" s="31">
        <f t="shared" si="0"/>
        <v>0.6195965417867435</v>
      </c>
      <c r="H34" s="32">
        <f t="shared" si="1"/>
        <v>79.50500000000001</v>
      </c>
      <c r="I34" s="56">
        <v>1.7999999999999999E-2</v>
      </c>
      <c r="J34" s="56">
        <v>1.2E-2</v>
      </c>
      <c r="K34" s="56">
        <v>2.6900000000000001E-3</v>
      </c>
      <c r="L34" s="56">
        <v>3.2000000000000003E-4</v>
      </c>
      <c r="M34" s="56">
        <v>9.3918000000000001E-2</v>
      </c>
      <c r="N34" s="17">
        <v>6.4000000000000001E-2</v>
      </c>
      <c r="O34" s="17">
        <v>3.5999999999999997E-2</v>
      </c>
      <c r="Q34" s="17">
        <v>20</v>
      </c>
      <c r="R34" s="35">
        <v>12</v>
      </c>
      <c r="S34" s="33">
        <v>17.3</v>
      </c>
      <c r="T34" s="34">
        <v>2</v>
      </c>
      <c r="U34" s="121">
        <f t="shared" si="3"/>
        <v>11.560693641618498</v>
      </c>
      <c r="V34" s="32">
        <v>-190</v>
      </c>
      <c r="W34" s="32">
        <v>940</v>
      </c>
      <c r="X34" s="30">
        <f t="shared" si="4"/>
        <v>13.5</v>
      </c>
      <c r="Y34" s="30">
        <f t="shared" si="2"/>
        <v>0.22499999999999995</v>
      </c>
    </row>
    <row r="35" spans="1:25" x14ac:dyDescent="0.2">
      <c r="A35" s="18" t="s">
        <v>35</v>
      </c>
      <c r="B35" s="13">
        <v>6.5053999999999998</v>
      </c>
      <c r="C35" s="30">
        <v>52.5</v>
      </c>
      <c r="D35" s="115">
        <v>2.5</v>
      </c>
      <c r="E35" s="30">
        <v>40.799999999999997</v>
      </c>
      <c r="F35" s="115">
        <v>2.1</v>
      </c>
      <c r="G35" s="31">
        <f t="shared" ref="G35:G66" si="5">E35/C35</f>
        <v>0.77714285714285714</v>
      </c>
      <c r="H35" s="32">
        <f t="shared" ref="H35:H66" si="6">C35+(0.235*E35)</f>
        <v>62.088000000000001</v>
      </c>
      <c r="I35" s="56">
        <v>1.7999999999999999E-2</v>
      </c>
      <c r="J35" s="56">
        <v>1.7000000000000001E-2</v>
      </c>
      <c r="K35" s="56">
        <v>2.7399999999999998E-3</v>
      </c>
      <c r="L35" s="56">
        <v>4.4999999999999999E-4</v>
      </c>
      <c r="M35" s="57">
        <v>0.27</v>
      </c>
      <c r="N35" s="17">
        <v>6.7000000000000004E-2</v>
      </c>
      <c r="O35" s="17">
        <v>0.06</v>
      </c>
      <c r="Q35" s="17">
        <v>18</v>
      </c>
      <c r="R35" s="35">
        <v>17</v>
      </c>
      <c r="S35" s="33">
        <v>17.7</v>
      </c>
      <c r="T35" s="34">
        <v>2.9</v>
      </c>
      <c r="U35" s="145">
        <f t="shared" si="3"/>
        <v>16.38418079096045</v>
      </c>
      <c r="V35" s="32">
        <v>-500</v>
      </c>
      <c r="W35" s="36">
        <v>1400</v>
      </c>
      <c r="X35" s="30">
        <f t="shared" ref="X35:X66" si="7">100*(1-(S35/Q35))</f>
        <v>1.6666666666666718</v>
      </c>
      <c r="Y35" s="30">
        <f t="shared" ref="Y35:Y66" si="8">(Q35-S35)/R35</f>
        <v>1.7647058823529453E-2</v>
      </c>
    </row>
    <row r="36" spans="1:25" x14ac:dyDescent="0.2">
      <c r="A36" s="18" t="s">
        <v>36</v>
      </c>
      <c r="B36" s="13">
        <v>13.71</v>
      </c>
      <c r="C36" s="30">
        <v>43.19</v>
      </c>
      <c r="D36" s="115">
        <v>0.97</v>
      </c>
      <c r="E36" s="30">
        <v>25.53</v>
      </c>
      <c r="F36" s="115">
        <v>0.63</v>
      </c>
      <c r="G36" s="31">
        <f t="shared" si="5"/>
        <v>0.59110905302153283</v>
      </c>
      <c r="H36" s="32">
        <f t="shared" si="6"/>
        <v>49.189549999999997</v>
      </c>
      <c r="I36" s="56">
        <v>4.1000000000000002E-2</v>
      </c>
      <c r="J36" s="56">
        <v>1.7999999999999999E-2</v>
      </c>
      <c r="K36" s="56">
        <v>2.8600000000000001E-3</v>
      </c>
      <c r="L36" s="56">
        <v>3.8999999999999999E-4</v>
      </c>
      <c r="M36" s="57">
        <v>0.27</v>
      </c>
      <c r="N36" s="17">
        <v>9.9000000000000005E-2</v>
      </c>
      <c r="O36" s="17">
        <v>7.6999999999999999E-2</v>
      </c>
      <c r="Q36" s="17">
        <v>41</v>
      </c>
      <c r="R36" s="35">
        <v>18</v>
      </c>
      <c r="S36" s="33">
        <v>18.399999999999999</v>
      </c>
      <c r="T36" s="34">
        <v>2.5</v>
      </c>
      <c r="U36" s="121">
        <f t="shared" si="3"/>
        <v>13.586956521739133</v>
      </c>
      <c r="V36" s="32">
        <v>-400</v>
      </c>
      <c r="W36" s="36">
        <v>2000</v>
      </c>
      <c r="X36" s="30">
        <f t="shared" si="7"/>
        <v>55.121951219512198</v>
      </c>
      <c r="Y36" s="30">
        <f t="shared" si="8"/>
        <v>1.2555555555555555</v>
      </c>
    </row>
    <row r="37" spans="1:25" x14ac:dyDescent="0.2">
      <c r="A37" s="18" t="s">
        <v>37</v>
      </c>
      <c r="B37" s="13">
        <v>6.1291000000000002</v>
      </c>
      <c r="C37" s="30">
        <v>198</v>
      </c>
      <c r="D37" s="115">
        <v>36</v>
      </c>
      <c r="E37" s="30">
        <v>63</v>
      </c>
      <c r="F37" s="115">
        <v>10</v>
      </c>
      <c r="G37" s="31">
        <f t="shared" si="5"/>
        <v>0.31818181818181818</v>
      </c>
      <c r="H37" s="32">
        <f t="shared" si="6"/>
        <v>212.80500000000001</v>
      </c>
      <c r="I37" s="56">
        <v>2.1899999999999999E-2</v>
      </c>
      <c r="J37" s="56">
        <v>7.0000000000000001E-3</v>
      </c>
      <c r="K37" s="56">
        <v>2.8900000000000002E-3</v>
      </c>
      <c r="L37" s="56">
        <v>4.0000000000000002E-4</v>
      </c>
      <c r="M37" s="57">
        <v>0.27</v>
      </c>
      <c r="N37" s="17">
        <v>5.2999999999999999E-2</v>
      </c>
      <c r="O37" s="17">
        <v>1.7999999999999999E-2</v>
      </c>
      <c r="Q37" s="17">
        <v>21.8</v>
      </c>
      <c r="R37" s="17">
        <v>7</v>
      </c>
      <c r="S37" s="33">
        <v>18.600000000000001</v>
      </c>
      <c r="T37" s="34">
        <v>2.6</v>
      </c>
      <c r="U37" s="121">
        <f t="shared" si="3"/>
        <v>13.978494623655912</v>
      </c>
      <c r="V37" s="32">
        <v>280</v>
      </c>
      <c r="W37" s="32">
        <v>540</v>
      </c>
      <c r="X37" s="30">
        <f t="shared" si="7"/>
        <v>14.678899082568808</v>
      </c>
      <c r="Y37" s="30">
        <f t="shared" si="8"/>
        <v>0.45714285714285702</v>
      </c>
    </row>
    <row r="38" spans="1:25" x14ac:dyDescent="0.2">
      <c r="A38" s="18" t="s">
        <v>38</v>
      </c>
      <c r="B38" s="13">
        <v>5.9678000000000004</v>
      </c>
      <c r="C38" s="30">
        <v>95.8</v>
      </c>
      <c r="D38" s="115">
        <v>1.9</v>
      </c>
      <c r="E38" s="30">
        <v>66.2</v>
      </c>
      <c r="F38" s="115">
        <v>1.5</v>
      </c>
      <c r="G38" s="31">
        <f t="shared" si="5"/>
        <v>0.6910229645093946</v>
      </c>
      <c r="H38" s="32">
        <f t="shared" si="6"/>
        <v>111.357</v>
      </c>
      <c r="I38" s="56">
        <v>3.4000000000000002E-2</v>
      </c>
      <c r="J38" s="56">
        <v>1.2999999999999999E-2</v>
      </c>
      <c r="K38" s="56">
        <v>2.9299999999999999E-3</v>
      </c>
      <c r="L38" s="56">
        <v>3.4000000000000002E-4</v>
      </c>
      <c r="M38" s="57">
        <v>0.27</v>
      </c>
      <c r="N38" s="17">
        <v>7.8E-2</v>
      </c>
      <c r="O38" s="17">
        <v>3.5000000000000003E-2</v>
      </c>
      <c r="Q38" s="17">
        <v>33</v>
      </c>
      <c r="R38" s="35">
        <v>13</v>
      </c>
      <c r="S38" s="33">
        <v>18.899999999999999</v>
      </c>
      <c r="T38" s="34">
        <v>2.2000000000000002</v>
      </c>
      <c r="U38" s="121">
        <f t="shared" si="3"/>
        <v>11.640211640211643</v>
      </c>
      <c r="V38" s="32">
        <v>910</v>
      </c>
      <c r="W38" s="32">
        <v>730</v>
      </c>
      <c r="X38" s="30">
        <f t="shared" si="7"/>
        <v>42.727272727272734</v>
      </c>
      <c r="Y38" s="30">
        <f t="shared" si="8"/>
        <v>1.0846153846153848</v>
      </c>
    </row>
    <row r="39" spans="1:25" s="21" customFormat="1" x14ac:dyDescent="0.2">
      <c r="A39" s="21" t="s">
        <v>39</v>
      </c>
      <c r="B39" s="7">
        <v>7.9570999999999996</v>
      </c>
      <c r="C39" s="22">
        <v>57</v>
      </c>
      <c r="D39" s="117">
        <v>17</v>
      </c>
      <c r="E39" s="22">
        <v>34</v>
      </c>
      <c r="F39" s="117">
        <v>11</v>
      </c>
      <c r="G39" s="23">
        <f t="shared" si="5"/>
        <v>0.59649122807017541</v>
      </c>
      <c r="H39" s="24">
        <f t="shared" si="6"/>
        <v>64.989999999999995</v>
      </c>
      <c r="I39" s="58">
        <v>2.5000000000000001E-2</v>
      </c>
      <c r="J39" s="58">
        <v>5.0999999999999997E-2</v>
      </c>
      <c r="K39" s="58">
        <v>2.96E-3</v>
      </c>
      <c r="L39" s="58">
        <v>8.4999999999999995E-4</v>
      </c>
      <c r="M39" s="58">
        <v>0.10755000000000001</v>
      </c>
      <c r="N39" s="25">
        <v>0.1</v>
      </c>
      <c r="O39" s="25">
        <v>0.1</v>
      </c>
      <c r="P39" s="25"/>
      <c r="Q39" s="25">
        <v>33</v>
      </c>
      <c r="R39" s="26">
        <v>39</v>
      </c>
      <c r="S39" s="27">
        <v>19</v>
      </c>
      <c r="T39" s="28">
        <v>5.4</v>
      </c>
      <c r="U39" s="147">
        <f t="shared" si="3"/>
        <v>28.421052631578945</v>
      </c>
      <c r="V39" s="24">
        <v>-800</v>
      </c>
      <c r="W39" s="37">
        <v>2100</v>
      </c>
      <c r="X39" s="22">
        <f t="shared" si="7"/>
        <v>42.424242424242422</v>
      </c>
      <c r="Y39" s="22">
        <f t="shared" si="8"/>
        <v>0.35897435897435898</v>
      </c>
    </row>
    <row r="40" spans="1:25" s="21" customFormat="1" x14ac:dyDescent="0.2">
      <c r="A40" s="21" t="s">
        <v>40</v>
      </c>
      <c r="B40" s="7">
        <v>9.7312999999999992</v>
      </c>
      <c r="C40" s="38">
        <v>34.299999999999997</v>
      </c>
      <c r="D40" s="117">
        <v>3.7</v>
      </c>
      <c r="E40" s="38">
        <v>25.1</v>
      </c>
      <c r="F40" s="117">
        <v>2.6</v>
      </c>
      <c r="G40" s="23">
        <f t="shared" si="5"/>
        <v>0.73177842565597673</v>
      </c>
      <c r="H40" s="24">
        <f t="shared" si="6"/>
        <v>40.198499999999996</v>
      </c>
      <c r="I40" s="58">
        <v>6.0999999999999999E-2</v>
      </c>
      <c r="J40" s="58">
        <v>0.03</v>
      </c>
      <c r="K40" s="58">
        <v>3.0000000000000001E-3</v>
      </c>
      <c r="L40" s="58">
        <v>1E-3</v>
      </c>
      <c r="M40" s="59">
        <v>0.27</v>
      </c>
      <c r="N40" s="25">
        <v>0.72</v>
      </c>
      <c r="O40" s="25">
        <v>0.59</v>
      </c>
      <c r="P40" s="25"/>
      <c r="Q40" s="25">
        <v>56</v>
      </c>
      <c r="R40" s="26">
        <v>28</v>
      </c>
      <c r="S40" s="27">
        <v>19.5</v>
      </c>
      <c r="T40" s="28">
        <v>6.4</v>
      </c>
      <c r="U40" s="147">
        <f t="shared" si="3"/>
        <v>32.820512820512818</v>
      </c>
      <c r="V40" s="24">
        <v>3100</v>
      </c>
      <c r="W40" s="37">
        <v>2300</v>
      </c>
      <c r="X40" s="22">
        <f t="shared" si="7"/>
        <v>65.178571428571431</v>
      </c>
      <c r="Y40" s="22">
        <f t="shared" si="8"/>
        <v>1.3035714285714286</v>
      </c>
    </row>
    <row r="41" spans="1:25" s="21" customFormat="1" x14ac:dyDescent="0.2">
      <c r="A41" s="21" t="s">
        <v>41</v>
      </c>
      <c r="B41" s="7">
        <v>11.398</v>
      </c>
      <c r="C41" s="38">
        <v>43.8</v>
      </c>
      <c r="D41" s="117">
        <v>1.7</v>
      </c>
      <c r="E41" s="38">
        <v>30.6</v>
      </c>
      <c r="F41" s="117">
        <v>1.3</v>
      </c>
      <c r="G41" s="23">
        <f t="shared" si="5"/>
        <v>0.6986301369863015</v>
      </c>
      <c r="H41" s="24">
        <f t="shared" si="6"/>
        <v>50.991</v>
      </c>
      <c r="I41" s="58">
        <v>6.4000000000000001E-2</v>
      </c>
      <c r="J41" s="58">
        <v>2.4E-2</v>
      </c>
      <c r="K41" s="58">
        <v>3.16E-3</v>
      </c>
      <c r="L41" s="58">
        <v>5.1999999999999995E-4</v>
      </c>
      <c r="M41" s="59">
        <v>0.27</v>
      </c>
      <c r="N41" s="25">
        <v>0.8</v>
      </c>
      <c r="O41" s="25">
        <v>1.3</v>
      </c>
      <c r="P41" s="25"/>
      <c r="Q41" s="25">
        <v>60</v>
      </c>
      <c r="R41" s="25">
        <v>22</v>
      </c>
      <c r="S41" s="27">
        <v>20.3</v>
      </c>
      <c r="T41" s="27">
        <v>3.3</v>
      </c>
      <c r="U41" s="147">
        <f t="shared" si="3"/>
        <v>16.256157635467979</v>
      </c>
      <c r="V41" s="24">
        <v>1100</v>
      </c>
      <c r="W41" s="24">
        <v>3600</v>
      </c>
      <c r="X41" s="22">
        <f t="shared" si="7"/>
        <v>66.166666666666657</v>
      </c>
      <c r="Y41" s="29">
        <f t="shared" si="8"/>
        <v>1.8045454545454547</v>
      </c>
    </row>
    <row r="42" spans="1:25" x14ac:dyDescent="0.2">
      <c r="A42" s="18" t="s">
        <v>42</v>
      </c>
      <c r="B42" s="13">
        <v>9.0861000000000001</v>
      </c>
      <c r="C42" s="30">
        <v>218.5</v>
      </c>
      <c r="D42" s="115">
        <v>6.5</v>
      </c>
      <c r="E42" s="30">
        <v>125.3</v>
      </c>
      <c r="F42" s="115">
        <v>3.4</v>
      </c>
      <c r="G42" s="31">
        <f t="shared" si="5"/>
        <v>0.57345537757437071</v>
      </c>
      <c r="H42" s="32">
        <f t="shared" si="6"/>
        <v>247.94550000000001</v>
      </c>
      <c r="I42" s="56">
        <v>3.3000000000000002E-2</v>
      </c>
      <c r="J42" s="56">
        <v>1.4E-2</v>
      </c>
      <c r="K42" s="56">
        <v>3.2000000000000002E-3</v>
      </c>
      <c r="L42" s="56">
        <v>2.0000000000000001E-4</v>
      </c>
      <c r="M42" s="57">
        <v>0.27</v>
      </c>
      <c r="N42" s="17">
        <v>6.5000000000000002E-2</v>
      </c>
      <c r="O42" s="17">
        <v>2.1000000000000001E-2</v>
      </c>
      <c r="Q42" s="17">
        <v>27.2</v>
      </c>
      <c r="R42" s="17">
        <v>8.4</v>
      </c>
      <c r="S42" s="33">
        <v>20.6</v>
      </c>
      <c r="T42" s="33">
        <v>1.3</v>
      </c>
      <c r="U42" s="121">
        <f t="shared" si="3"/>
        <v>6.3106796116504853</v>
      </c>
      <c r="V42" s="32">
        <v>270</v>
      </c>
      <c r="W42" s="32">
        <v>510</v>
      </c>
      <c r="X42" s="30">
        <f t="shared" si="7"/>
        <v>24.264705882352931</v>
      </c>
      <c r="Y42" s="30">
        <f t="shared" si="8"/>
        <v>0.78571428571428548</v>
      </c>
    </row>
    <row r="43" spans="1:25" s="21" customFormat="1" x14ac:dyDescent="0.2">
      <c r="A43" s="21" t="s">
        <v>43</v>
      </c>
      <c r="B43" s="7">
        <v>8.1721000000000004</v>
      </c>
      <c r="C43" s="22">
        <v>115.9</v>
      </c>
      <c r="D43" s="117">
        <v>5.9</v>
      </c>
      <c r="E43" s="22">
        <v>68.400000000000006</v>
      </c>
      <c r="F43" s="117">
        <v>3.5</v>
      </c>
      <c r="G43" s="23">
        <f t="shared" si="5"/>
        <v>0.5901639344262295</v>
      </c>
      <c r="H43" s="24">
        <f t="shared" si="6"/>
        <v>131.97400000000002</v>
      </c>
      <c r="I43" s="58">
        <v>3.8199999999999998E-2</v>
      </c>
      <c r="J43" s="58">
        <v>9.1000000000000004E-3</v>
      </c>
      <c r="K43" s="58">
        <v>3.2399999999999998E-3</v>
      </c>
      <c r="L43" s="58">
        <v>2.2000000000000001E-4</v>
      </c>
      <c r="M43" s="59">
        <v>0.27</v>
      </c>
      <c r="N43" s="25">
        <v>8.1000000000000003E-2</v>
      </c>
      <c r="O43" s="25">
        <v>2.3E-2</v>
      </c>
      <c r="P43" s="25"/>
      <c r="Q43" s="25">
        <v>37.700000000000003</v>
      </c>
      <c r="R43" s="25">
        <v>8.9</v>
      </c>
      <c r="S43" s="27">
        <v>20.8</v>
      </c>
      <c r="T43" s="27">
        <v>1.4</v>
      </c>
      <c r="U43" s="146">
        <f t="shared" si="3"/>
        <v>6.7307692307692308</v>
      </c>
      <c r="V43" s="24">
        <v>900</v>
      </c>
      <c r="W43" s="24">
        <v>550</v>
      </c>
      <c r="X43" s="22">
        <f t="shared" si="7"/>
        <v>44.827586206896555</v>
      </c>
      <c r="Y43" s="29">
        <f t="shared" si="8"/>
        <v>1.8988764044943822</v>
      </c>
    </row>
    <row r="44" spans="1:25" x14ac:dyDescent="0.2">
      <c r="A44" s="18" t="s">
        <v>44</v>
      </c>
      <c r="B44" s="13">
        <v>16.559000000000001</v>
      </c>
      <c r="C44" s="30">
        <v>154.30000000000001</v>
      </c>
      <c r="D44" s="115">
        <v>6.6</v>
      </c>
      <c r="E44" s="30">
        <v>83.4</v>
      </c>
      <c r="F44" s="115">
        <v>2.8</v>
      </c>
      <c r="G44" s="31">
        <f t="shared" si="5"/>
        <v>0.5405055087491899</v>
      </c>
      <c r="H44" s="32">
        <f t="shared" si="6"/>
        <v>173.899</v>
      </c>
      <c r="I44" s="60">
        <v>2.3400000000000001E-2</v>
      </c>
      <c r="J44" s="60">
        <v>5.3E-3</v>
      </c>
      <c r="K44" s="60">
        <v>3.2599999999999999E-3</v>
      </c>
      <c r="L44" s="60">
        <v>1.7000000000000001E-4</v>
      </c>
      <c r="M44" s="61">
        <v>0.27</v>
      </c>
      <c r="N44" s="17">
        <v>5.5E-2</v>
      </c>
      <c r="O44" s="17">
        <v>1.4E-2</v>
      </c>
      <c r="Q44" s="17">
        <v>23.2</v>
      </c>
      <c r="R44" s="17">
        <v>5.3</v>
      </c>
      <c r="S44" s="33">
        <v>21</v>
      </c>
      <c r="T44" s="33">
        <v>1.1000000000000001</v>
      </c>
      <c r="U44" s="121">
        <f t="shared" si="3"/>
        <v>5.2380952380952381</v>
      </c>
      <c r="V44" s="32">
        <v>0</v>
      </c>
      <c r="W44" s="32">
        <v>380</v>
      </c>
      <c r="X44" s="30">
        <f t="shared" si="7"/>
        <v>9.4827586206896584</v>
      </c>
      <c r="Y44" s="30">
        <f t="shared" si="8"/>
        <v>0.41509433962264136</v>
      </c>
    </row>
    <row r="45" spans="1:25" x14ac:dyDescent="0.2">
      <c r="A45" s="18" t="s">
        <v>45</v>
      </c>
      <c r="B45" s="13">
        <v>8.6560000000000006</v>
      </c>
      <c r="C45" s="30">
        <v>124</v>
      </c>
      <c r="D45" s="115">
        <v>19</v>
      </c>
      <c r="E45" s="30">
        <v>67</v>
      </c>
      <c r="F45" s="115">
        <v>11</v>
      </c>
      <c r="G45" s="31">
        <f t="shared" si="5"/>
        <v>0.54032258064516125</v>
      </c>
      <c r="H45" s="32">
        <f t="shared" si="6"/>
        <v>139.745</v>
      </c>
      <c r="I45" s="60">
        <v>2.5999999999999999E-2</v>
      </c>
      <c r="J45" s="60">
        <v>1.0999999999999999E-2</v>
      </c>
      <c r="K45" s="60">
        <v>3.4199999999999999E-3</v>
      </c>
      <c r="L45" s="60">
        <v>4.0999999999999999E-4</v>
      </c>
      <c r="M45" s="60">
        <v>0.18712000000000001</v>
      </c>
      <c r="N45" s="17">
        <v>4.8000000000000001E-2</v>
      </c>
      <c r="O45" s="17">
        <v>2.5000000000000001E-2</v>
      </c>
      <c r="Q45" s="17">
        <v>26</v>
      </c>
      <c r="R45" s="35">
        <v>11</v>
      </c>
      <c r="S45" s="33">
        <v>22</v>
      </c>
      <c r="T45" s="34">
        <v>2.6</v>
      </c>
      <c r="U45" s="121">
        <f t="shared" si="3"/>
        <v>11.818181818181818</v>
      </c>
      <c r="V45" s="32">
        <v>210</v>
      </c>
      <c r="W45" s="32">
        <v>650</v>
      </c>
      <c r="X45" s="30">
        <f t="shared" si="7"/>
        <v>15.384615384615385</v>
      </c>
      <c r="Y45" s="30">
        <f t="shared" si="8"/>
        <v>0.36363636363636365</v>
      </c>
    </row>
    <row r="46" spans="1:25" s="21" customFormat="1" x14ac:dyDescent="0.2">
      <c r="A46" s="21" t="s">
        <v>46</v>
      </c>
      <c r="B46" s="7">
        <v>10.914</v>
      </c>
      <c r="C46" s="22">
        <v>142</v>
      </c>
      <c r="D46" s="117">
        <v>7.3</v>
      </c>
      <c r="E46" s="22">
        <v>71.099999999999994</v>
      </c>
      <c r="F46" s="117">
        <v>3.8</v>
      </c>
      <c r="G46" s="23">
        <f t="shared" si="5"/>
        <v>0.50070422535211268</v>
      </c>
      <c r="H46" s="24">
        <f t="shared" si="6"/>
        <v>158.70849999999999</v>
      </c>
      <c r="I46" s="62">
        <v>6.9000000000000006E-2</v>
      </c>
      <c r="J46" s="62">
        <v>4.2999999999999997E-2</v>
      </c>
      <c r="K46" s="62">
        <v>3.5500000000000002E-3</v>
      </c>
      <c r="L46" s="62">
        <v>2.1000000000000001E-4</v>
      </c>
      <c r="M46" s="62">
        <v>1.0867999999999999E-2</v>
      </c>
      <c r="N46" s="25">
        <v>0.16</v>
      </c>
      <c r="O46" s="25">
        <v>0.13</v>
      </c>
      <c r="P46" s="25"/>
      <c r="Q46" s="25">
        <v>62</v>
      </c>
      <c r="R46" s="26">
        <v>32</v>
      </c>
      <c r="S46" s="27">
        <v>22.8</v>
      </c>
      <c r="T46" s="27">
        <v>1.3</v>
      </c>
      <c r="U46" s="146">
        <f t="shared" si="3"/>
        <v>5.7017543859649118</v>
      </c>
      <c r="V46" s="24">
        <v>1070</v>
      </c>
      <c r="W46" s="24">
        <v>560</v>
      </c>
      <c r="X46" s="22">
        <f t="shared" si="7"/>
        <v>63.225806451612911</v>
      </c>
      <c r="Y46" s="22">
        <f t="shared" si="8"/>
        <v>1.2250000000000001</v>
      </c>
    </row>
    <row r="47" spans="1:25" s="21" customFormat="1" x14ac:dyDescent="0.2">
      <c r="A47" s="21" t="s">
        <v>47</v>
      </c>
      <c r="B47" s="7">
        <v>4.5162000000000004</v>
      </c>
      <c r="C47" s="22">
        <v>50.9</v>
      </c>
      <c r="D47" s="117">
        <v>4.9000000000000004</v>
      </c>
      <c r="E47" s="22">
        <v>34</v>
      </c>
      <c r="F47" s="117">
        <v>5</v>
      </c>
      <c r="G47" s="23">
        <f t="shared" si="5"/>
        <v>0.66797642436149318</v>
      </c>
      <c r="H47" s="24">
        <f t="shared" si="6"/>
        <v>58.89</v>
      </c>
      <c r="I47" s="62">
        <v>4.3999999999999997E-2</v>
      </c>
      <c r="J47" s="62">
        <v>1.9E-2</v>
      </c>
      <c r="K47" s="62">
        <v>3.5699999999999998E-3</v>
      </c>
      <c r="L47" s="62">
        <v>8.1999999999999998E-4</v>
      </c>
      <c r="M47" s="62">
        <v>0.38257000000000002</v>
      </c>
      <c r="N47" s="25">
        <v>0.43</v>
      </c>
      <c r="O47" s="25">
        <v>0.63</v>
      </c>
      <c r="P47" s="25"/>
      <c r="Q47" s="25">
        <v>43</v>
      </c>
      <c r="R47" s="25">
        <v>18</v>
      </c>
      <c r="S47" s="27">
        <v>23</v>
      </c>
      <c r="T47" s="27">
        <v>5.3</v>
      </c>
      <c r="U47" s="147">
        <f t="shared" si="3"/>
        <v>23.043478260869566</v>
      </c>
      <c r="V47" s="37">
        <v>1800</v>
      </c>
      <c r="W47" s="37">
        <v>1900</v>
      </c>
      <c r="X47" s="22">
        <f t="shared" si="7"/>
        <v>46.511627906976749</v>
      </c>
      <c r="Y47" s="22">
        <f t="shared" si="8"/>
        <v>1.1111111111111112</v>
      </c>
    </row>
    <row r="48" spans="1:25" x14ac:dyDescent="0.2">
      <c r="A48" s="18" t="s">
        <v>48</v>
      </c>
      <c r="B48" s="13">
        <v>5.2150999999999996</v>
      </c>
      <c r="C48" s="30">
        <v>76.900000000000006</v>
      </c>
      <c r="D48" s="115">
        <v>1.2</v>
      </c>
      <c r="E48" s="30">
        <v>60.3</v>
      </c>
      <c r="F48" s="115">
        <v>1.5</v>
      </c>
      <c r="G48" s="31">
        <f t="shared" si="5"/>
        <v>0.78413524057217154</v>
      </c>
      <c r="H48" s="32">
        <f t="shared" si="6"/>
        <v>91.07050000000001</v>
      </c>
      <c r="I48" s="60">
        <v>2.87E-2</v>
      </c>
      <c r="J48" s="60">
        <v>9.7999999999999997E-3</v>
      </c>
      <c r="K48" s="60">
        <v>3.6099999999999999E-3</v>
      </c>
      <c r="L48" s="60">
        <v>6.0999999999999997E-4</v>
      </c>
      <c r="M48" s="60">
        <v>0.13028000000000001</v>
      </c>
      <c r="N48" s="17">
        <v>6.0999999999999999E-2</v>
      </c>
      <c r="O48" s="17">
        <v>2.3E-2</v>
      </c>
      <c r="Q48" s="17">
        <v>28.5</v>
      </c>
      <c r="R48" s="17">
        <v>9.6</v>
      </c>
      <c r="S48" s="33">
        <v>23.2</v>
      </c>
      <c r="T48" s="34">
        <v>3.9</v>
      </c>
      <c r="U48" s="145">
        <f t="shared" si="3"/>
        <v>16.810344827586206</v>
      </c>
      <c r="V48" s="32">
        <v>350</v>
      </c>
      <c r="W48" s="32">
        <v>640</v>
      </c>
      <c r="X48" s="30">
        <f t="shared" si="7"/>
        <v>18.596491228070178</v>
      </c>
      <c r="Y48" s="30">
        <f t="shared" si="8"/>
        <v>0.55208333333333348</v>
      </c>
    </row>
    <row r="49" spans="1:25" x14ac:dyDescent="0.2">
      <c r="A49" s="18" t="s">
        <v>49</v>
      </c>
      <c r="B49" s="13">
        <v>7.4732000000000003</v>
      </c>
      <c r="C49" s="30">
        <v>819</v>
      </c>
      <c r="D49" s="115">
        <v>77</v>
      </c>
      <c r="E49" s="30">
        <v>192.6</v>
      </c>
      <c r="F49" s="115">
        <v>5.8</v>
      </c>
      <c r="G49" s="31">
        <f t="shared" si="5"/>
        <v>0.23516483516483516</v>
      </c>
      <c r="H49" s="32">
        <f t="shared" si="6"/>
        <v>864.26099999999997</v>
      </c>
      <c r="I49" s="60">
        <v>2.5100000000000001E-2</v>
      </c>
      <c r="J49" s="60">
        <v>3.3999999999999998E-3</v>
      </c>
      <c r="K49" s="60">
        <v>3.7499999999999999E-3</v>
      </c>
      <c r="L49" s="60">
        <v>1.7000000000000001E-4</v>
      </c>
      <c r="M49" s="60">
        <v>0.24901999999999999</v>
      </c>
      <c r="N49" s="17">
        <v>4.8099999999999997E-2</v>
      </c>
      <c r="O49" s="17">
        <v>6.3E-3</v>
      </c>
      <c r="Q49" s="17">
        <v>25.1</v>
      </c>
      <c r="R49" s="17">
        <v>3.4</v>
      </c>
      <c r="S49" s="33">
        <v>24.1</v>
      </c>
      <c r="T49" s="33">
        <v>1.1000000000000001</v>
      </c>
      <c r="U49" s="121">
        <f t="shared" si="3"/>
        <v>4.5643153526970961</v>
      </c>
      <c r="V49" s="32">
        <v>80</v>
      </c>
      <c r="W49" s="32">
        <v>240</v>
      </c>
      <c r="X49" s="30">
        <f t="shared" si="7"/>
        <v>3.9840637450199168</v>
      </c>
      <c r="Y49" s="30">
        <f t="shared" si="8"/>
        <v>0.29411764705882354</v>
      </c>
    </row>
    <row r="50" spans="1:25" s="21" customFormat="1" x14ac:dyDescent="0.2">
      <c r="A50" s="21" t="s">
        <v>50</v>
      </c>
      <c r="B50" s="7">
        <v>12.742000000000001</v>
      </c>
      <c r="C50" s="22">
        <v>302</v>
      </c>
      <c r="D50" s="117">
        <v>41</v>
      </c>
      <c r="E50" s="22">
        <v>128</v>
      </c>
      <c r="F50" s="117">
        <v>10</v>
      </c>
      <c r="G50" s="23">
        <f t="shared" si="5"/>
        <v>0.42384105960264901</v>
      </c>
      <c r="H50" s="24">
        <f t="shared" si="6"/>
        <v>332.08</v>
      </c>
      <c r="I50" s="62">
        <v>3.2199999999999999E-2</v>
      </c>
      <c r="J50" s="62">
        <v>4.5999999999999999E-3</v>
      </c>
      <c r="K50" s="62">
        <v>3.8300000000000001E-3</v>
      </c>
      <c r="L50" s="62">
        <v>2.4000000000000001E-4</v>
      </c>
      <c r="M50" s="62">
        <v>0.36542000000000002</v>
      </c>
      <c r="N50" s="25">
        <v>6.2799999999999995E-2</v>
      </c>
      <c r="O50" s="25">
        <v>8.5000000000000006E-3</v>
      </c>
      <c r="P50" s="25"/>
      <c r="Q50" s="25">
        <v>32.1</v>
      </c>
      <c r="R50" s="25">
        <v>4.5</v>
      </c>
      <c r="S50" s="27">
        <v>24.6</v>
      </c>
      <c r="T50" s="27">
        <v>1.6</v>
      </c>
      <c r="U50" s="146">
        <f t="shared" si="3"/>
        <v>6.5040650406504055</v>
      </c>
      <c r="V50" s="24">
        <v>650</v>
      </c>
      <c r="W50" s="24">
        <v>250</v>
      </c>
      <c r="X50" s="22">
        <f t="shared" si="7"/>
        <v>23.364485981308412</v>
      </c>
      <c r="Y50" s="29">
        <f t="shared" si="8"/>
        <v>1.6666666666666667</v>
      </c>
    </row>
    <row r="51" spans="1:25" s="21" customFormat="1" x14ac:dyDescent="0.2">
      <c r="A51" s="21" t="s">
        <v>51</v>
      </c>
      <c r="B51" s="7">
        <v>9.4625000000000004</v>
      </c>
      <c r="C51" s="22">
        <v>57.1</v>
      </c>
      <c r="D51" s="117">
        <v>1.3</v>
      </c>
      <c r="E51" s="22">
        <v>37.79</v>
      </c>
      <c r="F51" s="117">
        <v>0.87</v>
      </c>
      <c r="G51" s="23">
        <f t="shared" si="5"/>
        <v>0.66182136602451835</v>
      </c>
      <c r="H51" s="24">
        <f t="shared" si="6"/>
        <v>65.980649999999997</v>
      </c>
      <c r="I51" s="62">
        <v>4.7E-2</v>
      </c>
      <c r="J51" s="62">
        <v>1.9E-2</v>
      </c>
      <c r="K51" s="62">
        <v>3.8600000000000001E-3</v>
      </c>
      <c r="L51" s="62">
        <v>4.8000000000000001E-4</v>
      </c>
      <c r="M51" s="62">
        <v>0.10113</v>
      </c>
      <c r="N51" s="25">
        <v>7.0000000000000007E-2</v>
      </c>
      <c r="O51" s="25">
        <v>3.7999999999999999E-2</v>
      </c>
      <c r="P51" s="25"/>
      <c r="Q51" s="25">
        <v>45</v>
      </c>
      <c r="R51" s="26">
        <v>18</v>
      </c>
      <c r="S51" s="27">
        <v>24.8</v>
      </c>
      <c r="T51" s="27">
        <v>3.1</v>
      </c>
      <c r="U51" s="146">
        <f t="shared" si="3"/>
        <v>12.5</v>
      </c>
      <c r="V51" s="24">
        <v>210</v>
      </c>
      <c r="W51" s="37">
        <v>910</v>
      </c>
      <c r="X51" s="22">
        <f t="shared" si="7"/>
        <v>44.888888888888886</v>
      </c>
      <c r="Y51" s="22">
        <f t="shared" si="8"/>
        <v>1.1222222222222222</v>
      </c>
    </row>
    <row r="52" spans="1:25" x14ac:dyDescent="0.2">
      <c r="A52" s="18" t="s">
        <v>52</v>
      </c>
      <c r="B52" s="13">
        <v>5</v>
      </c>
      <c r="C52" s="30">
        <v>150</v>
      </c>
      <c r="D52" s="115">
        <v>3.1</v>
      </c>
      <c r="E52" s="30">
        <v>140.9</v>
      </c>
      <c r="F52" s="115">
        <v>4.7</v>
      </c>
      <c r="G52" s="31">
        <f t="shared" si="5"/>
        <v>0.93933333333333335</v>
      </c>
      <c r="H52" s="32">
        <f t="shared" si="6"/>
        <v>183.11150000000001</v>
      </c>
      <c r="I52" s="60">
        <v>3.0599999999999999E-2</v>
      </c>
      <c r="J52" s="60">
        <v>6.7999999999999996E-3</v>
      </c>
      <c r="K52" s="60">
        <v>3.9399999999999999E-3</v>
      </c>
      <c r="L52" s="60">
        <v>2.3000000000000001E-4</v>
      </c>
      <c r="M52" s="60">
        <v>1.8407E-3</v>
      </c>
      <c r="N52" s="17">
        <v>5.5E-2</v>
      </c>
      <c r="O52" s="17">
        <v>1.2E-2</v>
      </c>
      <c r="Q52" s="17">
        <v>30.5</v>
      </c>
      <c r="R52" s="17">
        <v>6.7</v>
      </c>
      <c r="S52" s="33">
        <v>25.3</v>
      </c>
      <c r="T52" s="33">
        <v>1.5</v>
      </c>
      <c r="U52" s="121">
        <f t="shared" si="3"/>
        <v>5.928853754940711</v>
      </c>
      <c r="V52" s="32">
        <v>500</v>
      </c>
      <c r="W52" s="32">
        <v>410</v>
      </c>
      <c r="X52" s="30">
        <f t="shared" si="7"/>
        <v>17.04918032786885</v>
      </c>
      <c r="Y52" s="30">
        <f t="shared" si="8"/>
        <v>0.77611940298507454</v>
      </c>
    </row>
    <row r="53" spans="1:25" x14ac:dyDescent="0.2">
      <c r="A53" s="18" t="s">
        <v>53</v>
      </c>
      <c r="B53" s="13">
        <v>6.5591999999999997</v>
      </c>
      <c r="C53" s="30">
        <v>92</v>
      </c>
      <c r="D53" s="115">
        <v>2</v>
      </c>
      <c r="E53" s="30">
        <v>86.7</v>
      </c>
      <c r="F53" s="115">
        <v>1.4</v>
      </c>
      <c r="G53" s="31">
        <f t="shared" si="5"/>
        <v>0.94239130434782614</v>
      </c>
      <c r="H53" s="32">
        <f t="shared" si="6"/>
        <v>112.3745</v>
      </c>
      <c r="I53" s="60">
        <v>4.1000000000000002E-2</v>
      </c>
      <c r="J53" s="60">
        <v>1.4999999999999999E-2</v>
      </c>
      <c r="K53" s="60">
        <v>4.0600000000000002E-3</v>
      </c>
      <c r="L53" s="60">
        <v>5.2999999999999998E-4</v>
      </c>
      <c r="M53" s="60">
        <v>6.7704E-2</v>
      </c>
      <c r="N53" s="17">
        <v>7.1999999999999995E-2</v>
      </c>
      <c r="O53" s="17">
        <v>2.8000000000000001E-2</v>
      </c>
      <c r="Q53" s="17">
        <v>40</v>
      </c>
      <c r="R53" s="35">
        <v>14</v>
      </c>
      <c r="S53" s="33">
        <v>26.1</v>
      </c>
      <c r="T53" s="34">
        <v>3.4</v>
      </c>
      <c r="U53" s="121">
        <f t="shared" si="3"/>
        <v>13.026819923371647</v>
      </c>
      <c r="V53" s="32">
        <v>660</v>
      </c>
      <c r="W53" s="32">
        <v>670</v>
      </c>
      <c r="X53" s="30">
        <f t="shared" si="7"/>
        <v>34.749999999999993</v>
      </c>
      <c r="Y53" s="30">
        <f t="shared" si="8"/>
        <v>0.99285714285714277</v>
      </c>
    </row>
    <row r="54" spans="1:25" x14ac:dyDescent="0.2">
      <c r="A54" s="18" t="s">
        <v>54</v>
      </c>
      <c r="B54" s="13">
        <v>16.559000000000001</v>
      </c>
      <c r="C54" s="30">
        <v>177.9</v>
      </c>
      <c r="D54" s="115">
        <v>7.2</v>
      </c>
      <c r="E54" s="30">
        <v>166.6</v>
      </c>
      <c r="F54" s="115">
        <v>4.8</v>
      </c>
      <c r="G54" s="31">
        <f t="shared" si="5"/>
        <v>0.93648116919617752</v>
      </c>
      <c r="H54" s="32">
        <f t="shared" si="6"/>
        <v>217.05099999999999</v>
      </c>
      <c r="I54" s="60">
        <v>3.4000000000000002E-2</v>
      </c>
      <c r="J54" s="60">
        <v>8.9999999999999993E-3</v>
      </c>
      <c r="K54" s="60">
        <v>4.2900000000000004E-3</v>
      </c>
      <c r="L54" s="60">
        <v>2.2000000000000001E-4</v>
      </c>
      <c r="M54" s="60">
        <v>4.9563999999999997E-2</v>
      </c>
      <c r="N54" s="17">
        <v>0.06</v>
      </c>
      <c r="O54" s="17">
        <v>1.7000000000000001E-2</v>
      </c>
      <c r="Q54" s="17">
        <v>33.299999999999997</v>
      </c>
      <c r="R54" s="17">
        <v>8.1999999999999993</v>
      </c>
      <c r="S54" s="33">
        <v>27.6</v>
      </c>
      <c r="T54" s="33">
        <v>1.4</v>
      </c>
      <c r="U54" s="121">
        <f t="shared" si="3"/>
        <v>5.0724637681159415</v>
      </c>
      <c r="V54" s="32">
        <v>150</v>
      </c>
      <c r="W54" s="32">
        <v>320</v>
      </c>
      <c r="X54" s="30">
        <f t="shared" si="7"/>
        <v>17.117117117117107</v>
      </c>
      <c r="Y54" s="30">
        <f t="shared" si="8"/>
        <v>0.6951219512195117</v>
      </c>
    </row>
    <row r="55" spans="1:25" x14ac:dyDescent="0.2">
      <c r="A55" s="18" t="s">
        <v>55</v>
      </c>
      <c r="B55" s="13">
        <v>18.817</v>
      </c>
      <c r="C55" s="30">
        <v>790</v>
      </c>
      <c r="D55" s="115">
        <v>130</v>
      </c>
      <c r="E55" s="30">
        <v>165</v>
      </c>
      <c r="F55" s="115">
        <v>12</v>
      </c>
      <c r="G55" s="31">
        <f t="shared" si="5"/>
        <v>0.20886075949367089</v>
      </c>
      <c r="H55" s="32">
        <f t="shared" si="6"/>
        <v>828.77499999999998</v>
      </c>
      <c r="I55" s="60">
        <v>3.2500000000000001E-2</v>
      </c>
      <c r="J55" s="60">
        <v>4.7000000000000002E-3</v>
      </c>
      <c r="K55" s="60">
        <v>4.4000000000000003E-3</v>
      </c>
      <c r="L55" s="60">
        <v>1.6000000000000001E-4</v>
      </c>
      <c r="M55" s="61">
        <v>0.27</v>
      </c>
      <c r="N55" s="17">
        <v>5.1400000000000001E-2</v>
      </c>
      <c r="O55" s="17">
        <v>7.4999999999999997E-3</v>
      </c>
      <c r="Q55" s="17">
        <v>32.200000000000003</v>
      </c>
      <c r="R55" s="17">
        <v>4.5999999999999996</v>
      </c>
      <c r="S55" s="33">
        <v>28.3</v>
      </c>
      <c r="T55" s="33">
        <v>1.1000000000000001</v>
      </c>
      <c r="U55" s="121">
        <f t="shared" si="3"/>
        <v>3.8869257950530041</v>
      </c>
      <c r="V55" s="32">
        <v>120</v>
      </c>
      <c r="W55" s="32">
        <v>200</v>
      </c>
      <c r="X55" s="30">
        <f t="shared" si="7"/>
        <v>12.11180124223603</v>
      </c>
      <c r="Y55" s="30">
        <f t="shared" si="8"/>
        <v>0.84782608695652228</v>
      </c>
    </row>
    <row r="56" spans="1:25" s="21" customFormat="1" x14ac:dyDescent="0.2">
      <c r="A56" s="21" t="s">
        <v>56</v>
      </c>
      <c r="B56" s="7">
        <v>14.57</v>
      </c>
      <c r="C56" s="22">
        <v>80.3</v>
      </c>
      <c r="D56" s="117">
        <v>2.1</v>
      </c>
      <c r="E56" s="22">
        <v>81.099999999999994</v>
      </c>
      <c r="F56" s="117">
        <v>2.8</v>
      </c>
      <c r="G56" s="23">
        <f t="shared" si="5"/>
        <v>1.0099626400996264</v>
      </c>
      <c r="H56" s="24">
        <f t="shared" si="6"/>
        <v>99.358499999999992</v>
      </c>
      <c r="I56" s="62">
        <v>5.4300000000000001E-2</v>
      </c>
      <c r="J56" s="62">
        <v>8.6999999999999994E-3</v>
      </c>
      <c r="K56" s="62">
        <v>4.4299999999999999E-3</v>
      </c>
      <c r="L56" s="62">
        <v>2.7999999999999998E-4</v>
      </c>
      <c r="M56" s="62">
        <v>0.25585000000000002</v>
      </c>
      <c r="N56" s="25">
        <v>9.1999999999999998E-2</v>
      </c>
      <c r="O56" s="25">
        <v>1.4E-2</v>
      </c>
      <c r="P56" s="25"/>
      <c r="Q56" s="25">
        <v>53.2</v>
      </c>
      <c r="R56" s="25">
        <v>8.4</v>
      </c>
      <c r="S56" s="27">
        <v>28.5</v>
      </c>
      <c r="T56" s="27">
        <v>1.8</v>
      </c>
      <c r="U56" s="146">
        <f t="shared" si="3"/>
        <v>6.3157894736842106</v>
      </c>
      <c r="V56" s="24">
        <v>1430</v>
      </c>
      <c r="W56" s="24">
        <v>300</v>
      </c>
      <c r="X56" s="22">
        <f t="shared" si="7"/>
        <v>46.428571428571431</v>
      </c>
      <c r="Y56" s="29">
        <f t="shared" si="8"/>
        <v>2.9404761904761907</v>
      </c>
    </row>
    <row r="57" spans="1:25" x14ac:dyDescent="0.2">
      <c r="A57" s="18" t="s">
        <v>57</v>
      </c>
      <c r="B57" s="13">
        <v>8.6021999999999998</v>
      </c>
      <c r="C57" s="30">
        <v>132</v>
      </c>
      <c r="D57" s="115">
        <v>7.7</v>
      </c>
      <c r="E57" s="30">
        <v>62.4</v>
      </c>
      <c r="F57" s="115">
        <v>2.8</v>
      </c>
      <c r="G57" s="31">
        <f t="shared" si="5"/>
        <v>0.47272727272727272</v>
      </c>
      <c r="H57" s="32">
        <f t="shared" si="6"/>
        <v>146.66399999999999</v>
      </c>
      <c r="I57" s="60">
        <v>3.39E-2</v>
      </c>
      <c r="J57" s="60">
        <v>9.9000000000000008E-3</v>
      </c>
      <c r="K57" s="60">
        <v>4.47E-3</v>
      </c>
      <c r="L57" s="60">
        <v>3.8000000000000002E-4</v>
      </c>
      <c r="M57" s="60">
        <v>0.24440999999999999</v>
      </c>
      <c r="N57" s="17">
        <v>5.0999999999999997E-2</v>
      </c>
      <c r="O57" s="17">
        <v>1.6E-2</v>
      </c>
      <c r="Q57" s="17">
        <v>33.5</v>
      </c>
      <c r="R57" s="17">
        <v>9.6999999999999993</v>
      </c>
      <c r="S57" s="33">
        <v>28.7</v>
      </c>
      <c r="T57" s="33">
        <v>2.4</v>
      </c>
      <c r="U57" s="121">
        <f t="shared" si="3"/>
        <v>8.3623693379790929</v>
      </c>
      <c r="V57" s="32">
        <v>250</v>
      </c>
      <c r="W57" s="32">
        <v>490</v>
      </c>
      <c r="X57" s="30">
        <f t="shared" si="7"/>
        <v>14.328358208955228</v>
      </c>
      <c r="Y57" s="30">
        <f t="shared" si="8"/>
        <v>0.4948453608247424</v>
      </c>
    </row>
    <row r="58" spans="1:25" x14ac:dyDescent="0.2">
      <c r="A58" s="18" t="s">
        <v>58</v>
      </c>
      <c r="B58" s="13">
        <v>7.2043999999999997</v>
      </c>
      <c r="C58" s="30">
        <v>171</v>
      </c>
      <c r="D58" s="115">
        <v>32</v>
      </c>
      <c r="E58" s="30">
        <v>52.3</v>
      </c>
      <c r="F58" s="115">
        <v>5.3</v>
      </c>
      <c r="G58" s="31">
        <f t="shared" si="5"/>
        <v>0.30584795321637426</v>
      </c>
      <c r="H58" s="32">
        <f t="shared" si="6"/>
        <v>183.29050000000001</v>
      </c>
      <c r="I58" s="60">
        <v>3.4000000000000002E-2</v>
      </c>
      <c r="J58" s="60">
        <v>8.9999999999999993E-3</v>
      </c>
      <c r="K58" s="60">
        <v>4.5199999999999997E-3</v>
      </c>
      <c r="L58" s="60">
        <v>3.8000000000000002E-4</v>
      </c>
      <c r="M58" s="60">
        <v>0.1061</v>
      </c>
      <c r="N58" s="17">
        <v>5.1999999999999998E-2</v>
      </c>
      <c r="O58" s="17">
        <v>1.4999999999999999E-2</v>
      </c>
      <c r="Q58" s="17">
        <v>33.700000000000003</v>
      </c>
      <c r="R58" s="17">
        <v>8.8000000000000007</v>
      </c>
      <c r="S58" s="33">
        <v>29</v>
      </c>
      <c r="T58" s="33">
        <v>2.5</v>
      </c>
      <c r="U58" s="121">
        <f t="shared" si="3"/>
        <v>8.6206896551724146</v>
      </c>
      <c r="V58" s="32">
        <v>340</v>
      </c>
      <c r="W58" s="32">
        <v>470</v>
      </c>
      <c r="X58" s="30">
        <f t="shared" si="7"/>
        <v>13.946587537091993</v>
      </c>
      <c r="Y58" s="30">
        <f t="shared" si="8"/>
        <v>0.53409090909090939</v>
      </c>
    </row>
    <row r="59" spans="1:25" x14ac:dyDescent="0.2">
      <c r="A59" s="18" t="s">
        <v>59</v>
      </c>
      <c r="B59" s="13">
        <v>7.5270000000000001</v>
      </c>
      <c r="C59" s="30">
        <v>52.7</v>
      </c>
      <c r="D59" s="115">
        <v>1.4</v>
      </c>
      <c r="E59" s="30">
        <v>35.4</v>
      </c>
      <c r="F59" s="115">
        <v>0.97</v>
      </c>
      <c r="G59" s="31">
        <f t="shared" si="5"/>
        <v>0.67172675521821623</v>
      </c>
      <c r="H59" s="32">
        <f t="shared" si="6"/>
        <v>61.019000000000005</v>
      </c>
      <c r="I59" s="60">
        <v>4.9000000000000002E-2</v>
      </c>
      <c r="J59" s="60">
        <v>1.9E-2</v>
      </c>
      <c r="K59" s="60">
        <v>4.5500000000000002E-3</v>
      </c>
      <c r="L59" s="60">
        <v>5.8E-4</v>
      </c>
      <c r="M59" s="60">
        <v>0.29663</v>
      </c>
      <c r="N59" s="17">
        <v>7.3999999999999996E-2</v>
      </c>
      <c r="O59" s="17">
        <v>2.8000000000000001E-2</v>
      </c>
      <c r="Q59" s="17">
        <v>48</v>
      </c>
      <c r="R59" s="17">
        <v>18</v>
      </c>
      <c r="S59" s="33">
        <v>29.3</v>
      </c>
      <c r="T59" s="34">
        <v>3.7</v>
      </c>
      <c r="U59" s="121">
        <f t="shared" si="3"/>
        <v>12.627986348122866</v>
      </c>
      <c r="V59" s="32">
        <v>640</v>
      </c>
      <c r="W59" s="32">
        <v>690</v>
      </c>
      <c r="X59" s="30">
        <f t="shared" si="7"/>
        <v>38.958333333333329</v>
      </c>
      <c r="Y59" s="30">
        <f t="shared" si="8"/>
        <v>1.0388888888888888</v>
      </c>
    </row>
    <row r="60" spans="1:25" s="21" customFormat="1" x14ac:dyDescent="0.2">
      <c r="A60" s="21" t="s">
        <v>60</v>
      </c>
      <c r="B60" s="7">
        <v>10.753</v>
      </c>
      <c r="C60" s="22">
        <v>175</v>
      </c>
      <c r="D60" s="117">
        <v>13</v>
      </c>
      <c r="E60" s="22">
        <v>87.3</v>
      </c>
      <c r="F60" s="117">
        <v>5.3</v>
      </c>
      <c r="G60" s="23">
        <f t="shared" si="5"/>
        <v>0.49885714285714283</v>
      </c>
      <c r="H60" s="24">
        <f t="shared" si="6"/>
        <v>195.5155</v>
      </c>
      <c r="I60" s="62">
        <v>4.7100000000000003E-2</v>
      </c>
      <c r="J60" s="62">
        <v>7.6E-3</v>
      </c>
      <c r="K60" s="62">
        <v>4.5799999999999999E-3</v>
      </c>
      <c r="L60" s="62">
        <v>3.4000000000000002E-4</v>
      </c>
      <c r="M60" s="63">
        <v>0.27</v>
      </c>
      <c r="N60" s="25">
        <v>7.8E-2</v>
      </c>
      <c r="O60" s="25">
        <v>1.4E-2</v>
      </c>
      <c r="P60" s="25"/>
      <c r="Q60" s="25">
        <v>46.5</v>
      </c>
      <c r="R60" s="25">
        <v>7.3</v>
      </c>
      <c r="S60" s="27">
        <v>29.4</v>
      </c>
      <c r="T60" s="27">
        <v>2.2000000000000002</v>
      </c>
      <c r="U60" s="146">
        <f t="shared" si="3"/>
        <v>7.4829931972789128</v>
      </c>
      <c r="V60" s="24">
        <v>880</v>
      </c>
      <c r="W60" s="24">
        <v>340</v>
      </c>
      <c r="X60" s="22">
        <f t="shared" si="7"/>
        <v>36.774193548387103</v>
      </c>
      <c r="Y60" s="29">
        <f t="shared" si="8"/>
        <v>2.3424657534246576</v>
      </c>
    </row>
    <row r="61" spans="1:25" s="21" customFormat="1" x14ac:dyDescent="0.2">
      <c r="A61" s="21" t="s">
        <v>61</v>
      </c>
      <c r="B61" s="7">
        <v>9.1399000000000008</v>
      </c>
      <c r="C61" s="22">
        <v>158</v>
      </c>
      <c r="D61" s="117">
        <v>15</v>
      </c>
      <c r="E61" s="22">
        <v>84.3</v>
      </c>
      <c r="F61" s="117">
        <v>8.1999999999999993</v>
      </c>
      <c r="G61" s="23">
        <f t="shared" si="5"/>
        <v>0.53354430379746831</v>
      </c>
      <c r="H61" s="24">
        <f t="shared" si="6"/>
        <v>177.81049999999999</v>
      </c>
      <c r="I61" s="62">
        <v>9.0999999999999998E-2</v>
      </c>
      <c r="J61" s="62">
        <v>1.7000000000000001E-2</v>
      </c>
      <c r="K61" s="62">
        <v>4.6499999999999996E-3</v>
      </c>
      <c r="L61" s="62">
        <v>9.6000000000000002E-4</v>
      </c>
      <c r="M61" s="63">
        <v>0.27</v>
      </c>
      <c r="N61" s="25">
        <v>0.182</v>
      </c>
      <c r="O61" s="25">
        <v>4.7E-2</v>
      </c>
      <c r="P61" s="25"/>
      <c r="Q61" s="25">
        <v>88</v>
      </c>
      <c r="R61" s="25">
        <v>15</v>
      </c>
      <c r="S61" s="27">
        <v>29.9</v>
      </c>
      <c r="T61" s="27">
        <v>6.2</v>
      </c>
      <c r="U61" s="147">
        <f t="shared" si="3"/>
        <v>20.73578595317726</v>
      </c>
      <c r="V61" s="24">
        <v>2180</v>
      </c>
      <c r="W61" s="24">
        <v>400</v>
      </c>
      <c r="X61" s="22">
        <f t="shared" si="7"/>
        <v>66.022727272727266</v>
      </c>
      <c r="Y61" s="29">
        <f t="shared" si="8"/>
        <v>3.8733333333333335</v>
      </c>
    </row>
    <row r="62" spans="1:25" s="21" customFormat="1" x14ac:dyDescent="0.2">
      <c r="A62" s="21" t="s">
        <v>62</v>
      </c>
      <c r="B62" s="7">
        <v>8.1721000000000004</v>
      </c>
      <c r="C62" s="22">
        <v>84.8</v>
      </c>
      <c r="D62" s="117">
        <v>3.5</v>
      </c>
      <c r="E62" s="22">
        <v>55.4</v>
      </c>
      <c r="F62" s="117">
        <v>2.6</v>
      </c>
      <c r="G62" s="23">
        <f t="shared" si="5"/>
        <v>0.65330188679245282</v>
      </c>
      <c r="H62" s="24">
        <f t="shared" si="6"/>
        <v>97.818999999999988</v>
      </c>
      <c r="I62" s="62">
        <v>7.0999999999999994E-2</v>
      </c>
      <c r="J62" s="62">
        <v>1.4E-2</v>
      </c>
      <c r="K62" s="62">
        <v>4.7200000000000002E-3</v>
      </c>
      <c r="L62" s="62">
        <v>4.6999999999999999E-4</v>
      </c>
      <c r="M62" s="63">
        <v>0.27</v>
      </c>
      <c r="N62" s="25">
        <v>0.114</v>
      </c>
      <c r="O62" s="25">
        <v>2.5999999999999999E-2</v>
      </c>
      <c r="P62" s="25"/>
      <c r="Q62" s="25">
        <v>72</v>
      </c>
      <c r="R62" s="25">
        <v>14</v>
      </c>
      <c r="S62" s="27">
        <v>30.4</v>
      </c>
      <c r="T62" s="27">
        <v>3</v>
      </c>
      <c r="U62" s="146">
        <f t="shared" si="3"/>
        <v>9.8684210526315788</v>
      </c>
      <c r="V62" s="24">
        <v>1780</v>
      </c>
      <c r="W62" s="24">
        <v>410</v>
      </c>
      <c r="X62" s="22">
        <f t="shared" si="7"/>
        <v>57.777777777777771</v>
      </c>
      <c r="Y62" s="29">
        <f t="shared" si="8"/>
        <v>2.9714285714285715</v>
      </c>
    </row>
    <row r="63" spans="1:25" s="21" customFormat="1" x14ac:dyDescent="0.2">
      <c r="A63" s="21" t="s">
        <v>63</v>
      </c>
      <c r="B63" s="7">
        <v>16.344000000000001</v>
      </c>
      <c r="C63" s="22">
        <v>78</v>
      </c>
      <c r="D63" s="117">
        <v>4.2</v>
      </c>
      <c r="E63" s="22">
        <v>47.1</v>
      </c>
      <c r="F63" s="117">
        <v>2.7</v>
      </c>
      <c r="G63" s="23">
        <f t="shared" si="5"/>
        <v>0.60384615384615381</v>
      </c>
      <c r="H63" s="24">
        <f t="shared" si="6"/>
        <v>89.0685</v>
      </c>
      <c r="I63" s="62">
        <v>8.3000000000000004E-2</v>
      </c>
      <c r="J63" s="62">
        <v>1.4E-2</v>
      </c>
      <c r="K63" s="62">
        <v>4.7600000000000003E-3</v>
      </c>
      <c r="L63" s="62">
        <v>4.2999999999999999E-4</v>
      </c>
      <c r="M63" s="62">
        <v>0.19162000000000001</v>
      </c>
      <c r="N63" s="25">
        <v>0.13400000000000001</v>
      </c>
      <c r="O63" s="25">
        <v>2.4E-2</v>
      </c>
      <c r="P63" s="25"/>
      <c r="Q63" s="25">
        <v>79</v>
      </c>
      <c r="R63" s="25">
        <v>13</v>
      </c>
      <c r="S63" s="27">
        <v>30.6</v>
      </c>
      <c r="T63" s="27">
        <v>2.8</v>
      </c>
      <c r="U63" s="146">
        <f t="shared" si="3"/>
        <v>9.1503267973856204</v>
      </c>
      <c r="V63" s="24">
        <v>1700</v>
      </c>
      <c r="W63" s="24">
        <v>410</v>
      </c>
      <c r="X63" s="22">
        <f t="shared" si="7"/>
        <v>61.265822784810119</v>
      </c>
      <c r="Y63" s="29">
        <f t="shared" si="8"/>
        <v>3.7230769230769232</v>
      </c>
    </row>
    <row r="64" spans="1:25" x14ac:dyDescent="0.2">
      <c r="A64" s="18" t="s">
        <v>64</v>
      </c>
      <c r="B64" s="13">
        <v>9.4086999999999996</v>
      </c>
      <c r="C64" s="30">
        <v>520</v>
      </c>
      <c r="D64" s="115">
        <v>110</v>
      </c>
      <c r="E64" s="30">
        <v>165</v>
      </c>
      <c r="F64" s="115">
        <v>39</v>
      </c>
      <c r="G64" s="31">
        <f t="shared" si="5"/>
        <v>0.31730769230769229</v>
      </c>
      <c r="H64" s="32">
        <f t="shared" si="6"/>
        <v>558.77499999999998</v>
      </c>
      <c r="I64" s="60">
        <v>3.5099999999999999E-2</v>
      </c>
      <c r="J64" s="60">
        <v>9.2999999999999992E-3</v>
      </c>
      <c r="K64" s="60">
        <v>4.8199999999999996E-3</v>
      </c>
      <c r="L64" s="60">
        <v>4.2000000000000002E-4</v>
      </c>
      <c r="M64" s="61">
        <v>0.27</v>
      </c>
      <c r="N64" s="17">
        <v>5.0599999999999999E-2</v>
      </c>
      <c r="O64" s="17">
        <v>9.5999999999999992E-3</v>
      </c>
      <c r="Q64" s="17">
        <v>34.700000000000003</v>
      </c>
      <c r="R64" s="17">
        <v>8.9</v>
      </c>
      <c r="S64" s="33">
        <v>31</v>
      </c>
      <c r="T64" s="33">
        <v>2.7</v>
      </c>
      <c r="U64" s="121">
        <f t="shared" si="3"/>
        <v>8.7096774193548381</v>
      </c>
      <c r="V64" s="32">
        <v>110</v>
      </c>
      <c r="W64" s="32">
        <v>320</v>
      </c>
      <c r="X64" s="30">
        <f t="shared" si="7"/>
        <v>10.662824207492804</v>
      </c>
      <c r="Y64" s="30">
        <f t="shared" si="8"/>
        <v>0.41573033707865198</v>
      </c>
    </row>
    <row r="65" spans="1:25" x14ac:dyDescent="0.2">
      <c r="A65" s="18" t="s">
        <v>65</v>
      </c>
      <c r="B65" s="13">
        <v>6.9893000000000001</v>
      </c>
      <c r="C65" s="30">
        <v>704</v>
      </c>
      <c r="D65" s="115">
        <v>17</v>
      </c>
      <c r="E65" s="30">
        <v>135.80000000000001</v>
      </c>
      <c r="F65" s="115">
        <v>8.8000000000000007</v>
      </c>
      <c r="G65" s="31">
        <f t="shared" si="5"/>
        <v>0.19289772727272728</v>
      </c>
      <c r="H65" s="32">
        <f t="shared" si="6"/>
        <v>735.91300000000001</v>
      </c>
      <c r="I65" s="60">
        <v>3.1800000000000002E-2</v>
      </c>
      <c r="J65" s="60">
        <v>3.0999999999999999E-3</v>
      </c>
      <c r="K65" s="60">
        <v>4.8399999999999997E-3</v>
      </c>
      <c r="L65" s="60">
        <v>2.3000000000000001E-4</v>
      </c>
      <c r="M65" s="61">
        <v>0.27</v>
      </c>
      <c r="N65" s="17">
        <v>4.9200000000000001E-2</v>
      </c>
      <c r="O65" s="17">
        <v>5.7000000000000002E-3</v>
      </c>
      <c r="Q65" s="17">
        <v>31.7</v>
      </c>
      <c r="R65" s="17">
        <v>3</v>
      </c>
      <c r="S65" s="33">
        <v>31.2</v>
      </c>
      <c r="T65" s="33">
        <v>1.5</v>
      </c>
      <c r="U65" s="121">
        <f t="shared" si="3"/>
        <v>4.8076923076923084</v>
      </c>
      <c r="V65" s="32">
        <v>130</v>
      </c>
      <c r="W65" s="32">
        <v>220</v>
      </c>
      <c r="X65" s="30">
        <f t="shared" si="7"/>
        <v>1.5772870662460581</v>
      </c>
      <c r="Y65" s="30">
        <f t="shared" si="8"/>
        <v>0.16666666666666666</v>
      </c>
    </row>
    <row r="66" spans="1:25" x14ac:dyDescent="0.2">
      <c r="A66" s="18" t="s">
        <v>66</v>
      </c>
      <c r="B66" s="13">
        <v>8.3333999999999993</v>
      </c>
      <c r="C66" s="30">
        <v>99.7</v>
      </c>
      <c r="D66" s="115">
        <v>3.8</v>
      </c>
      <c r="E66" s="30">
        <v>65.5</v>
      </c>
      <c r="F66" s="115">
        <v>2.4</v>
      </c>
      <c r="G66" s="31">
        <f t="shared" si="5"/>
        <v>0.65697091273821462</v>
      </c>
      <c r="H66" s="32">
        <f t="shared" si="6"/>
        <v>115.0925</v>
      </c>
      <c r="I66" s="60">
        <v>3.9600000000000003E-2</v>
      </c>
      <c r="J66" s="60">
        <v>7.7999999999999996E-3</v>
      </c>
      <c r="K66" s="60">
        <v>4.9500000000000004E-3</v>
      </c>
      <c r="L66" s="60">
        <v>2.9E-4</v>
      </c>
      <c r="M66" s="60">
        <v>6.4190999999999998E-2</v>
      </c>
      <c r="N66" s="17">
        <v>5.8999999999999997E-2</v>
      </c>
      <c r="O66" s="17">
        <v>1.2E-2</v>
      </c>
      <c r="Q66" s="17">
        <v>39.200000000000003</v>
      </c>
      <c r="R66" s="17">
        <v>7.6</v>
      </c>
      <c r="S66" s="33">
        <v>31.8</v>
      </c>
      <c r="T66" s="33">
        <v>1.8</v>
      </c>
      <c r="U66" s="121">
        <f t="shared" si="3"/>
        <v>5.6603773584905666</v>
      </c>
      <c r="V66" s="32">
        <v>410</v>
      </c>
      <c r="W66" s="32">
        <v>390</v>
      </c>
      <c r="X66" s="30">
        <f t="shared" si="7"/>
        <v>18.877551020408166</v>
      </c>
      <c r="Y66" s="30">
        <f t="shared" si="8"/>
        <v>0.97368421052631615</v>
      </c>
    </row>
    <row r="67" spans="1:25" x14ac:dyDescent="0.2">
      <c r="A67" s="18" t="s">
        <v>67</v>
      </c>
      <c r="B67" s="13">
        <v>8.4946999999999999</v>
      </c>
      <c r="C67" s="30">
        <v>163.19999999999999</v>
      </c>
      <c r="D67" s="115">
        <v>7.5</v>
      </c>
      <c r="E67" s="30">
        <v>167.8</v>
      </c>
      <c r="F67" s="115">
        <v>6.1</v>
      </c>
      <c r="G67" s="31">
        <f t="shared" ref="G67:G98" si="9">E67/C67</f>
        <v>1.028186274509804</v>
      </c>
      <c r="H67" s="32">
        <f t="shared" ref="H67:H98" si="10">C67+(0.235*E67)</f>
        <v>202.63299999999998</v>
      </c>
      <c r="I67" s="60">
        <v>3.8600000000000002E-2</v>
      </c>
      <c r="J67" s="60">
        <v>6.7000000000000002E-3</v>
      </c>
      <c r="K67" s="60">
        <v>4.9800000000000001E-3</v>
      </c>
      <c r="L67" s="60">
        <v>2.7999999999999998E-4</v>
      </c>
      <c r="M67" s="60">
        <v>0.24273</v>
      </c>
      <c r="N67" s="17">
        <v>5.4899999999999997E-2</v>
      </c>
      <c r="O67" s="17">
        <v>8.8999999999999999E-3</v>
      </c>
      <c r="Q67" s="17">
        <v>38.299999999999997</v>
      </c>
      <c r="R67" s="17">
        <v>6.5</v>
      </c>
      <c r="S67" s="33">
        <v>32</v>
      </c>
      <c r="T67" s="33">
        <v>1.8</v>
      </c>
      <c r="U67" s="121">
        <f t="shared" si="3"/>
        <v>5.625</v>
      </c>
      <c r="V67" s="32">
        <v>340</v>
      </c>
      <c r="W67" s="32">
        <v>320</v>
      </c>
      <c r="X67" s="30">
        <f t="shared" ref="X67:X98" si="11">100*(1-(S67/Q67))</f>
        <v>16.44908616187989</v>
      </c>
      <c r="Y67" s="30">
        <f t="shared" ref="Y67:Y98" si="12">(Q67-S67)/R67</f>
        <v>0.96923076923076878</v>
      </c>
    </row>
    <row r="68" spans="1:25" s="21" customFormat="1" x14ac:dyDescent="0.2">
      <c r="A68" s="21" t="s">
        <v>68</v>
      </c>
      <c r="B68" s="7">
        <v>10.108000000000001</v>
      </c>
      <c r="C68" s="22">
        <v>65</v>
      </c>
      <c r="D68" s="117">
        <v>11</v>
      </c>
      <c r="E68" s="22">
        <v>35.4</v>
      </c>
      <c r="F68" s="117">
        <v>6.8</v>
      </c>
      <c r="G68" s="23">
        <f t="shared" si="9"/>
        <v>0.54461538461538461</v>
      </c>
      <c r="H68" s="24">
        <f t="shared" si="10"/>
        <v>73.319000000000003</v>
      </c>
      <c r="I68" s="62">
        <v>6.6000000000000003E-2</v>
      </c>
      <c r="J68" s="62">
        <v>1.7999999999999999E-2</v>
      </c>
      <c r="K68" s="62">
        <v>5.0400000000000002E-3</v>
      </c>
      <c r="L68" s="62">
        <v>4.8000000000000001E-4</v>
      </c>
      <c r="M68" s="63">
        <v>0.27</v>
      </c>
      <c r="N68" s="25">
        <v>9.8000000000000004E-2</v>
      </c>
      <c r="O68" s="25">
        <v>4.4999999999999998E-2</v>
      </c>
      <c r="P68" s="25"/>
      <c r="Q68" s="25">
        <v>64</v>
      </c>
      <c r="R68" s="25">
        <v>17</v>
      </c>
      <c r="S68" s="27">
        <v>32.4</v>
      </c>
      <c r="T68" s="27">
        <v>3.1</v>
      </c>
      <c r="U68" s="146">
        <f t="shared" ref="U68:U104" si="13">(T68/S68)*100</f>
        <v>9.567901234567902</v>
      </c>
      <c r="V68" s="24">
        <v>1140</v>
      </c>
      <c r="W68" s="24">
        <v>630</v>
      </c>
      <c r="X68" s="22">
        <f t="shared" si="11"/>
        <v>49.375</v>
      </c>
      <c r="Y68" s="29">
        <f t="shared" si="12"/>
        <v>1.8588235294117648</v>
      </c>
    </row>
    <row r="69" spans="1:25" s="21" customFormat="1" x14ac:dyDescent="0.2">
      <c r="A69" s="21" t="s">
        <v>69</v>
      </c>
      <c r="B69" s="7">
        <v>14.14</v>
      </c>
      <c r="C69" s="22">
        <v>48.1</v>
      </c>
      <c r="D69" s="117">
        <v>1.7</v>
      </c>
      <c r="E69" s="22">
        <v>27.45</v>
      </c>
      <c r="F69" s="117">
        <v>0.73</v>
      </c>
      <c r="G69" s="23">
        <f t="shared" si="9"/>
        <v>0.57068607068607069</v>
      </c>
      <c r="H69" s="24">
        <f t="shared" si="10"/>
        <v>54.550750000000001</v>
      </c>
      <c r="I69" s="62">
        <v>0.16800000000000001</v>
      </c>
      <c r="J69" s="62">
        <v>2.3E-2</v>
      </c>
      <c r="K69" s="62">
        <v>5.13E-3</v>
      </c>
      <c r="L69" s="62">
        <v>4.6999999999999999E-4</v>
      </c>
      <c r="M69" s="63">
        <v>0.27</v>
      </c>
      <c r="N69" s="25">
        <v>0.255</v>
      </c>
      <c r="O69" s="25">
        <v>4.2000000000000003E-2</v>
      </c>
      <c r="P69" s="25"/>
      <c r="Q69" s="25">
        <v>158</v>
      </c>
      <c r="R69" s="25">
        <v>20</v>
      </c>
      <c r="S69" s="27">
        <v>33</v>
      </c>
      <c r="T69" s="27">
        <v>3</v>
      </c>
      <c r="U69" s="146">
        <f t="shared" si="13"/>
        <v>9.0909090909090917</v>
      </c>
      <c r="V69" s="24">
        <v>3180</v>
      </c>
      <c r="W69" s="24">
        <v>270</v>
      </c>
      <c r="X69" s="22">
        <f t="shared" si="11"/>
        <v>79.113924050632917</v>
      </c>
      <c r="Y69" s="29">
        <f t="shared" si="12"/>
        <v>6.25</v>
      </c>
    </row>
    <row r="70" spans="1:25" s="21" customFormat="1" x14ac:dyDescent="0.2">
      <c r="A70" s="21" t="s">
        <v>70</v>
      </c>
      <c r="B70" s="7">
        <v>6.7743000000000002</v>
      </c>
      <c r="C70" s="22">
        <v>65</v>
      </c>
      <c r="D70" s="117">
        <v>15</v>
      </c>
      <c r="E70" s="22">
        <v>48</v>
      </c>
      <c r="F70" s="117">
        <v>12</v>
      </c>
      <c r="G70" s="23">
        <f t="shared" si="9"/>
        <v>0.7384615384615385</v>
      </c>
      <c r="H70" s="24">
        <f t="shared" si="10"/>
        <v>76.28</v>
      </c>
      <c r="I70" s="62">
        <v>4.2999999999999997E-2</v>
      </c>
      <c r="J70" s="62">
        <v>2.4E-2</v>
      </c>
      <c r="K70" s="62">
        <v>5.2100000000000002E-3</v>
      </c>
      <c r="L70" s="62">
        <v>8.1999999999999998E-4</v>
      </c>
      <c r="M70" s="62">
        <v>0.34928999999999999</v>
      </c>
      <c r="N70" s="25">
        <v>7.9000000000000001E-2</v>
      </c>
      <c r="O70" s="25">
        <v>4.5999999999999999E-2</v>
      </c>
      <c r="P70" s="25"/>
      <c r="Q70" s="25">
        <v>41</v>
      </c>
      <c r="R70" s="26">
        <v>23</v>
      </c>
      <c r="S70" s="27">
        <v>33.5</v>
      </c>
      <c r="T70" s="28">
        <v>5.3</v>
      </c>
      <c r="U70" s="147">
        <f t="shared" si="13"/>
        <v>15.82089552238806</v>
      </c>
      <c r="V70" s="24">
        <v>690</v>
      </c>
      <c r="W70" s="24">
        <v>830</v>
      </c>
      <c r="X70" s="22">
        <f t="shared" si="11"/>
        <v>18.292682926829272</v>
      </c>
      <c r="Y70" s="22">
        <f t="shared" si="12"/>
        <v>0.32608695652173914</v>
      </c>
    </row>
    <row r="71" spans="1:25" x14ac:dyDescent="0.2">
      <c r="A71" s="18" t="s">
        <v>71</v>
      </c>
      <c r="B71" s="13">
        <v>13.387</v>
      </c>
      <c r="C71" s="30">
        <v>4230</v>
      </c>
      <c r="D71" s="115">
        <v>370</v>
      </c>
      <c r="E71" s="30">
        <v>501</v>
      </c>
      <c r="F71" s="115">
        <v>15</v>
      </c>
      <c r="G71" s="31">
        <f t="shared" si="9"/>
        <v>0.11843971631205674</v>
      </c>
      <c r="H71" s="32">
        <f t="shared" si="10"/>
        <v>4347.7349999999997</v>
      </c>
      <c r="I71" s="60">
        <v>3.5000000000000003E-2</v>
      </c>
      <c r="J71" s="60">
        <v>1.2999999999999999E-3</v>
      </c>
      <c r="K71" s="60">
        <v>5.2700000000000004E-3</v>
      </c>
      <c r="L71" s="60">
        <v>9.7999999999999997E-5</v>
      </c>
      <c r="M71" s="60">
        <v>0.46842</v>
      </c>
      <c r="N71" s="17">
        <v>4.87E-2</v>
      </c>
      <c r="O71" s="17">
        <v>1.6999999999999999E-3</v>
      </c>
      <c r="Q71" s="17">
        <v>35.1</v>
      </c>
      <c r="R71" s="17">
        <v>1.3</v>
      </c>
      <c r="S71" s="33">
        <v>33.880000000000003</v>
      </c>
      <c r="T71" s="33">
        <v>0.63</v>
      </c>
      <c r="U71" s="121">
        <f t="shared" si="13"/>
        <v>1.8595041322314048</v>
      </c>
      <c r="V71" s="32">
        <v>132</v>
      </c>
      <c r="W71" s="32">
        <v>73</v>
      </c>
      <c r="X71" s="30">
        <f t="shared" si="11"/>
        <v>3.4757834757834671</v>
      </c>
      <c r="Y71" s="30">
        <f t="shared" si="12"/>
        <v>0.93846153846153757</v>
      </c>
    </row>
    <row r="72" spans="1:25" x14ac:dyDescent="0.2">
      <c r="A72" s="18" t="s">
        <v>72</v>
      </c>
      <c r="B72" s="13">
        <v>6.3978999999999999</v>
      </c>
      <c r="C72" s="30">
        <v>193.7</v>
      </c>
      <c r="D72" s="115">
        <v>7.8</v>
      </c>
      <c r="E72" s="30">
        <v>119.4</v>
      </c>
      <c r="F72" s="115">
        <v>4.5999999999999996</v>
      </c>
      <c r="G72" s="31">
        <f t="shared" si="9"/>
        <v>0.61641713990707281</v>
      </c>
      <c r="H72" s="32">
        <f t="shared" si="10"/>
        <v>221.75899999999999</v>
      </c>
      <c r="I72" s="60">
        <v>3.5999999999999997E-2</v>
      </c>
      <c r="J72" s="60">
        <v>5.3E-3</v>
      </c>
      <c r="K72" s="60">
        <v>5.2900000000000004E-3</v>
      </c>
      <c r="L72" s="60">
        <v>3.1E-4</v>
      </c>
      <c r="M72" s="60">
        <v>0.30303999999999998</v>
      </c>
      <c r="N72" s="17">
        <v>4.9399999999999999E-2</v>
      </c>
      <c r="O72" s="17">
        <v>7.0000000000000001E-3</v>
      </c>
      <c r="Q72" s="17">
        <v>35.799999999999997</v>
      </c>
      <c r="R72" s="17">
        <v>5.2</v>
      </c>
      <c r="S72" s="33">
        <v>34</v>
      </c>
      <c r="T72" s="33">
        <v>2</v>
      </c>
      <c r="U72" s="121">
        <f t="shared" si="13"/>
        <v>5.8823529411764701</v>
      </c>
      <c r="V72" s="32">
        <v>140</v>
      </c>
      <c r="W72" s="32">
        <v>260</v>
      </c>
      <c r="X72" s="30">
        <f t="shared" si="11"/>
        <v>5.0279329608938443</v>
      </c>
      <c r="Y72" s="30">
        <f t="shared" si="12"/>
        <v>0.34615384615384559</v>
      </c>
    </row>
    <row r="73" spans="1:25" x14ac:dyDescent="0.2">
      <c r="A73" s="18" t="s">
        <v>73</v>
      </c>
      <c r="B73" s="13">
        <v>3.7635000000000001</v>
      </c>
      <c r="C73" s="30">
        <v>135.30000000000001</v>
      </c>
      <c r="D73" s="115">
        <v>9.5</v>
      </c>
      <c r="E73" s="30">
        <v>98</v>
      </c>
      <c r="F73" s="115">
        <v>6.6</v>
      </c>
      <c r="G73" s="31">
        <f t="shared" si="9"/>
        <v>0.72431633407243157</v>
      </c>
      <c r="H73" s="32">
        <f t="shared" si="10"/>
        <v>158.33000000000001</v>
      </c>
      <c r="I73" s="60">
        <v>3.4000000000000002E-2</v>
      </c>
      <c r="J73" s="60">
        <v>1.2E-2</v>
      </c>
      <c r="K73" s="60">
        <v>5.3200000000000001E-3</v>
      </c>
      <c r="L73" s="60">
        <v>4.2999999999999999E-4</v>
      </c>
      <c r="M73" s="60">
        <v>0.48832999999999999</v>
      </c>
      <c r="N73" s="17">
        <v>5.3999999999999999E-2</v>
      </c>
      <c r="O73" s="17">
        <v>1.7999999999999999E-2</v>
      </c>
      <c r="Q73" s="17">
        <v>34</v>
      </c>
      <c r="R73" s="17">
        <v>11</v>
      </c>
      <c r="S73" s="33">
        <v>34.200000000000003</v>
      </c>
      <c r="T73" s="33">
        <v>2.7</v>
      </c>
      <c r="U73" s="121">
        <f t="shared" si="13"/>
        <v>7.8947368421052628</v>
      </c>
      <c r="V73" s="32">
        <v>180</v>
      </c>
      <c r="W73" s="32">
        <v>580</v>
      </c>
      <c r="X73" s="30">
        <f t="shared" si="11"/>
        <v>-0.58823529411764497</v>
      </c>
      <c r="Y73" s="30">
        <f t="shared" si="12"/>
        <v>-1.8181818181818441E-2</v>
      </c>
    </row>
    <row r="74" spans="1:25" x14ac:dyDescent="0.2">
      <c r="A74" s="18" t="s">
        <v>74</v>
      </c>
      <c r="B74" s="13">
        <v>12.042999999999999</v>
      </c>
      <c r="C74" s="30">
        <v>1952</v>
      </c>
      <c r="D74" s="115">
        <v>97</v>
      </c>
      <c r="E74" s="30">
        <v>211.2</v>
      </c>
      <c r="F74" s="115">
        <v>8.5</v>
      </c>
      <c r="G74" s="31">
        <f t="shared" si="9"/>
        <v>0.10819672131147541</v>
      </c>
      <c r="H74" s="32">
        <f t="shared" si="10"/>
        <v>2001.6320000000001</v>
      </c>
      <c r="I74" s="60">
        <v>3.5999999999999997E-2</v>
      </c>
      <c r="J74" s="60">
        <v>2E-3</v>
      </c>
      <c r="K74" s="60">
        <v>5.3699999999999998E-3</v>
      </c>
      <c r="L74" s="60">
        <v>1.7000000000000001E-4</v>
      </c>
      <c r="M74" s="60">
        <v>0.66173999999999999</v>
      </c>
      <c r="N74" s="17">
        <v>4.8599999999999997E-2</v>
      </c>
      <c r="O74" s="17">
        <v>2.2000000000000001E-3</v>
      </c>
      <c r="Q74" s="17">
        <v>35.9</v>
      </c>
      <c r="R74" s="17">
        <v>1.9</v>
      </c>
      <c r="S74" s="33">
        <v>34.5</v>
      </c>
      <c r="T74" s="33">
        <v>1.1000000000000001</v>
      </c>
      <c r="U74" s="121">
        <f t="shared" si="13"/>
        <v>3.1884057971014497</v>
      </c>
      <c r="V74" s="32">
        <v>146</v>
      </c>
      <c r="W74" s="32">
        <v>96</v>
      </c>
      <c r="X74" s="30">
        <f t="shared" si="11"/>
        <v>3.8997214484679632</v>
      </c>
      <c r="Y74" s="30">
        <f t="shared" si="12"/>
        <v>0.73684210526315719</v>
      </c>
    </row>
    <row r="75" spans="1:25" x14ac:dyDescent="0.2">
      <c r="A75" s="18" t="s">
        <v>75</v>
      </c>
      <c r="B75" s="13">
        <v>10.323</v>
      </c>
      <c r="C75" s="30">
        <v>199</v>
      </c>
      <c r="D75" s="115">
        <v>11</v>
      </c>
      <c r="E75" s="30">
        <v>184</v>
      </c>
      <c r="F75" s="115">
        <v>11</v>
      </c>
      <c r="G75" s="31">
        <f t="shared" si="9"/>
        <v>0.92462311557788945</v>
      </c>
      <c r="H75" s="32">
        <f t="shared" si="10"/>
        <v>242.24</v>
      </c>
      <c r="I75" s="60">
        <v>3.4000000000000002E-2</v>
      </c>
      <c r="J75" s="60">
        <v>5.4999999999999997E-3</v>
      </c>
      <c r="K75" s="60">
        <v>5.5700000000000003E-3</v>
      </c>
      <c r="L75" s="60">
        <v>3.8000000000000002E-4</v>
      </c>
      <c r="M75" s="61">
        <v>0.27</v>
      </c>
      <c r="N75" s="17">
        <v>4.7300000000000002E-2</v>
      </c>
      <c r="O75" s="17">
        <v>8.6999999999999994E-3</v>
      </c>
      <c r="Q75" s="17">
        <v>33.799999999999997</v>
      </c>
      <c r="R75" s="17">
        <v>5.4</v>
      </c>
      <c r="S75" s="33">
        <v>35.799999999999997</v>
      </c>
      <c r="T75" s="33">
        <v>2.5</v>
      </c>
      <c r="U75" s="121">
        <f t="shared" si="13"/>
        <v>6.9832402234636879</v>
      </c>
      <c r="V75" s="32">
        <v>50</v>
      </c>
      <c r="W75" s="32">
        <v>310</v>
      </c>
      <c r="X75" s="30">
        <f t="shared" si="11"/>
        <v>-5.9171597633136175</v>
      </c>
      <c r="Y75" s="30">
        <f t="shared" si="12"/>
        <v>-0.37037037037037035</v>
      </c>
    </row>
    <row r="76" spans="1:25" x14ac:dyDescent="0.2">
      <c r="A76" s="18" t="s">
        <v>22</v>
      </c>
      <c r="B76" s="13">
        <v>8.3333999999999993</v>
      </c>
      <c r="C76" s="30">
        <v>117.9</v>
      </c>
      <c r="D76" s="115">
        <v>3.7</v>
      </c>
      <c r="E76" s="30">
        <v>92.8</v>
      </c>
      <c r="F76" s="115">
        <v>2.4</v>
      </c>
      <c r="G76" s="31">
        <f t="shared" si="9"/>
        <v>0.78710771840542826</v>
      </c>
      <c r="H76" s="32">
        <f t="shared" si="10"/>
        <v>139.708</v>
      </c>
      <c r="I76" s="60">
        <v>4.2000000000000003E-2</v>
      </c>
      <c r="J76" s="60">
        <v>1.0999999999999999E-2</v>
      </c>
      <c r="K76" s="60">
        <v>5.5999999999999999E-3</v>
      </c>
      <c r="L76" s="60">
        <v>3.8000000000000002E-4</v>
      </c>
      <c r="M76" s="60">
        <v>9.6951999999999993E-3</v>
      </c>
      <c r="N76" s="17">
        <v>5.5E-2</v>
      </c>
      <c r="O76" s="17">
        <v>1.4999999999999999E-2</v>
      </c>
      <c r="Q76" s="17">
        <v>41</v>
      </c>
      <c r="R76" s="17">
        <v>10</v>
      </c>
      <c r="S76" s="33">
        <v>36</v>
      </c>
      <c r="T76" s="33">
        <v>2.5</v>
      </c>
      <c r="U76" s="121">
        <f t="shared" si="13"/>
        <v>6.9444444444444446</v>
      </c>
      <c r="V76" s="32">
        <v>360</v>
      </c>
      <c r="W76" s="32">
        <v>490</v>
      </c>
      <c r="X76" s="30">
        <f t="shared" si="11"/>
        <v>12.195121951219512</v>
      </c>
      <c r="Y76" s="30">
        <f t="shared" si="12"/>
        <v>0.5</v>
      </c>
    </row>
    <row r="77" spans="1:25" x14ac:dyDescent="0.2">
      <c r="A77" s="18" t="s">
        <v>76</v>
      </c>
      <c r="B77" s="13">
        <v>8.8172999999999995</v>
      </c>
      <c r="C77" s="30">
        <v>62</v>
      </c>
      <c r="D77" s="115">
        <v>5.7</v>
      </c>
      <c r="E77" s="30">
        <v>43.2</v>
      </c>
      <c r="F77" s="115">
        <v>4.3</v>
      </c>
      <c r="G77" s="31">
        <f t="shared" si="9"/>
        <v>0.6967741935483871</v>
      </c>
      <c r="H77" s="32">
        <f t="shared" si="10"/>
        <v>72.152000000000001</v>
      </c>
      <c r="I77" s="60">
        <v>3.4000000000000002E-2</v>
      </c>
      <c r="J77" s="60">
        <v>1.4E-2</v>
      </c>
      <c r="K77" s="60">
        <v>5.6800000000000002E-3</v>
      </c>
      <c r="L77" s="60">
        <v>5.4000000000000001E-4</v>
      </c>
      <c r="M77" s="61">
        <v>0.27</v>
      </c>
      <c r="N77" s="17">
        <v>4.1000000000000002E-2</v>
      </c>
      <c r="O77" s="17">
        <v>1.7000000000000001E-2</v>
      </c>
      <c r="Q77" s="17">
        <v>34</v>
      </c>
      <c r="R77" s="17">
        <v>13</v>
      </c>
      <c r="S77" s="33">
        <v>36.5</v>
      </c>
      <c r="T77" s="33">
        <v>3.5</v>
      </c>
      <c r="U77" s="121">
        <f t="shared" si="13"/>
        <v>9.5890410958904102</v>
      </c>
      <c r="V77" s="32">
        <v>-100</v>
      </c>
      <c r="W77" s="32">
        <v>580</v>
      </c>
      <c r="X77" s="30">
        <f t="shared" si="11"/>
        <v>-7.3529411764705843</v>
      </c>
      <c r="Y77" s="30">
        <f t="shared" si="12"/>
        <v>-0.19230769230769232</v>
      </c>
    </row>
    <row r="78" spans="1:25" x14ac:dyDescent="0.2">
      <c r="A78" s="18" t="s">
        <v>77</v>
      </c>
      <c r="B78" s="13">
        <v>7.4194000000000004</v>
      </c>
      <c r="C78" s="30">
        <v>150.19999999999999</v>
      </c>
      <c r="D78" s="115">
        <v>8.8000000000000007</v>
      </c>
      <c r="E78" s="30">
        <v>136.4</v>
      </c>
      <c r="F78" s="115">
        <v>7.7</v>
      </c>
      <c r="G78" s="31">
        <f t="shared" si="9"/>
        <v>0.90812250332889488</v>
      </c>
      <c r="H78" s="32">
        <f t="shared" si="10"/>
        <v>182.25399999999999</v>
      </c>
      <c r="I78" s="60">
        <v>3.8899999999999997E-2</v>
      </c>
      <c r="J78" s="60">
        <v>7.6E-3</v>
      </c>
      <c r="K78" s="60">
        <v>5.6699999999999997E-3</v>
      </c>
      <c r="L78" s="60">
        <v>4.2000000000000002E-4</v>
      </c>
      <c r="M78" s="60">
        <v>0.28764000000000001</v>
      </c>
      <c r="N78" s="17">
        <v>4.6100000000000002E-2</v>
      </c>
      <c r="O78" s="17">
        <v>8.3999999999999995E-3</v>
      </c>
      <c r="Q78" s="17">
        <v>38.5</v>
      </c>
      <c r="R78" s="17">
        <v>7.4</v>
      </c>
      <c r="S78" s="33">
        <v>36.5</v>
      </c>
      <c r="T78" s="33">
        <v>2.7</v>
      </c>
      <c r="U78" s="121">
        <f t="shared" si="13"/>
        <v>7.397260273972603</v>
      </c>
      <c r="V78" s="32">
        <v>110</v>
      </c>
      <c r="W78" s="32">
        <v>330</v>
      </c>
      <c r="X78" s="30">
        <f t="shared" si="11"/>
        <v>5.1948051948051965</v>
      </c>
      <c r="Y78" s="30">
        <f t="shared" si="12"/>
        <v>0.27027027027027023</v>
      </c>
    </row>
    <row r="79" spans="1:25" x14ac:dyDescent="0.2">
      <c r="A79" s="18" t="s">
        <v>78</v>
      </c>
      <c r="B79" s="13">
        <v>6.0753000000000004</v>
      </c>
      <c r="C79" s="30">
        <v>58.8</v>
      </c>
      <c r="D79" s="115">
        <v>1.9</v>
      </c>
      <c r="E79" s="30">
        <v>46.1</v>
      </c>
      <c r="F79" s="115">
        <v>1.5</v>
      </c>
      <c r="G79" s="31">
        <f t="shared" si="9"/>
        <v>0.78401360544217691</v>
      </c>
      <c r="H79" s="32">
        <f t="shared" si="10"/>
        <v>69.633499999999998</v>
      </c>
      <c r="I79" s="60">
        <v>5.5E-2</v>
      </c>
      <c r="J79" s="60">
        <v>0.02</v>
      </c>
      <c r="K79" s="60">
        <v>5.7600000000000004E-3</v>
      </c>
      <c r="L79" s="60">
        <v>6.3000000000000003E-4</v>
      </c>
      <c r="M79" s="60">
        <v>0.33489999999999998</v>
      </c>
      <c r="N79" s="17">
        <v>5.8999999999999997E-2</v>
      </c>
      <c r="O79" s="17">
        <v>2.4E-2</v>
      </c>
      <c r="Q79" s="17">
        <v>53</v>
      </c>
      <c r="R79" s="17">
        <v>20</v>
      </c>
      <c r="S79" s="33">
        <v>37</v>
      </c>
      <c r="T79" s="33">
        <v>4</v>
      </c>
      <c r="U79" s="121">
        <f t="shared" si="13"/>
        <v>10.810810810810811</v>
      </c>
      <c r="V79" s="32">
        <v>500</v>
      </c>
      <c r="W79" s="32">
        <v>730</v>
      </c>
      <c r="X79" s="30">
        <f t="shared" si="11"/>
        <v>30.188679245283023</v>
      </c>
      <c r="Y79" s="30">
        <f t="shared" si="12"/>
        <v>0.8</v>
      </c>
    </row>
    <row r="80" spans="1:25" x14ac:dyDescent="0.2">
      <c r="A80" s="18" t="s">
        <v>79</v>
      </c>
      <c r="B80" s="13">
        <v>6.5053999999999998</v>
      </c>
      <c r="C80" s="30">
        <v>176</v>
      </c>
      <c r="D80" s="115">
        <v>10</v>
      </c>
      <c r="E80" s="30">
        <v>108.7</v>
      </c>
      <c r="F80" s="115">
        <v>8</v>
      </c>
      <c r="G80" s="31">
        <f t="shared" si="9"/>
        <v>0.61761363636363642</v>
      </c>
      <c r="H80" s="32">
        <f t="shared" si="10"/>
        <v>201.5445</v>
      </c>
      <c r="I80" s="60">
        <v>4.1000000000000002E-2</v>
      </c>
      <c r="J80" s="60">
        <v>1.0999999999999999E-2</v>
      </c>
      <c r="K80" s="60">
        <v>5.8399999999999997E-3</v>
      </c>
      <c r="L80" s="60">
        <v>3.1E-4</v>
      </c>
      <c r="M80" s="61">
        <v>0.27</v>
      </c>
      <c r="N80" s="17">
        <v>5.2999999999999999E-2</v>
      </c>
      <c r="O80" s="17">
        <v>1.4E-2</v>
      </c>
      <c r="Q80" s="17">
        <v>41</v>
      </c>
      <c r="R80" s="17">
        <v>11</v>
      </c>
      <c r="S80" s="33">
        <v>37.5</v>
      </c>
      <c r="T80" s="33">
        <v>2</v>
      </c>
      <c r="U80" s="121">
        <f t="shared" si="13"/>
        <v>5.3333333333333339</v>
      </c>
      <c r="V80" s="32">
        <v>150</v>
      </c>
      <c r="W80" s="32">
        <v>440</v>
      </c>
      <c r="X80" s="30">
        <f t="shared" si="11"/>
        <v>8.5365853658536555</v>
      </c>
      <c r="Y80" s="30">
        <f t="shared" si="12"/>
        <v>0.31818181818181818</v>
      </c>
    </row>
    <row r="81" spans="1:25" s="21" customFormat="1" x14ac:dyDescent="0.2">
      <c r="A81" s="21" t="s">
        <v>80</v>
      </c>
      <c r="B81" s="7">
        <v>19.085999999999999</v>
      </c>
      <c r="C81" s="22">
        <v>83.3</v>
      </c>
      <c r="D81" s="117">
        <v>6.5</v>
      </c>
      <c r="E81" s="22">
        <v>63.5</v>
      </c>
      <c r="F81" s="117">
        <v>4.8</v>
      </c>
      <c r="G81" s="23">
        <f t="shared" si="9"/>
        <v>0.76230492196878752</v>
      </c>
      <c r="H81" s="24">
        <f t="shared" si="10"/>
        <v>98.222499999999997</v>
      </c>
      <c r="I81" s="62">
        <v>0.22800000000000001</v>
      </c>
      <c r="J81" s="62">
        <v>7.0000000000000007E-2</v>
      </c>
      <c r="K81" s="62">
        <v>5.9199999999999999E-3</v>
      </c>
      <c r="L81" s="62">
        <v>8.1999999999999998E-4</v>
      </c>
      <c r="M81" s="62">
        <v>0.11264</v>
      </c>
      <c r="N81" s="25">
        <v>0.32</v>
      </c>
      <c r="O81" s="25">
        <v>0.08</v>
      </c>
      <c r="P81" s="25"/>
      <c r="Q81" s="25">
        <v>164</v>
      </c>
      <c r="R81" s="25">
        <v>33</v>
      </c>
      <c r="S81" s="27">
        <v>38</v>
      </c>
      <c r="T81" s="27">
        <v>5.3</v>
      </c>
      <c r="U81" s="146">
        <f t="shared" si="13"/>
        <v>13.94736842105263</v>
      </c>
      <c r="V81" s="24">
        <v>2720</v>
      </c>
      <c r="W81" s="24">
        <v>400</v>
      </c>
      <c r="X81" s="22">
        <f t="shared" si="11"/>
        <v>76.829268292682926</v>
      </c>
      <c r="Y81" s="29">
        <f t="shared" si="12"/>
        <v>3.8181818181818183</v>
      </c>
    </row>
    <row r="82" spans="1:25" x14ac:dyDescent="0.2">
      <c r="A82" s="18" t="s">
        <v>81</v>
      </c>
      <c r="B82" s="13">
        <v>6.2904</v>
      </c>
      <c r="C82" s="30">
        <v>79.2</v>
      </c>
      <c r="D82" s="115">
        <v>4.5</v>
      </c>
      <c r="E82" s="30">
        <v>62</v>
      </c>
      <c r="F82" s="115">
        <v>4.0999999999999996</v>
      </c>
      <c r="G82" s="31">
        <f t="shared" si="9"/>
        <v>0.78282828282828276</v>
      </c>
      <c r="H82" s="32">
        <f t="shared" si="10"/>
        <v>93.77</v>
      </c>
      <c r="I82" s="60">
        <v>4.8000000000000001E-2</v>
      </c>
      <c r="J82" s="60">
        <v>1.4999999999999999E-2</v>
      </c>
      <c r="K82" s="60">
        <v>5.9500000000000004E-3</v>
      </c>
      <c r="L82" s="60">
        <v>7.1000000000000002E-4</v>
      </c>
      <c r="M82" s="60">
        <v>0.33354</v>
      </c>
      <c r="N82" s="17">
        <v>4.7E-2</v>
      </c>
      <c r="O82" s="17">
        <v>1.6E-2</v>
      </c>
      <c r="Q82" s="17">
        <v>47</v>
      </c>
      <c r="R82" s="17">
        <v>15</v>
      </c>
      <c r="S82" s="33">
        <v>38.200000000000003</v>
      </c>
      <c r="T82" s="33">
        <v>4.5</v>
      </c>
      <c r="U82" s="121">
        <f t="shared" si="13"/>
        <v>11.780104712041883</v>
      </c>
      <c r="V82" s="32">
        <v>130</v>
      </c>
      <c r="W82" s="32">
        <v>580</v>
      </c>
      <c r="X82" s="30">
        <f t="shared" si="11"/>
        <v>18.723404255319142</v>
      </c>
      <c r="Y82" s="30">
        <f t="shared" si="12"/>
        <v>0.58666666666666645</v>
      </c>
    </row>
    <row r="83" spans="1:25" x14ac:dyDescent="0.2">
      <c r="A83" s="18" t="s">
        <v>82</v>
      </c>
      <c r="B83" s="13">
        <v>15.753</v>
      </c>
      <c r="C83" s="30">
        <v>72.599999999999994</v>
      </c>
      <c r="D83" s="115">
        <v>5</v>
      </c>
      <c r="E83" s="30">
        <v>33.1</v>
      </c>
      <c r="F83" s="115">
        <v>1.9</v>
      </c>
      <c r="G83" s="31">
        <f t="shared" si="9"/>
        <v>0.45592286501377416</v>
      </c>
      <c r="H83" s="32">
        <f t="shared" si="10"/>
        <v>80.378499999999988</v>
      </c>
      <c r="I83" s="60">
        <v>4.5999999999999999E-2</v>
      </c>
      <c r="J83" s="60">
        <v>1.0999999999999999E-2</v>
      </c>
      <c r="K83" s="60">
        <v>6.0099999999999997E-3</v>
      </c>
      <c r="L83" s="60">
        <v>4.6000000000000001E-4</v>
      </c>
      <c r="M83" s="60">
        <v>0.22428000000000001</v>
      </c>
      <c r="N83" s="17">
        <v>4.9000000000000002E-2</v>
      </c>
      <c r="O83" s="17">
        <v>1.2E-2</v>
      </c>
      <c r="Q83" s="17">
        <v>45</v>
      </c>
      <c r="R83" s="17">
        <v>10</v>
      </c>
      <c r="S83" s="33">
        <v>38.6</v>
      </c>
      <c r="T83" s="33">
        <v>3</v>
      </c>
      <c r="U83" s="121">
        <f t="shared" si="13"/>
        <v>7.7720207253886011</v>
      </c>
      <c r="V83" s="32">
        <v>240</v>
      </c>
      <c r="W83" s="32">
        <v>390</v>
      </c>
      <c r="X83" s="30">
        <f t="shared" si="11"/>
        <v>14.222222222222214</v>
      </c>
      <c r="Y83" s="30">
        <f t="shared" si="12"/>
        <v>0.6399999999999999</v>
      </c>
    </row>
    <row r="84" spans="1:25" x14ac:dyDescent="0.2">
      <c r="A84" s="18" t="s">
        <v>83</v>
      </c>
      <c r="B84" s="13">
        <v>17.635000000000002</v>
      </c>
      <c r="C84" s="30">
        <v>204</v>
      </c>
      <c r="D84" s="115">
        <v>17</v>
      </c>
      <c r="E84" s="30">
        <v>152</v>
      </c>
      <c r="F84" s="115">
        <v>12</v>
      </c>
      <c r="G84" s="31">
        <f t="shared" si="9"/>
        <v>0.74509803921568629</v>
      </c>
      <c r="H84" s="32">
        <f t="shared" si="10"/>
        <v>239.72</v>
      </c>
      <c r="I84" s="60">
        <v>4.3499999999999997E-2</v>
      </c>
      <c r="J84" s="60">
        <v>6.3E-3</v>
      </c>
      <c r="K84" s="60">
        <v>6.0299999999999998E-3</v>
      </c>
      <c r="L84" s="60">
        <v>3.1E-4</v>
      </c>
      <c r="M84" s="60">
        <v>0.27254</v>
      </c>
      <c r="N84" s="17">
        <v>5.1799999999999999E-2</v>
      </c>
      <c r="O84" s="17">
        <v>7.4999999999999997E-3</v>
      </c>
      <c r="Q84" s="17">
        <v>43.8</v>
      </c>
      <c r="R84" s="17">
        <v>6</v>
      </c>
      <c r="S84" s="33">
        <v>38.799999999999997</v>
      </c>
      <c r="T84" s="33">
        <v>2</v>
      </c>
      <c r="U84" s="121">
        <f t="shared" si="13"/>
        <v>5.1546391752577323</v>
      </c>
      <c r="V84" s="32">
        <v>270</v>
      </c>
      <c r="W84" s="32">
        <v>240</v>
      </c>
      <c r="X84" s="30">
        <f t="shared" si="11"/>
        <v>11.415525114155257</v>
      </c>
      <c r="Y84" s="30">
        <f t="shared" si="12"/>
        <v>0.83333333333333337</v>
      </c>
    </row>
    <row r="85" spans="1:25" s="21" customFormat="1" x14ac:dyDescent="0.2">
      <c r="A85" s="21" t="s">
        <v>84</v>
      </c>
      <c r="B85" s="7">
        <v>5</v>
      </c>
      <c r="C85" s="22">
        <v>120.2</v>
      </c>
      <c r="D85" s="117">
        <v>5.8</v>
      </c>
      <c r="E85" s="22">
        <v>72.599999999999994</v>
      </c>
      <c r="F85" s="117">
        <v>5</v>
      </c>
      <c r="G85" s="23">
        <f t="shared" si="9"/>
        <v>0.60399334442595665</v>
      </c>
      <c r="H85" s="24">
        <f t="shared" si="10"/>
        <v>137.261</v>
      </c>
      <c r="I85" s="62">
        <v>6.5000000000000002E-2</v>
      </c>
      <c r="J85" s="62">
        <v>1.4999999999999999E-2</v>
      </c>
      <c r="K85" s="62">
        <v>6.1199999999999996E-3</v>
      </c>
      <c r="L85" s="62">
        <v>4.6000000000000001E-4</v>
      </c>
      <c r="M85" s="62">
        <v>0.38278000000000001</v>
      </c>
      <c r="N85" s="25">
        <v>6.9000000000000006E-2</v>
      </c>
      <c r="O85" s="25">
        <v>1.4999999999999999E-2</v>
      </c>
      <c r="P85" s="25"/>
      <c r="Q85" s="25">
        <v>63</v>
      </c>
      <c r="R85" s="25">
        <v>14</v>
      </c>
      <c r="S85" s="27">
        <v>39.299999999999997</v>
      </c>
      <c r="T85" s="27">
        <v>2.9</v>
      </c>
      <c r="U85" s="146">
        <f t="shared" si="13"/>
        <v>7.3791348600508915</v>
      </c>
      <c r="V85" s="24">
        <v>740</v>
      </c>
      <c r="W85" s="24">
        <v>440</v>
      </c>
      <c r="X85" s="22">
        <f t="shared" si="11"/>
        <v>37.61904761904762</v>
      </c>
      <c r="Y85" s="29">
        <f t="shared" si="12"/>
        <v>1.6928571428571431</v>
      </c>
    </row>
    <row r="86" spans="1:25" x14ac:dyDescent="0.2">
      <c r="A86" s="18" t="s">
        <v>85</v>
      </c>
      <c r="B86" s="13">
        <v>9.7312999999999992</v>
      </c>
      <c r="C86" s="30">
        <v>155</v>
      </c>
      <c r="D86" s="115">
        <v>10</v>
      </c>
      <c r="E86" s="30">
        <v>116.4</v>
      </c>
      <c r="F86" s="115">
        <v>1.9</v>
      </c>
      <c r="G86" s="31">
        <f t="shared" si="9"/>
        <v>0.75096774193548388</v>
      </c>
      <c r="H86" s="32">
        <f t="shared" si="10"/>
        <v>182.35399999999998</v>
      </c>
      <c r="I86" s="60">
        <v>5.1299999999999998E-2</v>
      </c>
      <c r="J86" s="60">
        <v>8.3000000000000001E-3</v>
      </c>
      <c r="K86" s="60">
        <v>6.1199999999999996E-3</v>
      </c>
      <c r="L86" s="60">
        <v>3.8999999999999999E-4</v>
      </c>
      <c r="M86" s="60">
        <v>0.12278</v>
      </c>
      <c r="N86" s="17">
        <v>5.8799999999999998E-2</v>
      </c>
      <c r="O86" s="17">
        <v>9.4999999999999998E-3</v>
      </c>
      <c r="Q86" s="17">
        <v>51.9</v>
      </c>
      <c r="R86" s="17">
        <v>8.3000000000000007</v>
      </c>
      <c r="S86" s="33">
        <v>39.299999999999997</v>
      </c>
      <c r="T86" s="33">
        <v>2.5</v>
      </c>
      <c r="U86" s="121">
        <f t="shared" si="13"/>
        <v>6.3613231552162848</v>
      </c>
      <c r="V86" s="32">
        <v>430</v>
      </c>
      <c r="W86" s="32">
        <v>310</v>
      </c>
      <c r="X86" s="30">
        <f t="shared" si="11"/>
        <v>24.277456647398843</v>
      </c>
      <c r="Y86" s="30">
        <f t="shared" si="12"/>
        <v>1.5180722891566265</v>
      </c>
    </row>
    <row r="87" spans="1:25" x14ac:dyDescent="0.2">
      <c r="A87" s="18" t="s">
        <v>13</v>
      </c>
      <c r="B87" s="13">
        <v>11.022</v>
      </c>
      <c r="C87" s="30">
        <v>95.8</v>
      </c>
      <c r="D87" s="115">
        <v>4.0999999999999996</v>
      </c>
      <c r="E87" s="30">
        <v>88.1</v>
      </c>
      <c r="F87" s="115">
        <v>4.0999999999999996</v>
      </c>
      <c r="G87" s="31">
        <f t="shared" si="9"/>
        <v>0.91962421711899789</v>
      </c>
      <c r="H87" s="32">
        <f t="shared" si="10"/>
        <v>116.5035</v>
      </c>
      <c r="I87" s="60">
        <v>4.7E-2</v>
      </c>
      <c r="J87" s="60">
        <v>1.0999999999999999E-2</v>
      </c>
      <c r="K87" s="60">
        <v>6.1900000000000002E-3</v>
      </c>
      <c r="L87" s="60">
        <v>3.6999999999999999E-4</v>
      </c>
      <c r="M87" s="60">
        <v>7.5906000000000001E-2</v>
      </c>
      <c r="N87" s="17">
        <v>5.8000000000000003E-2</v>
      </c>
      <c r="O87" s="17">
        <v>1.4E-2</v>
      </c>
      <c r="Q87" s="17">
        <v>46</v>
      </c>
      <c r="R87" s="17">
        <v>11</v>
      </c>
      <c r="S87" s="33">
        <v>39.799999999999997</v>
      </c>
      <c r="T87" s="33">
        <v>2.4</v>
      </c>
      <c r="U87" s="121">
        <f t="shared" si="13"/>
        <v>6.0301507537688446</v>
      </c>
      <c r="V87" s="32">
        <v>360</v>
      </c>
      <c r="W87" s="32">
        <v>370</v>
      </c>
      <c r="X87" s="30">
        <f t="shared" si="11"/>
        <v>13.478260869565229</v>
      </c>
      <c r="Y87" s="30">
        <f t="shared" si="12"/>
        <v>0.56363636363636394</v>
      </c>
    </row>
    <row r="88" spans="1:25" x14ac:dyDescent="0.2">
      <c r="A88" s="18" t="s">
        <v>86</v>
      </c>
      <c r="B88" s="13">
        <v>10.86</v>
      </c>
      <c r="C88" s="30">
        <v>121.4</v>
      </c>
      <c r="D88" s="115">
        <v>7.3</v>
      </c>
      <c r="E88" s="30">
        <v>58.3</v>
      </c>
      <c r="F88" s="115">
        <v>3.1</v>
      </c>
      <c r="G88" s="31">
        <f t="shared" si="9"/>
        <v>0.48023064250411857</v>
      </c>
      <c r="H88" s="32">
        <f t="shared" si="10"/>
        <v>135.10050000000001</v>
      </c>
      <c r="I88" s="60">
        <v>4.19E-2</v>
      </c>
      <c r="J88" s="60">
        <v>9.7000000000000003E-3</v>
      </c>
      <c r="K88" s="60">
        <v>6.2100000000000002E-3</v>
      </c>
      <c r="L88" s="60">
        <v>4.6999999999999999E-4</v>
      </c>
      <c r="M88" s="60">
        <v>0.17285</v>
      </c>
      <c r="N88" s="17">
        <v>5.1999999999999998E-2</v>
      </c>
      <c r="O88" s="17">
        <v>1.2E-2</v>
      </c>
      <c r="Q88" s="17">
        <v>42.9</v>
      </c>
      <c r="R88" s="17">
        <v>9.8000000000000007</v>
      </c>
      <c r="S88" s="33">
        <v>39.9</v>
      </c>
      <c r="T88" s="33">
        <v>3</v>
      </c>
      <c r="U88" s="121">
        <f t="shared" si="13"/>
        <v>7.518796992481203</v>
      </c>
      <c r="V88" s="32">
        <v>200</v>
      </c>
      <c r="W88" s="32">
        <v>400</v>
      </c>
      <c r="X88" s="30">
        <f t="shared" si="11"/>
        <v>6.9930069930069898</v>
      </c>
      <c r="Y88" s="30">
        <f t="shared" si="12"/>
        <v>0.30612244897959179</v>
      </c>
    </row>
    <row r="89" spans="1:25" x14ac:dyDescent="0.2">
      <c r="A89" s="18" t="s">
        <v>87</v>
      </c>
      <c r="B89" s="13">
        <v>16.613</v>
      </c>
      <c r="C89" s="30">
        <v>63</v>
      </c>
      <c r="D89" s="115">
        <v>5.6</v>
      </c>
      <c r="E89" s="30">
        <v>44.5</v>
      </c>
      <c r="F89" s="115">
        <v>4</v>
      </c>
      <c r="G89" s="31">
        <f t="shared" si="9"/>
        <v>0.70634920634920639</v>
      </c>
      <c r="H89" s="32">
        <f t="shared" si="10"/>
        <v>73.457499999999996</v>
      </c>
      <c r="I89" s="60">
        <v>5.6000000000000001E-2</v>
      </c>
      <c r="J89" s="60">
        <v>1.4999999999999999E-2</v>
      </c>
      <c r="K89" s="60">
        <v>6.3200000000000001E-3</v>
      </c>
      <c r="L89" s="60">
        <v>4.8000000000000001E-4</v>
      </c>
      <c r="M89" s="60">
        <v>0.14748</v>
      </c>
      <c r="N89" s="17">
        <v>5.8000000000000003E-2</v>
      </c>
      <c r="O89" s="17">
        <v>1.6E-2</v>
      </c>
      <c r="Q89" s="17">
        <v>54</v>
      </c>
      <c r="R89" s="17">
        <v>14</v>
      </c>
      <c r="S89" s="33">
        <v>40.6</v>
      </c>
      <c r="T89" s="33">
        <v>3</v>
      </c>
      <c r="U89" s="121">
        <f t="shared" si="13"/>
        <v>7.3891625615763541</v>
      </c>
      <c r="V89" s="32">
        <v>370</v>
      </c>
      <c r="W89" s="32">
        <v>450</v>
      </c>
      <c r="X89" s="30">
        <f t="shared" si="11"/>
        <v>24.814814814814813</v>
      </c>
      <c r="Y89" s="30">
        <f t="shared" si="12"/>
        <v>0.95714285714285707</v>
      </c>
    </row>
    <row r="90" spans="1:25" s="21" customFormat="1" x14ac:dyDescent="0.2">
      <c r="A90" s="21" t="s">
        <v>88</v>
      </c>
      <c r="B90" s="7">
        <v>9.3549000000000007</v>
      </c>
      <c r="C90" s="22">
        <v>47.85</v>
      </c>
      <c r="D90" s="117">
        <v>0.82</v>
      </c>
      <c r="E90" s="22">
        <v>31.16</v>
      </c>
      <c r="F90" s="117">
        <v>0.77</v>
      </c>
      <c r="G90" s="23">
        <f t="shared" si="9"/>
        <v>0.65120167189132705</v>
      </c>
      <c r="H90" s="24">
        <f t="shared" si="10"/>
        <v>55.172600000000003</v>
      </c>
      <c r="I90" s="62">
        <v>0.11</v>
      </c>
      <c r="J90" s="62">
        <v>2.7E-2</v>
      </c>
      <c r="K90" s="62">
        <v>6.3499999999999997E-3</v>
      </c>
      <c r="L90" s="62">
        <v>6.3000000000000003E-4</v>
      </c>
      <c r="M90" s="62">
        <v>3.8760999999999997E-2</v>
      </c>
      <c r="N90" s="25">
        <v>0.13800000000000001</v>
      </c>
      <c r="O90" s="25">
        <v>3.6999999999999998E-2</v>
      </c>
      <c r="P90" s="25"/>
      <c r="Q90" s="25">
        <v>103</v>
      </c>
      <c r="R90" s="25">
        <v>24</v>
      </c>
      <c r="S90" s="27">
        <v>40.799999999999997</v>
      </c>
      <c r="T90" s="27">
        <v>4</v>
      </c>
      <c r="U90" s="146">
        <f t="shared" si="13"/>
        <v>9.8039215686274517</v>
      </c>
      <c r="V90" s="24">
        <v>1620</v>
      </c>
      <c r="W90" s="24">
        <v>520</v>
      </c>
      <c r="X90" s="22">
        <f t="shared" si="11"/>
        <v>60.38834951456311</v>
      </c>
      <c r="Y90" s="29">
        <f t="shared" si="12"/>
        <v>2.5916666666666668</v>
      </c>
    </row>
    <row r="91" spans="1:25" s="21" customFormat="1" x14ac:dyDescent="0.2">
      <c r="A91" s="21" t="s">
        <v>89</v>
      </c>
      <c r="B91" s="7">
        <v>13.172000000000001</v>
      </c>
      <c r="C91" s="22">
        <v>264</v>
      </c>
      <c r="D91" s="117">
        <v>33</v>
      </c>
      <c r="E91" s="22">
        <v>121</v>
      </c>
      <c r="F91" s="117">
        <v>18</v>
      </c>
      <c r="G91" s="23">
        <f t="shared" si="9"/>
        <v>0.45833333333333331</v>
      </c>
      <c r="H91" s="24">
        <f t="shared" si="10"/>
        <v>292.435</v>
      </c>
      <c r="I91" s="62">
        <v>0.14599999999999999</v>
      </c>
      <c r="J91" s="62">
        <v>1.0999999999999999E-2</v>
      </c>
      <c r="K91" s="62">
        <v>6.6299999999999996E-3</v>
      </c>
      <c r="L91" s="62">
        <v>2.9E-4</v>
      </c>
      <c r="M91" s="62">
        <v>5.1566000000000001E-2</v>
      </c>
      <c r="N91" s="25">
        <v>0.16200000000000001</v>
      </c>
      <c r="O91" s="25">
        <v>1.4E-2</v>
      </c>
      <c r="P91" s="25"/>
      <c r="Q91" s="25">
        <v>137.6</v>
      </c>
      <c r="R91" s="25">
        <v>9.6</v>
      </c>
      <c r="S91" s="27">
        <v>42.6</v>
      </c>
      <c r="T91" s="27">
        <v>1.9</v>
      </c>
      <c r="U91" s="146">
        <f t="shared" si="13"/>
        <v>4.460093896713615</v>
      </c>
      <c r="V91" s="24">
        <v>2430</v>
      </c>
      <c r="W91" s="24">
        <v>150</v>
      </c>
      <c r="X91" s="22">
        <f t="shared" si="11"/>
        <v>69.04069767441861</v>
      </c>
      <c r="Y91" s="29">
        <f t="shared" si="12"/>
        <v>9.8958333333333339</v>
      </c>
    </row>
    <row r="92" spans="1:25" s="21" customFormat="1" x14ac:dyDescent="0.2">
      <c r="A92" s="21" t="s">
        <v>90</v>
      </c>
      <c r="B92" s="7">
        <v>7.4194000000000004</v>
      </c>
      <c r="C92" s="22">
        <v>56.5</v>
      </c>
      <c r="D92" s="117">
        <v>2.9</v>
      </c>
      <c r="E92" s="22">
        <v>51.8</v>
      </c>
      <c r="F92" s="117">
        <v>3.8</v>
      </c>
      <c r="G92" s="23">
        <f t="shared" si="9"/>
        <v>0.91681415929203536</v>
      </c>
      <c r="H92" s="24">
        <f t="shared" si="10"/>
        <v>68.673000000000002</v>
      </c>
      <c r="I92" s="62">
        <v>9.7000000000000003E-2</v>
      </c>
      <c r="J92" s="62">
        <v>2.7E-2</v>
      </c>
      <c r="K92" s="62">
        <v>6.7000000000000002E-3</v>
      </c>
      <c r="L92" s="62">
        <v>6.9999999999999999E-4</v>
      </c>
      <c r="M92" s="63">
        <v>0.27</v>
      </c>
      <c r="N92" s="25">
        <v>0.13600000000000001</v>
      </c>
      <c r="O92" s="25">
        <v>7.9000000000000001E-2</v>
      </c>
      <c r="P92" s="25"/>
      <c r="Q92" s="25">
        <v>92</v>
      </c>
      <c r="R92" s="25">
        <v>25</v>
      </c>
      <c r="S92" s="27">
        <v>43</v>
      </c>
      <c r="T92" s="27">
        <v>4.5</v>
      </c>
      <c r="U92" s="146">
        <f t="shared" si="13"/>
        <v>10.465116279069768</v>
      </c>
      <c r="V92" s="24">
        <v>1240</v>
      </c>
      <c r="W92" s="24">
        <v>650</v>
      </c>
      <c r="X92" s="22">
        <f t="shared" si="11"/>
        <v>53.260869565217384</v>
      </c>
      <c r="Y92" s="29">
        <f t="shared" si="12"/>
        <v>1.96</v>
      </c>
    </row>
    <row r="93" spans="1:25" s="21" customFormat="1" x14ac:dyDescent="0.2">
      <c r="A93" s="21" t="s">
        <v>91</v>
      </c>
      <c r="B93" s="7">
        <v>7.2043999999999997</v>
      </c>
      <c r="C93" s="22">
        <v>130</v>
      </c>
      <c r="D93" s="117">
        <v>10</v>
      </c>
      <c r="E93" s="22">
        <v>92.6</v>
      </c>
      <c r="F93" s="117">
        <v>6.4</v>
      </c>
      <c r="G93" s="23">
        <f t="shared" si="9"/>
        <v>0.71230769230769231</v>
      </c>
      <c r="H93" s="24">
        <f t="shared" si="10"/>
        <v>151.761</v>
      </c>
      <c r="I93" s="62">
        <v>8.3000000000000004E-2</v>
      </c>
      <c r="J93" s="62">
        <v>1.6E-2</v>
      </c>
      <c r="K93" s="62">
        <v>7.0499999999999998E-3</v>
      </c>
      <c r="L93" s="62">
        <v>4.6000000000000001E-4</v>
      </c>
      <c r="M93" s="63">
        <v>0.27</v>
      </c>
      <c r="N93" s="25">
        <v>9.0999999999999998E-2</v>
      </c>
      <c r="O93" s="25">
        <v>1.9E-2</v>
      </c>
      <c r="P93" s="25"/>
      <c r="Q93" s="25">
        <v>80</v>
      </c>
      <c r="R93" s="25">
        <v>15</v>
      </c>
      <c r="S93" s="27">
        <v>45.3</v>
      </c>
      <c r="T93" s="27">
        <v>2.9</v>
      </c>
      <c r="U93" s="146">
        <f t="shared" si="13"/>
        <v>6.4017660044150118</v>
      </c>
      <c r="V93" s="24">
        <v>1070</v>
      </c>
      <c r="W93" s="24">
        <v>460</v>
      </c>
      <c r="X93" s="22">
        <f t="shared" si="11"/>
        <v>43.375000000000007</v>
      </c>
      <c r="Y93" s="29">
        <f t="shared" si="12"/>
        <v>2.3133333333333335</v>
      </c>
    </row>
    <row r="94" spans="1:25" x14ac:dyDescent="0.2">
      <c r="A94" s="18" t="s">
        <v>92</v>
      </c>
      <c r="B94" s="13">
        <v>5.5377000000000001</v>
      </c>
      <c r="C94" s="30">
        <v>28.7</v>
      </c>
      <c r="D94" s="115">
        <v>1.8</v>
      </c>
      <c r="E94" s="30">
        <v>22.4</v>
      </c>
      <c r="F94" s="115">
        <v>1.8</v>
      </c>
      <c r="G94" s="31">
        <f t="shared" si="9"/>
        <v>0.7804878048780487</v>
      </c>
      <c r="H94" s="32">
        <f t="shared" si="10"/>
        <v>33.963999999999999</v>
      </c>
      <c r="I94" s="60">
        <v>7.5999999999999998E-2</v>
      </c>
      <c r="J94" s="60">
        <v>4.2000000000000003E-2</v>
      </c>
      <c r="K94" s="60">
        <v>7.2100000000000003E-3</v>
      </c>
      <c r="L94" s="60">
        <v>8.9999999999999998E-4</v>
      </c>
      <c r="M94" s="60">
        <v>0.26149</v>
      </c>
      <c r="N94" s="17">
        <v>7.2999999999999995E-2</v>
      </c>
      <c r="O94" s="17">
        <v>4.4999999999999998E-2</v>
      </c>
      <c r="Q94" s="17">
        <v>70</v>
      </c>
      <c r="R94" s="17">
        <v>38</v>
      </c>
      <c r="S94" s="33">
        <v>46.3</v>
      </c>
      <c r="T94" s="33">
        <v>5.7</v>
      </c>
      <c r="U94" s="121">
        <f t="shared" si="13"/>
        <v>12.311015118790499</v>
      </c>
      <c r="V94" s="32">
        <v>470</v>
      </c>
      <c r="W94" s="32">
        <v>990</v>
      </c>
      <c r="X94" s="30">
        <f t="shared" si="11"/>
        <v>33.857142857142861</v>
      </c>
      <c r="Y94" s="30">
        <f t="shared" si="12"/>
        <v>0.62368421052631584</v>
      </c>
    </row>
    <row r="95" spans="1:25" x14ac:dyDescent="0.2">
      <c r="A95" s="18" t="s">
        <v>93</v>
      </c>
      <c r="B95" s="13">
        <v>5.3226000000000004</v>
      </c>
      <c r="C95" s="30">
        <v>109.4</v>
      </c>
      <c r="D95" s="115">
        <v>3.8</v>
      </c>
      <c r="E95" s="30">
        <v>63.5</v>
      </c>
      <c r="F95" s="115">
        <v>2</v>
      </c>
      <c r="G95" s="31">
        <f t="shared" si="9"/>
        <v>0.58043875685557589</v>
      </c>
      <c r="H95" s="32">
        <f t="shared" si="10"/>
        <v>124.32250000000001</v>
      </c>
      <c r="I95" s="60">
        <v>5.8000000000000003E-2</v>
      </c>
      <c r="J95" s="60">
        <v>1.0999999999999999E-2</v>
      </c>
      <c r="K95" s="60">
        <v>7.7799999999999996E-3</v>
      </c>
      <c r="L95" s="60">
        <v>8.4999999999999995E-4</v>
      </c>
      <c r="M95" s="60">
        <v>0.28177000000000002</v>
      </c>
      <c r="N95" s="17">
        <v>5.4600000000000003E-2</v>
      </c>
      <c r="O95" s="17">
        <v>9.7999999999999997E-3</v>
      </c>
      <c r="Q95" s="17">
        <v>57</v>
      </c>
      <c r="R95" s="17">
        <v>11</v>
      </c>
      <c r="S95" s="33">
        <v>50</v>
      </c>
      <c r="T95" s="33">
        <v>5.4</v>
      </c>
      <c r="U95" s="121">
        <f t="shared" si="13"/>
        <v>10.8</v>
      </c>
      <c r="V95" s="32">
        <v>300</v>
      </c>
      <c r="W95" s="32">
        <v>350</v>
      </c>
      <c r="X95" s="30">
        <f t="shared" si="11"/>
        <v>12.280701754385969</v>
      </c>
      <c r="Y95" s="30">
        <f t="shared" si="12"/>
        <v>0.63636363636363635</v>
      </c>
    </row>
    <row r="96" spans="1:25" x14ac:dyDescent="0.2">
      <c r="A96" s="18" t="s">
        <v>94</v>
      </c>
      <c r="B96" s="13">
        <v>6.5591999999999997</v>
      </c>
      <c r="C96" s="30">
        <v>78.7</v>
      </c>
      <c r="D96" s="115">
        <v>1.7</v>
      </c>
      <c r="E96" s="30">
        <v>53.4</v>
      </c>
      <c r="F96" s="115">
        <v>1.3</v>
      </c>
      <c r="G96" s="31">
        <f t="shared" si="9"/>
        <v>0.67852604828462515</v>
      </c>
      <c r="H96" s="32">
        <f t="shared" si="10"/>
        <v>91.248999999999995</v>
      </c>
      <c r="I96" s="60">
        <v>5.0999999999999997E-2</v>
      </c>
      <c r="J96" s="60">
        <v>1.6E-2</v>
      </c>
      <c r="K96" s="60">
        <v>7.8399999999999997E-3</v>
      </c>
      <c r="L96" s="60">
        <v>5.9000000000000003E-4</v>
      </c>
      <c r="M96" s="60">
        <v>7.4883000000000005E-2</v>
      </c>
      <c r="N96" s="17">
        <v>4.5999999999999999E-2</v>
      </c>
      <c r="O96" s="17">
        <v>1.4E-2</v>
      </c>
      <c r="Q96" s="17">
        <v>50</v>
      </c>
      <c r="R96" s="17">
        <v>16</v>
      </c>
      <c r="S96" s="33">
        <v>50.4</v>
      </c>
      <c r="T96" s="33">
        <v>3.8</v>
      </c>
      <c r="U96" s="121">
        <f t="shared" si="13"/>
        <v>7.5396825396825395</v>
      </c>
      <c r="V96" s="32">
        <v>0</v>
      </c>
      <c r="W96" s="32">
        <v>510</v>
      </c>
      <c r="X96" s="30">
        <f t="shared" si="11"/>
        <v>-0.80000000000000071</v>
      </c>
      <c r="Y96" s="30">
        <f t="shared" si="12"/>
        <v>-2.4999999999999911E-2</v>
      </c>
    </row>
    <row r="97" spans="1:25" x14ac:dyDescent="0.2">
      <c r="A97" s="18" t="s">
        <v>95</v>
      </c>
      <c r="B97" s="13">
        <v>3.9784999999999999</v>
      </c>
      <c r="C97" s="30">
        <v>262</v>
      </c>
      <c r="D97" s="115">
        <v>45</v>
      </c>
      <c r="E97" s="30">
        <v>92</v>
      </c>
      <c r="F97" s="115">
        <v>13</v>
      </c>
      <c r="G97" s="31">
        <f t="shared" si="9"/>
        <v>0.35114503816793891</v>
      </c>
      <c r="H97" s="32">
        <f t="shared" si="10"/>
        <v>283.62</v>
      </c>
      <c r="I97" s="60">
        <v>5.8000000000000003E-2</v>
      </c>
      <c r="J97" s="60">
        <v>1.2999999999999999E-2</v>
      </c>
      <c r="K97" s="60">
        <v>7.9399999999999991E-3</v>
      </c>
      <c r="L97" s="60">
        <v>6.2E-4</v>
      </c>
      <c r="M97" s="60">
        <v>7.1605000000000002E-3</v>
      </c>
      <c r="N97" s="17">
        <v>5.5E-2</v>
      </c>
      <c r="O97" s="17">
        <v>1.2999999999999999E-2</v>
      </c>
      <c r="Q97" s="17">
        <v>61</v>
      </c>
      <c r="R97" s="17">
        <v>12</v>
      </c>
      <c r="S97" s="33">
        <v>50.9</v>
      </c>
      <c r="T97" s="33">
        <v>4</v>
      </c>
      <c r="U97" s="121">
        <f t="shared" si="13"/>
        <v>7.8585461689587426</v>
      </c>
      <c r="V97" s="32">
        <v>290</v>
      </c>
      <c r="W97" s="32">
        <v>460</v>
      </c>
      <c r="X97" s="30">
        <f t="shared" si="11"/>
        <v>16.557377049180332</v>
      </c>
      <c r="Y97" s="30">
        <f t="shared" si="12"/>
        <v>0.84166666666666679</v>
      </c>
    </row>
    <row r="98" spans="1:25" x14ac:dyDescent="0.2">
      <c r="A98" s="18" t="s">
        <v>96</v>
      </c>
      <c r="B98" s="13">
        <v>4.6237000000000004</v>
      </c>
      <c r="C98" s="30">
        <v>273</v>
      </c>
      <c r="D98" s="115">
        <v>13</v>
      </c>
      <c r="E98" s="30">
        <v>162.1</v>
      </c>
      <c r="F98" s="115">
        <v>6.9</v>
      </c>
      <c r="G98" s="31">
        <f t="shared" si="9"/>
        <v>0.59377289377289377</v>
      </c>
      <c r="H98" s="32">
        <f t="shared" si="10"/>
        <v>311.09350000000001</v>
      </c>
      <c r="I98" s="60">
        <v>4.9000000000000002E-2</v>
      </c>
      <c r="J98" s="60">
        <v>8.6E-3</v>
      </c>
      <c r="K98" s="60">
        <v>8.0499999999999999E-3</v>
      </c>
      <c r="L98" s="60">
        <v>4.8000000000000001E-4</v>
      </c>
      <c r="M98" s="61">
        <v>0.27</v>
      </c>
      <c r="N98" s="17">
        <v>4.2200000000000001E-2</v>
      </c>
      <c r="O98" s="17">
        <v>7.1000000000000004E-3</v>
      </c>
      <c r="Q98" s="17">
        <v>48.5</v>
      </c>
      <c r="R98" s="17">
        <v>8.3000000000000007</v>
      </c>
      <c r="S98" s="33">
        <v>51.7</v>
      </c>
      <c r="T98" s="33">
        <v>3.1</v>
      </c>
      <c r="U98" s="121">
        <f t="shared" si="13"/>
        <v>5.9961315280464218</v>
      </c>
      <c r="V98" s="32">
        <v>40</v>
      </c>
      <c r="W98" s="32">
        <v>340</v>
      </c>
      <c r="X98" s="30">
        <f t="shared" si="11"/>
        <v>-6.5979381443298957</v>
      </c>
      <c r="Y98" s="30">
        <f t="shared" si="12"/>
        <v>-0.38554216867469909</v>
      </c>
    </row>
    <row r="99" spans="1:25" s="21" customFormat="1" x14ac:dyDescent="0.2">
      <c r="A99" s="21" t="s">
        <v>97</v>
      </c>
      <c r="B99" s="7">
        <v>17.795999999999999</v>
      </c>
      <c r="C99" s="22">
        <v>34.5</v>
      </c>
      <c r="D99" s="117">
        <v>1.8</v>
      </c>
      <c r="E99" s="22">
        <v>12.48</v>
      </c>
      <c r="F99" s="117">
        <v>0.73</v>
      </c>
      <c r="G99" s="23">
        <f t="shared" ref="G99:G104" si="14">E99/C99</f>
        <v>0.36173913043478262</v>
      </c>
      <c r="H99" s="24">
        <f t="shared" ref="H99:H104" si="15">C99+(0.235*E99)</f>
        <v>37.4328</v>
      </c>
      <c r="I99" s="62">
        <v>0.86</v>
      </c>
      <c r="J99" s="62">
        <v>0.15</v>
      </c>
      <c r="K99" s="62">
        <v>8.5000000000000006E-3</v>
      </c>
      <c r="L99" s="62">
        <v>1.4E-3</v>
      </c>
      <c r="M99" s="62">
        <v>0.91732000000000002</v>
      </c>
      <c r="N99" s="25">
        <v>0.76200000000000001</v>
      </c>
      <c r="O99" s="25">
        <v>5.8000000000000003E-2</v>
      </c>
      <c r="P99" s="25"/>
      <c r="Q99" s="25">
        <v>608</v>
      </c>
      <c r="R99" s="25">
        <v>83</v>
      </c>
      <c r="S99" s="27">
        <v>54.5</v>
      </c>
      <c r="T99" s="27">
        <v>8.6</v>
      </c>
      <c r="U99" s="147">
        <f t="shared" si="13"/>
        <v>15.779816513761466</v>
      </c>
      <c r="V99" s="24">
        <v>4880</v>
      </c>
      <c r="W99" s="24">
        <v>140</v>
      </c>
      <c r="X99" s="22">
        <f t="shared" ref="X99:X104" si="16">100*(1-(S99/Q99))</f>
        <v>91.036184210526315</v>
      </c>
      <c r="Y99" s="29">
        <f t="shared" ref="Y99:Y104" si="17">(Q99-S99)/R99</f>
        <v>6.668674698795181</v>
      </c>
    </row>
    <row r="100" spans="1:25" x14ac:dyDescent="0.2">
      <c r="A100" s="18" t="s">
        <v>98</v>
      </c>
      <c r="B100" s="13">
        <v>6.0753000000000004</v>
      </c>
      <c r="C100" s="30">
        <v>100.7</v>
      </c>
      <c r="D100" s="115">
        <v>6.1</v>
      </c>
      <c r="E100" s="30">
        <v>92.4</v>
      </c>
      <c r="F100" s="115">
        <v>5.4</v>
      </c>
      <c r="G100" s="31">
        <f t="shared" si="14"/>
        <v>0.91757696127110233</v>
      </c>
      <c r="H100" s="32">
        <f t="shared" si="15"/>
        <v>122.414</v>
      </c>
      <c r="I100" s="60">
        <v>5.3999999999999999E-2</v>
      </c>
      <c r="J100" s="60">
        <v>1.2999999999999999E-2</v>
      </c>
      <c r="K100" s="60">
        <v>8.9499999999999996E-3</v>
      </c>
      <c r="L100" s="60">
        <v>8.3000000000000001E-4</v>
      </c>
      <c r="M100" s="60">
        <v>0.12425</v>
      </c>
      <c r="N100" s="17">
        <v>4.2000000000000003E-2</v>
      </c>
      <c r="O100" s="17">
        <v>1.2E-2</v>
      </c>
      <c r="Q100" s="17">
        <v>53</v>
      </c>
      <c r="R100" s="17">
        <v>13</v>
      </c>
      <c r="S100" s="33">
        <v>57.5</v>
      </c>
      <c r="T100" s="33">
        <v>5.3</v>
      </c>
      <c r="U100" s="121">
        <f t="shared" si="13"/>
        <v>9.2173913043478262</v>
      </c>
      <c r="V100" s="32">
        <v>-170</v>
      </c>
      <c r="W100" s="32">
        <v>430</v>
      </c>
      <c r="X100" s="30">
        <f t="shared" si="16"/>
        <v>-8.4905660377358583</v>
      </c>
      <c r="Y100" s="30">
        <f t="shared" si="17"/>
        <v>-0.34615384615384615</v>
      </c>
    </row>
    <row r="101" spans="1:25" x14ac:dyDescent="0.2">
      <c r="A101" s="18" t="s">
        <v>99</v>
      </c>
      <c r="B101" s="13">
        <v>3.5484</v>
      </c>
      <c r="C101" s="30">
        <v>246</v>
      </c>
      <c r="D101" s="115">
        <v>10</v>
      </c>
      <c r="E101" s="30">
        <v>195.7</v>
      </c>
      <c r="F101" s="115">
        <v>4.9000000000000004</v>
      </c>
      <c r="G101" s="31">
        <f t="shared" si="14"/>
        <v>0.79552845528455285</v>
      </c>
      <c r="H101" s="32">
        <f t="shared" si="15"/>
        <v>291.98950000000002</v>
      </c>
      <c r="I101" s="60">
        <v>6.3100000000000003E-2</v>
      </c>
      <c r="J101" s="60">
        <v>9.2999999999999992E-3</v>
      </c>
      <c r="K101" s="60">
        <v>9.3500000000000007E-3</v>
      </c>
      <c r="L101" s="60">
        <v>6.2E-4</v>
      </c>
      <c r="M101" s="61">
        <v>0.27</v>
      </c>
      <c r="N101" s="17">
        <v>4.9000000000000002E-2</v>
      </c>
      <c r="O101" s="17">
        <v>0.01</v>
      </c>
      <c r="Q101" s="17">
        <v>62</v>
      </c>
      <c r="R101" s="17">
        <v>8.9</v>
      </c>
      <c r="S101" s="33">
        <v>60</v>
      </c>
      <c r="T101" s="33">
        <v>3.9</v>
      </c>
      <c r="U101" s="121">
        <f t="shared" si="13"/>
        <v>6.5</v>
      </c>
      <c r="V101" s="32">
        <v>100</v>
      </c>
      <c r="W101" s="32">
        <v>400</v>
      </c>
      <c r="X101" s="30">
        <f t="shared" si="16"/>
        <v>3.2258064516129004</v>
      </c>
      <c r="Y101" s="30">
        <f t="shared" si="17"/>
        <v>0.2247191011235955</v>
      </c>
    </row>
    <row r="102" spans="1:25" x14ac:dyDescent="0.2">
      <c r="A102" s="18" t="s">
        <v>100</v>
      </c>
      <c r="B102" s="13">
        <v>3.7097000000000002</v>
      </c>
      <c r="C102" s="30">
        <v>68.8</v>
      </c>
      <c r="D102" s="115">
        <v>2.6</v>
      </c>
      <c r="E102" s="30">
        <v>73.599999999999994</v>
      </c>
      <c r="F102" s="115">
        <v>2.8</v>
      </c>
      <c r="G102" s="31">
        <f t="shared" si="14"/>
        <v>1.069767441860465</v>
      </c>
      <c r="H102" s="32">
        <f t="shared" si="15"/>
        <v>86.096000000000004</v>
      </c>
      <c r="I102" s="60">
        <v>7.5999999999999998E-2</v>
      </c>
      <c r="J102" s="60">
        <v>2.8000000000000001E-2</v>
      </c>
      <c r="K102" s="60">
        <v>1.057E-2</v>
      </c>
      <c r="L102" s="60">
        <v>6.9999999999999999E-4</v>
      </c>
      <c r="M102" s="60">
        <v>0.36337000000000003</v>
      </c>
      <c r="N102" s="17">
        <v>4.9000000000000002E-2</v>
      </c>
      <c r="O102" s="17">
        <v>1.6E-2</v>
      </c>
      <c r="Q102" s="17">
        <v>73</v>
      </c>
      <c r="R102" s="17">
        <v>26</v>
      </c>
      <c r="S102" s="33">
        <v>67.8</v>
      </c>
      <c r="T102" s="33">
        <v>4.5</v>
      </c>
      <c r="U102" s="121">
        <f t="shared" si="13"/>
        <v>6.6371681415929213</v>
      </c>
      <c r="V102" s="32">
        <v>200</v>
      </c>
      <c r="W102" s="32">
        <v>590</v>
      </c>
      <c r="X102" s="30">
        <f t="shared" si="16"/>
        <v>7.1232876712328803</v>
      </c>
      <c r="Y102" s="30">
        <f t="shared" si="17"/>
        <v>0.20000000000000012</v>
      </c>
    </row>
    <row r="103" spans="1:25" x14ac:dyDescent="0.2">
      <c r="A103" s="18" t="s">
        <v>101</v>
      </c>
      <c r="B103" s="13">
        <v>7.4194000000000004</v>
      </c>
      <c r="C103" s="30">
        <v>98.4</v>
      </c>
      <c r="D103" s="115">
        <v>6.6</v>
      </c>
      <c r="E103" s="30">
        <v>72.2</v>
      </c>
      <c r="F103" s="115">
        <v>4.2</v>
      </c>
      <c r="G103" s="31">
        <f t="shared" si="14"/>
        <v>0.73373983739837401</v>
      </c>
      <c r="H103" s="32">
        <f t="shared" si="15"/>
        <v>115.367</v>
      </c>
      <c r="I103" s="60">
        <v>8.5000000000000006E-2</v>
      </c>
      <c r="J103" s="60">
        <v>1.6E-2</v>
      </c>
      <c r="K103" s="60">
        <v>1.1259999999999999E-2</v>
      </c>
      <c r="L103" s="60">
        <v>7.2000000000000005E-4</v>
      </c>
      <c r="M103" s="61">
        <v>0.27</v>
      </c>
      <c r="N103" s="17">
        <v>5.7000000000000002E-2</v>
      </c>
      <c r="O103" s="17">
        <v>1.2E-2</v>
      </c>
      <c r="Q103" s="17">
        <v>82</v>
      </c>
      <c r="R103" s="17">
        <v>15</v>
      </c>
      <c r="S103" s="33">
        <v>72.2</v>
      </c>
      <c r="T103" s="33">
        <v>4.5999999999999996</v>
      </c>
      <c r="U103" s="121">
        <f t="shared" si="13"/>
        <v>6.3711911357340707</v>
      </c>
      <c r="V103" s="32">
        <v>370</v>
      </c>
      <c r="W103" s="32">
        <v>400</v>
      </c>
      <c r="X103" s="30">
        <f t="shared" si="16"/>
        <v>11.951219512195122</v>
      </c>
      <c r="Y103" s="30">
        <f t="shared" si="17"/>
        <v>0.6533333333333331</v>
      </c>
    </row>
    <row r="104" spans="1:25" x14ac:dyDescent="0.2">
      <c r="A104" s="3" t="s">
        <v>102</v>
      </c>
      <c r="B104" s="141">
        <v>5.8602999999999996</v>
      </c>
      <c r="C104" s="89">
        <v>221.1</v>
      </c>
      <c r="D104" s="6">
        <v>8.1999999999999993</v>
      </c>
      <c r="E104" s="30">
        <v>123.5</v>
      </c>
      <c r="F104" s="115">
        <v>1.8</v>
      </c>
      <c r="G104" s="31">
        <f t="shared" si="14"/>
        <v>0.55857078245137948</v>
      </c>
      <c r="H104" s="32">
        <f t="shared" si="15"/>
        <v>250.1225</v>
      </c>
      <c r="I104" s="60">
        <v>7.5800000000000006E-2</v>
      </c>
      <c r="J104" s="60">
        <v>9.1000000000000004E-3</v>
      </c>
      <c r="K104" s="60">
        <v>1.1480000000000001E-2</v>
      </c>
      <c r="L104" s="60">
        <v>6.8999999999999997E-4</v>
      </c>
      <c r="M104" s="60">
        <v>0.27546999999999999</v>
      </c>
      <c r="N104" s="17">
        <v>5.0200000000000002E-2</v>
      </c>
      <c r="O104" s="17">
        <v>6.1000000000000004E-3</v>
      </c>
      <c r="Q104" s="17">
        <v>74</v>
      </c>
      <c r="R104" s="17">
        <v>8.6</v>
      </c>
      <c r="S104" s="33">
        <v>73.599999999999994</v>
      </c>
      <c r="T104" s="33">
        <v>4.4000000000000004</v>
      </c>
      <c r="U104" s="19">
        <f t="shared" si="13"/>
        <v>5.9782608695652186</v>
      </c>
      <c r="V104" s="32">
        <v>180</v>
      </c>
      <c r="W104" s="32">
        <v>240</v>
      </c>
      <c r="X104" s="30">
        <f t="shared" si="16"/>
        <v>0.54054054054054612</v>
      </c>
      <c r="Y104" s="30">
        <f t="shared" si="17"/>
        <v>4.651162790697741E-2</v>
      </c>
    </row>
    <row r="105" spans="1:25" x14ac:dyDescent="0.15">
      <c r="A105" s="179" t="s">
        <v>1873</v>
      </c>
      <c r="B105" s="173"/>
      <c r="D105" s="115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</row>
    <row r="106" spans="1:25" x14ac:dyDescent="0.15">
      <c r="A106" s="179" t="s">
        <v>1874</v>
      </c>
      <c r="D106" s="115"/>
    </row>
    <row r="108" spans="1:25" ht="18" x14ac:dyDescent="0.2">
      <c r="A108" s="190" t="s">
        <v>1828</v>
      </c>
    </row>
    <row r="109" spans="1:25" ht="18" x14ac:dyDescent="0.2">
      <c r="A109" s="190" t="s">
        <v>1829</v>
      </c>
    </row>
    <row r="110" spans="1:25" ht="18" x14ac:dyDescent="0.2">
      <c r="A110" s="190" t="s">
        <v>1830</v>
      </c>
    </row>
    <row r="111" spans="1:25" ht="18" x14ac:dyDescent="0.2">
      <c r="A111" s="190" t="s">
        <v>1831</v>
      </c>
    </row>
    <row r="112" spans="1:25" ht="18" x14ac:dyDescent="0.2">
      <c r="A112" s="190" t="s">
        <v>1832</v>
      </c>
    </row>
    <row r="113" spans="1:1" ht="18" x14ac:dyDescent="0.2">
      <c r="A113" s="189" t="s">
        <v>1833</v>
      </c>
    </row>
    <row r="114" spans="1:1" ht="18" x14ac:dyDescent="0.2">
      <c r="A114" s="189" t="s">
        <v>1834</v>
      </c>
    </row>
    <row r="115" spans="1:1" ht="19" x14ac:dyDescent="0.25">
      <c r="A115" s="189" t="s">
        <v>1844</v>
      </c>
    </row>
    <row r="116" spans="1:1" ht="18" x14ac:dyDescent="0.2">
      <c r="A116" s="190" t="s">
        <v>1845</v>
      </c>
    </row>
    <row r="117" spans="1:1" ht="18" x14ac:dyDescent="0.2">
      <c r="A117" s="190" t="s">
        <v>1846</v>
      </c>
    </row>
  </sheetData>
  <sortState xmlns:xlrd2="http://schemas.microsoft.com/office/spreadsheetml/2017/richdata2" ref="A4:Y105">
    <sortCondition ref="S3:S105"/>
  </sortState>
  <mergeCells count="3">
    <mergeCell ref="I1:O1"/>
    <mergeCell ref="Q1:W1"/>
    <mergeCell ref="A1:A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8E6C1-0C97-144A-805D-8183D0F3329F}">
  <dimension ref="A1:Y318"/>
  <sheetViews>
    <sheetView topLeftCell="I54" zoomScale="84" workbookViewId="0">
      <selection activeCell="S5" sqref="S5"/>
    </sheetView>
  </sheetViews>
  <sheetFormatPr baseColWidth="10" defaultRowHeight="16" x14ac:dyDescent="0.2"/>
  <cols>
    <col min="1" max="1" width="19.5" style="50" customWidth="1"/>
    <col min="2" max="2" width="12.1640625" style="120" customWidth="1"/>
    <col min="3" max="3" width="9.33203125" style="115" bestFit="1" customWidth="1"/>
    <col min="4" max="4" width="6" style="115" bestFit="1" customWidth="1"/>
    <col min="5" max="5" width="10.5" style="115" bestFit="1" customWidth="1"/>
    <col min="6" max="6" width="7" style="115" bestFit="1" customWidth="1"/>
    <col min="7" max="7" width="5.33203125" style="115" bestFit="1" customWidth="1"/>
    <col min="8" max="8" width="10.1640625" style="115" bestFit="1" customWidth="1"/>
    <col min="9" max="9" width="10.6640625" style="115" bestFit="1" customWidth="1"/>
    <col min="10" max="10" width="9.33203125" style="115" bestFit="1" customWidth="1"/>
    <col min="11" max="11" width="10.6640625" style="115" bestFit="1" customWidth="1"/>
    <col min="12" max="12" width="10.33203125" style="115" bestFit="1" customWidth="1"/>
    <col min="13" max="13" width="8.1640625" style="115" bestFit="1" customWidth="1"/>
    <col min="14" max="14" width="11.5" style="115" bestFit="1" customWidth="1"/>
    <col min="15" max="15" width="9.33203125" style="115" bestFit="1" customWidth="1"/>
    <col min="16" max="16" width="2.33203125" style="115" customWidth="1"/>
    <col min="17" max="17" width="10.1640625" style="115" bestFit="1" customWidth="1"/>
    <col min="18" max="18" width="6" style="115" bestFit="1" customWidth="1"/>
    <col min="19" max="19" width="10.1640625" style="115" bestFit="1" customWidth="1"/>
    <col min="20" max="20" width="6" style="115" bestFit="1" customWidth="1"/>
    <col min="21" max="21" width="8.6640625" style="115" bestFit="1" customWidth="1"/>
    <col min="22" max="22" width="11" style="115" bestFit="1" customWidth="1"/>
    <col min="23" max="23" width="6" style="115" bestFit="1" customWidth="1"/>
    <col min="24" max="24" width="15" style="115" bestFit="1" customWidth="1"/>
    <col min="25" max="16384" width="10.83203125" style="50"/>
  </cols>
  <sheetData>
    <row r="1" spans="1:25" s="18" customFormat="1" ht="18" x14ac:dyDescent="0.2">
      <c r="A1" s="219" t="s">
        <v>278</v>
      </c>
      <c r="B1" s="109"/>
      <c r="C1" s="40"/>
      <c r="D1" s="40"/>
      <c r="E1" s="40"/>
      <c r="F1" s="40"/>
      <c r="G1" s="40"/>
      <c r="H1" s="40"/>
      <c r="I1" s="218" t="s">
        <v>103</v>
      </c>
      <c r="J1" s="218"/>
      <c r="K1" s="218"/>
      <c r="L1" s="218"/>
      <c r="M1" s="218"/>
      <c r="N1" s="218"/>
      <c r="O1" s="218"/>
      <c r="P1" s="40"/>
      <c r="Q1" s="218" t="s">
        <v>1838</v>
      </c>
      <c r="R1" s="218"/>
      <c r="S1" s="218"/>
      <c r="T1" s="218"/>
      <c r="U1" s="218"/>
      <c r="V1" s="218"/>
      <c r="W1" s="218"/>
      <c r="X1" s="17"/>
      <c r="Y1" s="17"/>
    </row>
    <row r="2" spans="1:25" s="18" customFormat="1" ht="49" customHeight="1" x14ac:dyDescent="0.2">
      <c r="A2" s="220"/>
      <c r="B2" s="110" t="s">
        <v>546</v>
      </c>
      <c r="C2" s="43" t="s">
        <v>1835</v>
      </c>
      <c r="D2" s="42" t="s">
        <v>106</v>
      </c>
      <c r="E2" s="43" t="s">
        <v>1836</v>
      </c>
      <c r="F2" s="42" t="s">
        <v>106</v>
      </c>
      <c r="G2" s="20" t="s">
        <v>0</v>
      </c>
      <c r="H2" s="43" t="s">
        <v>1837</v>
      </c>
      <c r="I2" s="41" t="s">
        <v>1839</v>
      </c>
      <c r="J2" s="42" t="s">
        <v>1840</v>
      </c>
      <c r="K2" s="41" t="s">
        <v>1841</v>
      </c>
      <c r="L2" s="42" t="s">
        <v>1840</v>
      </c>
      <c r="M2" s="43" t="s">
        <v>1842</v>
      </c>
      <c r="N2" s="41" t="s">
        <v>1843</v>
      </c>
      <c r="O2" s="42" t="s">
        <v>1840</v>
      </c>
      <c r="P2" s="42"/>
      <c r="Q2" s="41" t="s">
        <v>105</v>
      </c>
      <c r="R2" s="42" t="s">
        <v>106</v>
      </c>
      <c r="S2" s="41" t="s">
        <v>107</v>
      </c>
      <c r="T2" s="42" t="s">
        <v>106</v>
      </c>
      <c r="U2" s="42" t="s">
        <v>1606</v>
      </c>
      <c r="V2" s="41" t="s">
        <v>108</v>
      </c>
      <c r="W2" s="42" t="s">
        <v>106</v>
      </c>
      <c r="X2" s="43" t="s">
        <v>1847</v>
      </c>
      <c r="Y2" s="43" t="s">
        <v>1848</v>
      </c>
    </row>
    <row r="3" spans="1:25" s="54" customFormat="1" x14ac:dyDescent="0.2">
      <c r="A3" s="4" t="s">
        <v>878</v>
      </c>
      <c r="B3" s="22">
        <v>13.829000000000001</v>
      </c>
      <c r="C3" s="25">
        <v>166</v>
      </c>
      <c r="D3" s="25">
        <v>14</v>
      </c>
      <c r="E3" s="25">
        <v>44.28</v>
      </c>
      <c r="F3" s="25">
        <v>0.87</v>
      </c>
      <c r="G3" s="23">
        <f t="shared" ref="G3:G66" si="0">E3/C3</f>
        <v>0.26674698795180724</v>
      </c>
      <c r="H3" s="24">
        <f t="shared" ref="H3:H66" si="1">C3+(0.235*E3)</f>
        <v>176.4058</v>
      </c>
      <c r="I3" s="58">
        <v>2.93E-2</v>
      </c>
      <c r="J3" s="58">
        <v>3.3999999999999998E-3</v>
      </c>
      <c r="K3" s="58">
        <v>3.0799999999999998E-3</v>
      </c>
      <c r="L3" s="58">
        <v>1.2999999999999999E-4</v>
      </c>
      <c r="M3" s="80">
        <v>-0.26153999999999999</v>
      </c>
      <c r="N3" s="25">
        <v>7.0499999999999993E-2</v>
      </c>
      <c r="O3" s="25">
        <v>9.1000000000000004E-3</v>
      </c>
      <c r="P3" s="25"/>
      <c r="Q3" s="25">
        <v>29.3</v>
      </c>
      <c r="R3" s="25">
        <v>3.4</v>
      </c>
      <c r="S3" s="184">
        <v>19.850000000000001</v>
      </c>
      <c r="T3" s="184">
        <v>0.81</v>
      </c>
      <c r="U3" s="146">
        <f>(T3/S3)*100</f>
        <v>4.0806045340050376</v>
      </c>
      <c r="V3" s="24">
        <v>870</v>
      </c>
      <c r="W3" s="24">
        <v>250</v>
      </c>
      <c r="X3" s="22">
        <f>100*(1-(S3/Q3))</f>
        <v>32.252559726962446</v>
      </c>
      <c r="Y3" s="29">
        <f t="shared" ref="Y3:Y66" si="2">(Q3-S3)/R3</f>
        <v>2.7794117647058822</v>
      </c>
    </row>
    <row r="4" spans="1:25" s="54" customFormat="1" x14ac:dyDescent="0.2">
      <c r="A4" s="4" t="s">
        <v>879</v>
      </c>
      <c r="B4" s="29">
        <v>3.8698999999999999</v>
      </c>
      <c r="C4" s="25">
        <v>155.69999999999999</v>
      </c>
      <c r="D4" s="25">
        <v>5.3</v>
      </c>
      <c r="E4" s="25">
        <v>57.2</v>
      </c>
      <c r="F4" s="25">
        <v>7.1</v>
      </c>
      <c r="G4" s="23">
        <f t="shared" si="0"/>
        <v>0.36737315350032118</v>
      </c>
      <c r="H4" s="24">
        <f t="shared" si="1"/>
        <v>169.142</v>
      </c>
      <c r="I4" s="58">
        <v>3.0300000000000001E-2</v>
      </c>
      <c r="J4" s="58">
        <v>6.7000000000000002E-3</v>
      </c>
      <c r="K4" s="58">
        <v>3.2799999999999999E-3</v>
      </c>
      <c r="L4" s="58">
        <v>2.1000000000000001E-4</v>
      </c>
      <c r="M4" s="80">
        <v>-0.14166000000000001</v>
      </c>
      <c r="N4" s="25">
        <v>6.7000000000000004E-2</v>
      </c>
      <c r="O4" s="25">
        <v>1.4E-2</v>
      </c>
      <c r="P4" s="25"/>
      <c r="Q4" s="25">
        <v>30.3</v>
      </c>
      <c r="R4" s="25">
        <v>6.7</v>
      </c>
      <c r="S4" s="184">
        <v>21.1</v>
      </c>
      <c r="T4" s="184">
        <v>1.4</v>
      </c>
      <c r="U4" s="146">
        <f t="shared" ref="U4:U67" si="3">(T4/S4)*100</f>
        <v>6.6350710900473926</v>
      </c>
      <c r="V4" s="24">
        <v>650</v>
      </c>
      <c r="W4" s="24">
        <v>480</v>
      </c>
      <c r="X4" s="22">
        <f t="shared" ref="X4:X66" si="4">100*(1-(S4/Q4))</f>
        <v>30.363036303630363</v>
      </c>
      <c r="Y4" s="29">
        <f t="shared" si="2"/>
        <v>1.3731343283582089</v>
      </c>
    </row>
    <row r="5" spans="1:25" x14ac:dyDescent="0.2">
      <c r="A5" s="2" t="s">
        <v>880</v>
      </c>
      <c r="B5" s="30">
        <v>5.0819000000000001</v>
      </c>
      <c r="C5" s="17">
        <v>114.1</v>
      </c>
      <c r="D5" s="17">
        <v>9.5</v>
      </c>
      <c r="E5" s="17">
        <v>34.700000000000003</v>
      </c>
      <c r="F5" s="17">
        <v>1.7</v>
      </c>
      <c r="G5" s="31">
        <f t="shared" si="0"/>
        <v>0.30411919368974588</v>
      </c>
      <c r="H5" s="32">
        <f t="shared" si="1"/>
        <v>122.25449999999999</v>
      </c>
      <c r="I5" s="56">
        <v>1.67E-2</v>
      </c>
      <c r="J5" s="56">
        <v>3.5000000000000001E-3</v>
      </c>
      <c r="K5" s="56">
        <v>3.2699999999999999E-3</v>
      </c>
      <c r="L5" s="56">
        <v>1.9000000000000001E-4</v>
      </c>
      <c r="M5" s="82">
        <v>6.6194000000000003E-2</v>
      </c>
      <c r="N5" s="17">
        <v>3.6999999999999998E-2</v>
      </c>
      <c r="O5" s="17">
        <v>7.3000000000000001E-3</v>
      </c>
      <c r="P5" s="17"/>
      <c r="Q5" s="17">
        <v>16.8</v>
      </c>
      <c r="R5" s="17">
        <v>3.5</v>
      </c>
      <c r="S5" s="182">
        <v>21.1</v>
      </c>
      <c r="T5" s="182">
        <v>1.2</v>
      </c>
      <c r="U5" s="121">
        <f t="shared" si="3"/>
        <v>5.6872037914691944</v>
      </c>
      <c r="V5" s="32">
        <v>-400</v>
      </c>
      <c r="W5" s="32">
        <v>320</v>
      </c>
      <c r="X5" s="30">
        <f t="shared" si="4"/>
        <v>-25.595238095238095</v>
      </c>
      <c r="Y5" s="30">
        <f t="shared" si="2"/>
        <v>-1.2285714285714289</v>
      </c>
    </row>
    <row r="6" spans="1:25" x14ac:dyDescent="0.2">
      <c r="A6" s="2" t="s">
        <v>881</v>
      </c>
      <c r="B6" s="84">
        <v>2.3332999999999999</v>
      </c>
      <c r="C6" s="17">
        <v>137.69999999999999</v>
      </c>
      <c r="D6" s="17">
        <v>5.8</v>
      </c>
      <c r="E6" s="17">
        <v>60.9</v>
      </c>
      <c r="F6" s="17">
        <v>5.3</v>
      </c>
      <c r="G6" s="31">
        <f t="shared" si="0"/>
        <v>0.44226579520697168</v>
      </c>
      <c r="H6" s="32">
        <f t="shared" si="1"/>
        <v>152.01149999999998</v>
      </c>
      <c r="I6" s="56">
        <v>2.1000000000000001E-2</v>
      </c>
      <c r="J6" s="56">
        <v>0.01</v>
      </c>
      <c r="K6" s="56">
        <v>3.3300000000000001E-3</v>
      </c>
      <c r="L6" s="56">
        <v>2.2000000000000001E-4</v>
      </c>
      <c r="M6" s="82">
        <v>-0.72677999999999998</v>
      </c>
      <c r="N6" s="17">
        <v>4.7E-2</v>
      </c>
      <c r="O6" s="17">
        <v>2.5000000000000001E-2</v>
      </c>
      <c r="P6" s="17"/>
      <c r="Q6" s="17">
        <v>21</v>
      </c>
      <c r="R6" s="17">
        <v>10</v>
      </c>
      <c r="S6" s="182">
        <v>21.4</v>
      </c>
      <c r="T6" s="182">
        <v>1.4</v>
      </c>
      <c r="U6" s="121">
        <f t="shared" si="3"/>
        <v>6.5420560747663545</v>
      </c>
      <c r="V6" s="32">
        <v>-110</v>
      </c>
      <c r="W6" s="32">
        <v>950</v>
      </c>
      <c r="X6" s="30">
        <f t="shared" si="4"/>
        <v>-1.904761904761898</v>
      </c>
      <c r="Y6" s="30">
        <f t="shared" si="2"/>
        <v>-3.9999999999999855E-2</v>
      </c>
    </row>
    <row r="7" spans="1:25" x14ac:dyDescent="0.2">
      <c r="A7" s="2" t="s">
        <v>882</v>
      </c>
      <c r="B7" s="84">
        <v>3.0731999999999999</v>
      </c>
      <c r="C7" s="17">
        <v>211</v>
      </c>
      <c r="D7" s="17">
        <v>14</v>
      </c>
      <c r="E7" s="17">
        <v>79</v>
      </c>
      <c r="F7" s="17">
        <v>4.5999999999999996</v>
      </c>
      <c r="G7" s="31">
        <f t="shared" si="0"/>
        <v>0.37440758293838861</v>
      </c>
      <c r="H7" s="32">
        <f t="shared" si="1"/>
        <v>229.565</v>
      </c>
      <c r="I7" s="56">
        <v>2.35E-2</v>
      </c>
      <c r="J7" s="56">
        <v>6.1999999999999998E-3</v>
      </c>
      <c r="K7" s="56">
        <v>3.5500000000000002E-3</v>
      </c>
      <c r="L7" s="56">
        <v>1.9000000000000001E-4</v>
      </c>
      <c r="M7" s="82">
        <v>0.37179000000000001</v>
      </c>
      <c r="N7" s="17">
        <v>4.8000000000000001E-2</v>
      </c>
      <c r="O7" s="17">
        <v>1.2E-2</v>
      </c>
      <c r="P7" s="17"/>
      <c r="Q7" s="17">
        <v>23.6</v>
      </c>
      <c r="R7" s="17">
        <v>6.1</v>
      </c>
      <c r="S7" s="182">
        <v>22.9</v>
      </c>
      <c r="T7" s="182">
        <v>1.2</v>
      </c>
      <c r="U7" s="121">
        <f t="shared" si="3"/>
        <v>5.2401746724890836</v>
      </c>
      <c r="V7" s="32">
        <v>170</v>
      </c>
      <c r="W7" s="32">
        <v>530</v>
      </c>
      <c r="X7" s="30">
        <f t="shared" si="4"/>
        <v>2.9661016949152685</v>
      </c>
      <c r="Y7" s="30">
        <f t="shared" si="2"/>
        <v>0.11475409836065621</v>
      </c>
    </row>
    <row r="8" spans="1:25" x14ac:dyDescent="0.2">
      <c r="A8" s="2" t="s">
        <v>883</v>
      </c>
      <c r="B8" s="30">
        <v>5.9756</v>
      </c>
      <c r="C8" s="17">
        <v>127.3</v>
      </c>
      <c r="D8" s="17">
        <v>4.2</v>
      </c>
      <c r="E8" s="17">
        <v>42.1</v>
      </c>
      <c r="F8" s="17">
        <v>2.2999999999999998</v>
      </c>
      <c r="G8" s="31">
        <f t="shared" si="0"/>
        <v>0.33071484681853891</v>
      </c>
      <c r="H8" s="32">
        <f t="shared" si="1"/>
        <v>137.1935</v>
      </c>
      <c r="I8" s="56">
        <v>2.87E-2</v>
      </c>
      <c r="J8" s="56">
        <v>6.7999999999999996E-3</v>
      </c>
      <c r="K8" s="56">
        <v>3.6099999999999999E-3</v>
      </c>
      <c r="L8" s="56">
        <v>2.1000000000000001E-4</v>
      </c>
      <c r="M8" s="82">
        <v>-1.8237E-2</v>
      </c>
      <c r="N8" s="17">
        <v>5.8999999999999997E-2</v>
      </c>
      <c r="O8" s="17">
        <v>1.4E-2</v>
      </c>
      <c r="P8" s="17"/>
      <c r="Q8" s="17">
        <v>28.6</v>
      </c>
      <c r="R8" s="17">
        <v>6.7</v>
      </c>
      <c r="S8" s="182">
        <v>23.2</v>
      </c>
      <c r="T8" s="182">
        <v>1.4</v>
      </c>
      <c r="U8" s="121">
        <f t="shared" si="3"/>
        <v>6.0344827586206895</v>
      </c>
      <c r="V8" s="32">
        <v>410</v>
      </c>
      <c r="W8" s="32">
        <v>510</v>
      </c>
      <c r="X8" s="30">
        <f t="shared" si="4"/>
        <v>18.881118881118887</v>
      </c>
      <c r="Y8" s="30">
        <f t="shared" si="2"/>
        <v>0.80597014925373167</v>
      </c>
    </row>
    <row r="9" spans="1:25" s="54" customFormat="1" x14ac:dyDescent="0.2">
      <c r="A9" s="4" t="s">
        <v>884</v>
      </c>
      <c r="B9" s="22">
        <v>27.26</v>
      </c>
      <c r="C9" s="25">
        <v>244</v>
      </c>
      <c r="D9" s="25">
        <v>38</v>
      </c>
      <c r="E9" s="25">
        <v>108</v>
      </c>
      <c r="F9" s="25">
        <v>17</v>
      </c>
      <c r="G9" s="23">
        <f t="shared" si="0"/>
        <v>0.44262295081967212</v>
      </c>
      <c r="H9" s="24">
        <f t="shared" si="1"/>
        <v>269.38</v>
      </c>
      <c r="I9" s="58">
        <v>2.64E-2</v>
      </c>
      <c r="J9" s="58">
        <v>2E-3</v>
      </c>
      <c r="K9" s="58">
        <v>3.6419999999999998E-3</v>
      </c>
      <c r="L9" s="58">
        <v>8.7999999999999998E-5</v>
      </c>
      <c r="M9" s="80">
        <v>-0.17471999999999999</v>
      </c>
      <c r="N9" s="25">
        <v>5.28E-2</v>
      </c>
      <c r="O9" s="25">
        <v>4.1000000000000003E-3</v>
      </c>
      <c r="P9" s="25"/>
      <c r="Q9" s="25">
        <v>26.4</v>
      </c>
      <c r="R9" s="25">
        <v>1.9</v>
      </c>
      <c r="S9" s="184">
        <v>23.43</v>
      </c>
      <c r="T9" s="184">
        <v>0.56000000000000005</v>
      </c>
      <c r="U9" s="146">
        <f t="shared" si="3"/>
        <v>2.3900981647460524</v>
      </c>
      <c r="V9" s="24">
        <v>260</v>
      </c>
      <c r="W9" s="24">
        <v>170</v>
      </c>
      <c r="X9" s="22">
        <f t="shared" si="4"/>
        <v>11.249999999999993</v>
      </c>
      <c r="Y9" s="29">
        <f t="shared" si="2"/>
        <v>1.5631578947368416</v>
      </c>
    </row>
    <row r="10" spans="1:25" x14ac:dyDescent="0.2">
      <c r="A10" s="2" t="s">
        <v>885</v>
      </c>
      <c r="B10" s="30">
        <v>6.5446999999999997</v>
      </c>
      <c r="C10" s="17">
        <v>140.80000000000001</v>
      </c>
      <c r="D10" s="17">
        <v>5.2</v>
      </c>
      <c r="E10" s="17">
        <v>57</v>
      </c>
      <c r="F10" s="17">
        <v>2.8</v>
      </c>
      <c r="G10" s="31">
        <f t="shared" si="0"/>
        <v>0.40482954545454541</v>
      </c>
      <c r="H10" s="32">
        <f t="shared" si="1"/>
        <v>154.19500000000002</v>
      </c>
      <c r="I10" s="56">
        <v>2.93E-2</v>
      </c>
      <c r="J10" s="56">
        <v>6.4999999999999997E-3</v>
      </c>
      <c r="K10" s="56">
        <v>3.6600000000000001E-3</v>
      </c>
      <c r="L10" s="56">
        <v>1.3999999999999999E-4</v>
      </c>
      <c r="M10" s="82">
        <v>-0.37615999999999999</v>
      </c>
      <c r="N10" s="17">
        <v>0.06</v>
      </c>
      <c r="O10" s="17">
        <v>1.4E-2</v>
      </c>
      <c r="P10" s="17"/>
      <c r="Q10" s="17">
        <v>29.2</v>
      </c>
      <c r="R10" s="17">
        <v>6.4</v>
      </c>
      <c r="S10" s="182">
        <v>23.57</v>
      </c>
      <c r="T10" s="182">
        <v>0.9</v>
      </c>
      <c r="U10" s="121">
        <f t="shared" si="3"/>
        <v>3.8184132371658888</v>
      </c>
      <c r="V10" s="32">
        <v>340</v>
      </c>
      <c r="W10" s="32">
        <v>490</v>
      </c>
      <c r="X10" s="30">
        <f t="shared" si="4"/>
        <v>19.280821917808211</v>
      </c>
      <c r="Y10" s="30">
        <f t="shared" si="2"/>
        <v>0.87968749999999984</v>
      </c>
    </row>
    <row r="11" spans="1:25" x14ac:dyDescent="0.2">
      <c r="A11" s="2" t="s">
        <v>886</v>
      </c>
      <c r="B11" s="30">
        <v>6.9431000000000003</v>
      </c>
      <c r="C11" s="17">
        <v>180.1</v>
      </c>
      <c r="D11" s="17">
        <v>5.4</v>
      </c>
      <c r="E11" s="17">
        <v>53.9</v>
      </c>
      <c r="F11" s="17">
        <v>3.4</v>
      </c>
      <c r="G11" s="31">
        <f t="shared" si="0"/>
        <v>0.29927817878956137</v>
      </c>
      <c r="H11" s="32">
        <f t="shared" si="1"/>
        <v>192.76650000000001</v>
      </c>
      <c r="I11" s="56">
        <v>2.7900000000000001E-2</v>
      </c>
      <c r="J11" s="56">
        <v>5.0000000000000001E-3</v>
      </c>
      <c r="K11" s="56">
        <v>3.6800000000000001E-3</v>
      </c>
      <c r="L11" s="56">
        <v>1.6000000000000001E-4</v>
      </c>
      <c r="M11" s="82">
        <v>-0.19636000000000001</v>
      </c>
      <c r="N11" s="17">
        <v>5.6000000000000001E-2</v>
      </c>
      <c r="O11" s="17">
        <v>1.0999999999999999E-2</v>
      </c>
      <c r="P11" s="17"/>
      <c r="Q11" s="17">
        <v>27.9</v>
      </c>
      <c r="R11" s="17">
        <v>5</v>
      </c>
      <c r="S11" s="182">
        <v>23.7</v>
      </c>
      <c r="T11" s="182">
        <v>1</v>
      </c>
      <c r="U11" s="121">
        <f t="shared" si="3"/>
        <v>4.2194092827004219</v>
      </c>
      <c r="V11" s="32">
        <v>270</v>
      </c>
      <c r="W11" s="32">
        <v>390</v>
      </c>
      <c r="X11" s="30">
        <f t="shared" si="4"/>
        <v>15.053763440860212</v>
      </c>
      <c r="Y11" s="30">
        <f t="shared" si="2"/>
        <v>0.83999999999999986</v>
      </c>
    </row>
    <row r="12" spans="1:25" s="54" customFormat="1" x14ac:dyDescent="0.2">
      <c r="A12" s="4" t="s">
        <v>887</v>
      </c>
      <c r="B12" s="29">
        <v>3.3069999999999999</v>
      </c>
      <c r="C12" s="25">
        <v>57.8</v>
      </c>
      <c r="D12" s="25">
        <v>1.4</v>
      </c>
      <c r="E12" s="25">
        <v>42.9</v>
      </c>
      <c r="F12" s="25">
        <v>1.5</v>
      </c>
      <c r="G12" s="23">
        <f t="shared" si="0"/>
        <v>0.74221453287197237</v>
      </c>
      <c r="H12" s="24">
        <f t="shared" si="1"/>
        <v>67.881499999999988</v>
      </c>
      <c r="I12" s="58">
        <v>2.8000000000000001E-2</v>
      </c>
      <c r="J12" s="58">
        <v>1.2999999999999999E-2</v>
      </c>
      <c r="K12" s="58">
        <v>3.8E-3</v>
      </c>
      <c r="L12" s="58">
        <v>4.0999999999999999E-4</v>
      </c>
      <c r="M12" s="80">
        <v>6.1211000000000002E-2</v>
      </c>
      <c r="N12" s="25">
        <v>5.3999999999999999E-2</v>
      </c>
      <c r="O12" s="25">
        <v>2.5000000000000001E-2</v>
      </c>
      <c r="P12" s="25"/>
      <c r="Q12" s="25">
        <v>28</v>
      </c>
      <c r="R12" s="25">
        <v>13</v>
      </c>
      <c r="S12" s="184">
        <v>24.5</v>
      </c>
      <c r="T12" s="184">
        <v>2.6</v>
      </c>
      <c r="U12" s="147">
        <f t="shared" si="3"/>
        <v>10.612244897959185</v>
      </c>
      <c r="V12" s="24">
        <v>360</v>
      </c>
      <c r="W12" s="24">
        <v>810</v>
      </c>
      <c r="X12" s="22">
        <f t="shared" si="4"/>
        <v>12.5</v>
      </c>
      <c r="Y12" s="22">
        <f t="shared" si="2"/>
        <v>0.26923076923076922</v>
      </c>
    </row>
    <row r="13" spans="1:25" x14ac:dyDescent="0.2">
      <c r="A13" s="2" t="s">
        <v>888</v>
      </c>
      <c r="B13" s="30">
        <v>27.651</v>
      </c>
      <c r="C13" s="17">
        <v>107.6</v>
      </c>
      <c r="D13" s="17">
        <v>4.5999999999999996</v>
      </c>
      <c r="E13" s="17">
        <v>44.8</v>
      </c>
      <c r="F13" s="17">
        <v>2.1</v>
      </c>
      <c r="G13" s="31">
        <f t="shared" si="0"/>
        <v>0.41635687732342008</v>
      </c>
      <c r="H13" s="32">
        <f t="shared" si="1"/>
        <v>118.12799999999999</v>
      </c>
      <c r="I13" s="56">
        <v>2.6599999999999999E-2</v>
      </c>
      <c r="J13" s="56">
        <v>2.8999999999999998E-3</v>
      </c>
      <c r="K13" s="56">
        <v>3.8899999999999998E-3</v>
      </c>
      <c r="L13" s="56">
        <v>1.2E-4</v>
      </c>
      <c r="M13" s="82">
        <v>-4.7118E-2</v>
      </c>
      <c r="N13" s="17">
        <v>5.0799999999999998E-2</v>
      </c>
      <c r="O13" s="17">
        <v>5.7999999999999996E-3</v>
      </c>
      <c r="P13" s="17"/>
      <c r="Q13" s="17">
        <v>26.8</v>
      </c>
      <c r="R13" s="17">
        <v>2.8</v>
      </c>
      <c r="S13" s="182">
        <v>25.05</v>
      </c>
      <c r="T13" s="182">
        <v>0.76</v>
      </c>
      <c r="U13" s="121">
        <f t="shared" si="3"/>
        <v>3.0339321357285431</v>
      </c>
      <c r="V13" s="32">
        <v>130</v>
      </c>
      <c r="W13" s="32">
        <v>220</v>
      </c>
      <c r="X13" s="30">
        <f t="shared" si="4"/>
        <v>6.5298507462686617</v>
      </c>
      <c r="Y13" s="30">
        <f t="shared" si="2"/>
        <v>0.625</v>
      </c>
    </row>
    <row r="14" spans="1:25" s="54" customFormat="1" x14ac:dyDescent="0.2">
      <c r="A14" s="4" t="s">
        <v>889</v>
      </c>
      <c r="B14" s="29">
        <v>3.9836999999999998</v>
      </c>
      <c r="C14" s="25">
        <v>182</v>
      </c>
      <c r="D14" s="25">
        <v>12</v>
      </c>
      <c r="E14" s="25">
        <v>64.3</v>
      </c>
      <c r="F14" s="25">
        <v>5</v>
      </c>
      <c r="G14" s="23">
        <f t="shared" si="0"/>
        <v>0.35329670329670326</v>
      </c>
      <c r="H14" s="24">
        <f t="shared" si="1"/>
        <v>197.1105</v>
      </c>
      <c r="I14" s="58">
        <v>3.3799999999999997E-2</v>
      </c>
      <c r="J14" s="58">
        <v>3.5000000000000001E-3</v>
      </c>
      <c r="K14" s="58">
        <v>3.9199999999999999E-3</v>
      </c>
      <c r="L14" s="58">
        <v>1.8000000000000001E-4</v>
      </c>
      <c r="M14" s="80">
        <v>-0.16217999999999999</v>
      </c>
      <c r="N14" s="25">
        <v>6.0600000000000001E-2</v>
      </c>
      <c r="O14" s="25">
        <v>6.7999999999999996E-3</v>
      </c>
      <c r="P14" s="25"/>
      <c r="Q14" s="25">
        <v>33.799999999999997</v>
      </c>
      <c r="R14" s="25">
        <v>3.4</v>
      </c>
      <c r="S14" s="184">
        <v>25.2</v>
      </c>
      <c r="T14" s="184">
        <v>1.1000000000000001</v>
      </c>
      <c r="U14" s="146">
        <f t="shared" si="3"/>
        <v>4.3650793650793656</v>
      </c>
      <c r="V14" s="24">
        <v>640</v>
      </c>
      <c r="W14" s="24">
        <v>220</v>
      </c>
      <c r="X14" s="22">
        <f t="shared" si="4"/>
        <v>25.443786982248518</v>
      </c>
      <c r="Y14" s="29">
        <f t="shared" si="2"/>
        <v>2.5294117647058818</v>
      </c>
    </row>
    <row r="15" spans="1:25" x14ac:dyDescent="0.2">
      <c r="A15" s="2" t="s">
        <v>890</v>
      </c>
      <c r="B15" s="84">
        <v>3.6423000000000001</v>
      </c>
      <c r="C15" s="17">
        <v>53.9</v>
      </c>
      <c r="D15" s="17">
        <v>1.4</v>
      </c>
      <c r="E15" s="17">
        <v>39.5</v>
      </c>
      <c r="F15" s="17">
        <v>1.6</v>
      </c>
      <c r="G15" s="31">
        <f t="shared" si="0"/>
        <v>0.73283858998144713</v>
      </c>
      <c r="H15" s="32">
        <f t="shared" si="1"/>
        <v>63.182499999999997</v>
      </c>
      <c r="I15" s="56">
        <v>0.03</v>
      </c>
      <c r="J15" s="56">
        <v>0.01</v>
      </c>
      <c r="K15" s="56">
        <v>3.9699999999999996E-3</v>
      </c>
      <c r="L15" s="56">
        <v>2.4000000000000001E-4</v>
      </c>
      <c r="M15" s="82">
        <v>0.23269000000000001</v>
      </c>
      <c r="N15" s="17">
        <v>5.3999999999999999E-2</v>
      </c>
      <c r="O15" s="17">
        <v>1.9E-2</v>
      </c>
      <c r="P15" s="17"/>
      <c r="Q15" s="17">
        <v>30</v>
      </c>
      <c r="R15" s="17">
        <v>10</v>
      </c>
      <c r="S15" s="182">
        <v>25.5</v>
      </c>
      <c r="T15" s="182">
        <v>1.5</v>
      </c>
      <c r="U15" s="121">
        <f t="shared" si="3"/>
        <v>5.8823529411764701</v>
      </c>
      <c r="V15" s="32">
        <v>360</v>
      </c>
      <c r="W15" s="32">
        <v>570</v>
      </c>
      <c r="X15" s="30">
        <f t="shared" si="4"/>
        <v>15.000000000000002</v>
      </c>
      <c r="Y15" s="30">
        <f t="shared" si="2"/>
        <v>0.45</v>
      </c>
    </row>
    <row r="16" spans="1:25" x14ac:dyDescent="0.2">
      <c r="A16" s="2" t="s">
        <v>891</v>
      </c>
      <c r="B16" s="30">
        <v>28.283999999999999</v>
      </c>
      <c r="C16" s="17">
        <v>159.9</v>
      </c>
      <c r="D16" s="17">
        <v>4.4000000000000004</v>
      </c>
      <c r="E16" s="17">
        <v>44.59</v>
      </c>
      <c r="F16" s="17">
        <v>0.71</v>
      </c>
      <c r="G16" s="31">
        <f t="shared" si="0"/>
        <v>0.27886178861788619</v>
      </c>
      <c r="H16" s="32">
        <f t="shared" si="1"/>
        <v>170.37864999999999</v>
      </c>
      <c r="I16" s="56">
        <v>2.7400000000000001E-2</v>
      </c>
      <c r="J16" s="56">
        <v>2.7000000000000001E-3</v>
      </c>
      <c r="K16" s="56">
        <v>4.0200000000000001E-3</v>
      </c>
      <c r="L16" s="56">
        <v>1.1E-4</v>
      </c>
      <c r="M16" s="82">
        <v>-2.0168999999999999E-2</v>
      </c>
      <c r="N16" s="17">
        <v>5.0799999999999998E-2</v>
      </c>
      <c r="O16" s="17">
        <v>5.3E-3</v>
      </c>
      <c r="P16" s="17"/>
      <c r="Q16" s="17">
        <v>27.3</v>
      </c>
      <c r="R16" s="17">
        <v>2.7</v>
      </c>
      <c r="S16" s="182">
        <v>25.87</v>
      </c>
      <c r="T16" s="182">
        <v>0.71</v>
      </c>
      <c r="U16" s="121">
        <f t="shared" si="3"/>
        <v>2.7444916892153071</v>
      </c>
      <c r="V16" s="32">
        <v>90</v>
      </c>
      <c r="W16" s="32">
        <v>190</v>
      </c>
      <c r="X16" s="30">
        <f t="shared" si="4"/>
        <v>5.2380952380952417</v>
      </c>
      <c r="Y16" s="30">
        <f t="shared" si="2"/>
        <v>0.52962962962962945</v>
      </c>
    </row>
    <row r="17" spans="1:25" x14ac:dyDescent="0.2">
      <c r="A17" s="2" t="s">
        <v>892</v>
      </c>
      <c r="B17" s="30">
        <v>24.245000000000001</v>
      </c>
      <c r="C17" s="17">
        <v>103.6</v>
      </c>
      <c r="D17" s="17">
        <v>5</v>
      </c>
      <c r="E17" s="17">
        <v>69.7</v>
      </c>
      <c r="F17" s="17">
        <v>1.5</v>
      </c>
      <c r="G17" s="31">
        <f t="shared" si="0"/>
        <v>0.67277992277992282</v>
      </c>
      <c r="H17" s="32">
        <f t="shared" si="1"/>
        <v>119.9795</v>
      </c>
      <c r="I17" s="56">
        <v>2.87E-2</v>
      </c>
      <c r="J17" s="56">
        <v>3.3999999999999998E-3</v>
      </c>
      <c r="K17" s="56">
        <v>4.0499999999999998E-3</v>
      </c>
      <c r="L17" s="56">
        <v>1.2E-4</v>
      </c>
      <c r="M17" s="82">
        <v>0.12887000000000001</v>
      </c>
      <c r="N17" s="17">
        <v>5.0900000000000001E-2</v>
      </c>
      <c r="O17" s="17">
        <v>6.1000000000000004E-3</v>
      </c>
      <c r="P17" s="17"/>
      <c r="Q17" s="17">
        <v>28.6</v>
      </c>
      <c r="R17" s="17">
        <v>3.4</v>
      </c>
      <c r="S17" s="182">
        <v>26.03</v>
      </c>
      <c r="T17" s="182">
        <v>0.74</v>
      </c>
      <c r="U17" s="121">
        <f t="shared" si="3"/>
        <v>2.8428736073761041</v>
      </c>
      <c r="V17" s="32">
        <v>160</v>
      </c>
      <c r="W17" s="32">
        <v>230</v>
      </c>
      <c r="X17" s="30">
        <f t="shared" si="4"/>
        <v>8.9860139860139849</v>
      </c>
      <c r="Y17" s="30">
        <f t="shared" si="2"/>
        <v>0.75588235294117656</v>
      </c>
    </row>
    <row r="18" spans="1:25" x14ac:dyDescent="0.2">
      <c r="A18" s="2" t="s">
        <v>893</v>
      </c>
      <c r="B18" s="30">
        <v>27.95</v>
      </c>
      <c r="C18" s="17">
        <v>91.8</v>
      </c>
      <c r="D18" s="17">
        <v>5.2</v>
      </c>
      <c r="E18" s="17">
        <v>61.8</v>
      </c>
      <c r="F18" s="17">
        <v>2.7</v>
      </c>
      <c r="G18" s="31">
        <f t="shared" si="0"/>
        <v>0.67320261437908491</v>
      </c>
      <c r="H18" s="32">
        <f t="shared" si="1"/>
        <v>106.32299999999999</v>
      </c>
      <c r="I18" s="56">
        <v>2.86E-2</v>
      </c>
      <c r="J18" s="56">
        <v>3.3999999999999998E-3</v>
      </c>
      <c r="K18" s="56">
        <v>4.1099999999999999E-3</v>
      </c>
      <c r="L18" s="56">
        <v>1.2E-4</v>
      </c>
      <c r="M18" s="82">
        <v>-0.15612999999999999</v>
      </c>
      <c r="N18" s="17">
        <v>5.0599999999999999E-2</v>
      </c>
      <c r="O18" s="17">
        <v>6.3E-3</v>
      </c>
      <c r="P18" s="17"/>
      <c r="Q18" s="17">
        <v>28.5</v>
      </c>
      <c r="R18" s="17">
        <v>3.4</v>
      </c>
      <c r="S18" s="182">
        <v>26.45</v>
      </c>
      <c r="T18" s="182">
        <v>0.77</v>
      </c>
      <c r="U18" s="121">
        <f t="shared" si="3"/>
        <v>2.9111531190926279</v>
      </c>
      <c r="V18" s="32">
        <v>150</v>
      </c>
      <c r="W18" s="32">
        <v>240</v>
      </c>
      <c r="X18" s="30">
        <f t="shared" si="4"/>
        <v>7.192982456140351</v>
      </c>
      <c r="Y18" s="30">
        <f t="shared" si="2"/>
        <v>0.60294117647058842</v>
      </c>
    </row>
    <row r="19" spans="1:25" x14ac:dyDescent="0.2">
      <c r="A19" s="2" t="s">
        <v>894</v>
      </c>
      <c r="B19" s="30">
        <v>19.349</v>
      </c>
      <c r="C19" s="17">
        <v>101.8</v>
      </c>
      <c r="D19" s="17">
        <v>3.3</v>
      </c>
      <c r="E19" s="17">
        <v>63</v>
      </c>
      <c r="F19" s="17">
        <v>1.4</v>
      </c>
      <c r="G19" s="31">
        <f t="shared" si="0"/>
        <v>0.61886051080550097</v>
      </c>
      <c r="H19" s="32">
        <f t="shared" si="1"/>
        <v>116.60499999999999</v>
      </c>
      <c r="I19" s="56">
        <v>2.9700000000000001E-2</v>
      </c>
      <c r="J19" s="56">
        <v>3.7000000000000002E-3</v>
      </c>
      <c r="K19" s="56">
        <v>4.1200000000000004E-3</v>
      </c>
      <c r="L19" s="56">
        <v>1.1E-4</v>
      </c>
      <c r="M19" s="82">
        <v>9.7748000000000002E-2</v>
      </c>
      <c r="N19" s="17">
        <v>5.21E-2</v>
      </c>
      <c r="O19" s="17">
        <v>6.7000000000000002E-3</v>
      </c>
      <c r="P19" s="17"/>
      <c r="Q19" s="17">
        <v>29.6</v>
      </c>
      <c r="R19" s="17">
        <v>3.7</v>
      </c>
      <c r="S19" s="182">
        <v>26.48</v>
      </c>
      <c r="T19" s="182">
        <v>0.73</v>
      </c>
      <c r="U19" s="121">
        <f t="shared" si="3"/>
        <v>2.7567975830815707</v>
      </c>
      <c r="V19" s="32">
        <v>340</v>
      </c>
      <c r="W19" s="32">
        <v>240</v>
      </c>
      <c r="X19" s="30">
        <f t="shared" si="4"/>
        <v>10.540540540540544</v>
      </c>
      <c r="Y19" s="30">
        <f t="shared" si="2"/>
        <v>0.84324324324324351</v>
      </c>
    </row>
    <row r="20" spans="1:25" x14ac:dyDescent="0.2">
      <c r="A20" s="2" t="s">
        <v>895</v>
      </c>
      <c r="B20" s="30">
        <v>28.318999999999999</v>
      </c>
      <c r="C20" s="17">
        <v>72</v>
      </c>
      <c r="D20" s="17">
        <v>5.3</v>
      </c>
      <c r="E20" s="17">
        <v>28.8</v>
      </c>
      <c r="F20" s="17">
        <v>1.4</v>
      </c>
      <c r="G20" s="31">
        <f t="shared" si="0"/>
        <v>0.4</v>
      </c>
      <c r="H20" s="32">
        <f t="shared" si="1"/>
        <v>78.768000000000001</v>
      </c>
      <c r="I20" s="56">
        <v>3.0099999999999998E-2</v>
      </c>
      <c r="J20" s="56">
        <v>4.0000000000000001E-3</v>
      </c>
      <c r="K20" s="56">
        <v>4.2199999999999998E-3</v>
      </c>
      <c r="L20" s="56">
        <v>1.2999999999999999E-4</v>
      </c>
      <c r="M20" s="82">
        <v>-7.1659E-2</v>
      </c>
      <c r="N20" s="17">
        <v>5.04E-2</v>
      </c>
      <c r="O20" s="17">
        <v>6.8999999999999999E-3</v>
      </c>
      <c r="P20" s="17"/>
      <c r="Q20" s="17">
        <v>30.4</v>
      </c>
      <c r="R20" s="17">
        <v>3.9</v>
      </c>
      <c r="S20" s="182">
        <v>27.16</v>
      </c>
      <c r="T20" s="182">
        <v>0.81</v>
      </c>
      <c r="U20" s="121">
        <f t="shared" si="3"/>
        <v>2.9823269513991164</v>
      </c>
      <c r="V20" s="32">
        <v>180</v>
      </c>
      <c r="W20" s="32">
        <v>250</v>
      </c>
      <c r="X20" s="30">
        <f t="shared" si="4"/>
        <v>10.657894736842099</v>
      </c>
      <c r="Y20" s="30">
        <f t="shared" si="2"/>
        <v>0.83076923076923037</v>
      </c>
    </row>
    <row r="21" spans="1:25" x14ac:dyDescent="0.2">
      <c r="A21" s="2" t="s">
        <v>896</v>
      </c>
      <c r="B21" s="30">
        <v>28.318999999999999</v>
      </c>
      <c r="C21" s="17">
        <v>97.3</v>
      </c>
      <c r="D21" s="17">
        <v>7.3</v>
      </c>
      <c r="E21" s="17">
        <v>58.4</v>
      </c>
      <c r="F21" s="17">
        <v>2.5</v>
      </c>
      <c r="G21" s="31">
        <f t="shared" si="0"/>
        <v>0.60020554984583763</v>
      </c>
      <c r="H21" s="32">
        <f t="shared" si="1"/>
        <v>111.024</v>
      </c>
      <c r="I21" s="56">
        <v>2.52E-2</v>
      </c>
      <c r="J21" s="56">
        <v>2.8E-3</v>
      </c>
      <c r="K21" s="56">
        <v>4.2300000000000003E-3</v>
      </c>
      <c r="L21" s="56">
        <v>1.2E-4</v>
      </c>
      <c r="M21" s="82">
        <v>-0.10972</v>
      </c>
      <c r="N21" s="17">
        <v>4.3299999999999998E-2</v>
      </c>
      <c r="O21" s="17">
        <v>4.7000000000000002E-3</v>
      </c>
      <c r="P21" s="17"/>
      <c r="Q21" s="17">
        <v>25.2</v>
      </c>
      <c r="R21" s="17">
        <v>2.7</v>
      </c>
      <c r="S21" s="182">
        <v>27.19</v>
      </c>
      <c r="T21" s="182">
        <v>0.8</v>
      </c>
      <c r="U21" s="121">
        <f t="shared" si="3"/>
        <v>2.9422581831555719</v>
      </c>
      <c r="V21" s="32">
        <v>-130</v>
      </c>
      <c r="W21" s="32">
        <v>190</v>
      </c>
      <c r="X21" s="30">
        <f t="shared" si="4"/>
        <v>-7.8968253968254132</v>
      </c>
      <c r="Y21" s="30">
        <f t="shared" si="2"/>
        <v>-0.73703703703703771</v>
      </c>
    </row>
    <row r="22" spans="1:25" x14ac:dyDescent="0.2">
      <c r="A22" s="2" t="s">
        <v>897</v>
      </c>
      <c r="B22" s="30">
        <v>28.341000000000001</v>
      </c>
      <c r="C22" s="17">
        <v>108.3</v>
      </c>
      <c r="D22" s="17">
        <v>4.3</v>
      </c>
      <c r="E22" s="17">
        <v>54.3</v>
      </c>
      <c r="F22" s="17">
        <v>1.4</v>
      </c>
      <c r="G22" s="31">
        <f t="shared" si="0"/>
        <v>0.50138504155124652</v>
      </c>
      <c r="H22" s="32">
        <f t="shared" si="1"/>
        <v>121.06049999999999</v>
      </c>
      <c r="I22" s="56">
        <v>2.7199999999999998E-2</v>
      </c>
      <c r="J22" s="56">
        <v>3.0999999999999999E-3</v>
      </c>
      <c r="K22" s="56">
        <v>4.2300000000000003E-3</v>
      </c>
      <c r="L22" s="56">
        <v>1.4999999999999999E-4</v>
      </c>
      <c r="M22" s="82">
        <v>2.9725999999999999E-2</v>
      </c>
      <c r="N22" s="17">
        <v>4.5999999999999999E-2</v>
      </c>
      <c r="O22" s="17">
        <v>5.3E-3</v>
      </c>
      <c r="P22" s="17"/>
      <c r="Q22" s="17">
        <v>27.1</v>
      </c>
      <c r="R22" s="17">
        <v>3.1</v>
      </c>
      <c r="S22" s="182">
        <v>27.22</v>
      </c>
      <c r="T22" s="182">
        <v>0.96</v>
      </c>
      <c r="U22" s="121">
        <f t="shared" si="3"/>
        <v>3.5268185157972081</v>
      </c>
      <c r="V22" s="32">
        <v>20</v>
      </c>
      <c r="W22" s="32">
        <v>210</v>
      </c>
      <c r="X22" s="30">
        <f t="shared" si="4"/>
        <v>-0.44280442804427445</v>
      </c>
      <c r="Y22" s="30">
        <f t="shared" si="2"/>
        <v>-3.8709677419354015E-2</v>
      </c>
    </row>
    <row r="23" spans="1:25" x14ac:dyDescent="0.2">
      <c r="A23" s="2" t="s">
        <v>898</v>
      </c>
      <c r="B23" s="30">
        <v>20.472999999999999</v>
      </c>
      <c r="C23" s="17">
        <v>56.8</v>
      </c>
      <c r="D23" s="17">
        <v>1.5</v>
      </c>
      <c r="E23" s="17">
        <v>27.89</v>
      </c>
      <c r="F23" s="17">
        <v>0.92</v>
      </c>
      <c r="G23" s="31">
        <f t="shared" si="0"/>
        <v>0.49102112676056342</v>
      </c>
      <c r="H23" s="32">
        <f t="shared" si="1"/>
        <v>63.354149999999997</v>
      </c>
      <c r="I23" s="56">
        <v>3.39E-2</v>
      </c>
      <c r="J23" s="56">
        <v>5.1999999999999998E-3</v>
      </c>
      <c r="K23" s="56">
        <v>4.2399999999999998E-3</v>
      </c>
      <c r="L23" s="56">
        <v>1.6000000000000001E-4</v>
      </c>
      <c r="M23" s="82">
        <v>-3.1928999999999999E-2</v>
      </c>
      <c r="N23" s="17">
        <v>5.7299999999999997E-2</v>
      </c>
      <c r="O23" s="17">
        <v>8.6999999999999994E-3</v>
      </c>
      <c r="P23" s="17"/>
      <c r="Q23" s="17">
        <v>33.6</v>
      </c>
      <c r="R23" s="17">
        <v>5.0999999999999996</v>
      </c>
      <c r="S23" s="182">
        <v>27.3</v>
      </c>
      <c r="T23" s="182">
        <v>1</v>
      </c>
      <c r="U23" s="121">
        <f t="shared" si="3"/>
        <v>3.6630036630036633</v>
      </c>
      <c r="V23" s="32">
        <v>420</v>
      </c>
      <c r="W23" s="32">
        <v>290</v>
      </c>
      <c r="X23" s="30">
        <f t="shared" si="4"/>
        <v>18.75</v>
      </c>
      <c r="Y23" s="30">
        <f t="shared" si="2"/>
        <v>1.2352941176470591</v>
      </c>
    </row>
    <row r="24" spans="1:25" s="54" customFormat="1" x14ac:dyDescent="0.2">
      <c r="A24" s="4" t="s">
        <v>899</v>
      </c>
      <c r="B24" s="22">
        <v>28.22</v>
      </c>
      <c r="C24" s="25">
        <v>85.3</v>
      </c>
      <c r="D24" s="25">
        <v>5.6</v>
      </c>
      <c r="E24" s="25">
        <v>33.01</v>
      </c>
      <c r="F24" s="25">
        <v>0.59</v>
      </c>
      <c r="G24" s="23">
        <f t="shared" si="0"/>
        <v>0.38698710433763189</v>
      </c>
      <c r="H24" s="24">
        <f t="shared" si="1"/>
        <v>93.05735</v>
      </c>
      <c r="I24" s="58">
        <v>4.8000000000000001E-2</v>
      </c>
      <c r="J24" s="58">
        <v>7.6E-3</v>
      </c>
      <c r="K24" s="58">
        <v>4.3400000000000001E-3</v>
      </c>
      <c r="L24" s="58">
        <v>1.6000000000000001E-4</v>
      </c>
      <c r="M24" s="80">
        <v>0.59770000000000001</v>
      </c>
      <c r="N24" s="25">
        <v>7.6200000000000004E-2</v>
      </c>
      <c r="O24" s="25">
        <v>9.9000000000000008E-3</v>
      </c>
      <c r="P24" s="25"/>
      <c r="Q24" s="25">
        <v>46.9</v>
      </c>
      <c r="R24" s="25">
        <v>7.2</v>
      </c>
      <c r="S24" s="184">
        <v>27.9</v>
      </c>
      <c r="T24" s="184">
        <v>1</v>
      </c>
      <c r="U24" s="146">
        <f t="shared" si="3"/>
        <v>3.5842293906810041</v>
      </c>
      <c r="V24" s="24">
        <v>890</v>
      </c>
      <c r="W24" s="24">
        <v>260</v>
      </c>
      <c r="X24" s="22">
        <f t="shared" si="4"/>
        <v>40.511727078891255</v>
      </c>
      <c r="Y24" s="29">
        <f t="shared" si="2"/>
        <v>2.6388888888888888</v>
      </c>
    </row>
    <row r="25" spans="1:25" x14ac:dyDescent="0.2">
      <c r="A25" s="2" t="s">
        <v>900</v>
      </c>
      <c r="B25" s="30">
        <v>28.283999999999999</v>
      </c>
      <c r="C25" s="17">
        <v>97.7</v>
      </c>
      <c r="D25" s="17">
        <v>3.9</v>
      </c>
      <c r="E25" s="17">
        <v>52.6</v>
      </c>
      <c r="F25" s="17">
        <v>2.9</v>
      </c>
      <c r="G25" s="31">
        <f t="shared" si="0"/>
        <v>0.53838280450358245</v>
      </c>
      <c r="H25" s="32">
        <f t="shared" si="1"/>
        <v>110.06100000000001</v>
      </c>
      <c r="I25" s="56">
        <v>2.9000000000000001E-2</v>
      </c>
      <c r="J25" s="56">
        <v>3.0000000000000001E-3</v>
      </c>
      <c r="K25" s="56">
        <v>4.4000000000000003E-3</v>
      </c>
      <c r="L25" s="56">
        <v>1.3999999999999999E-4</v>
      </c>
      <c r="M25" s="82">
        <v>0.23771999999999999</v>
      </c>
      <c r="N25" s="17">
        <v>5.04E-2</v>
      </c>
      <c r="O25" s="17">
        <v>5.1999999999999998E-3</v>
      </c>
      <c r="P25" s="17"/>
      <c r="Q25" s="17">
        <v>29</v>
      </c>
      <c r="R25" s="17">
        <v>2.9</v>
      </c>
      <c r="S25" s="182">
        <v>28.28</v>
      </c>
      <c r="T25" s="182">
        <v>0.9</v>
      </c>
      <c r="U25" s="121">
        <f t="shared" si="3"/>
        <v>3.1824611032531829</v>
      </c>
      <c r="V25" s="32">
        <v>160</v>
      </c>
      <c r="W25" s="32">
        <v>200</v>
      </c>
      <c r="X25" s="30">
        <f t="shared" si="4"/>
        <v>2.4827586206896513</v>
      </c>
      <c r="Y25" s="30">
        <f t="shared" si="2"/>
        <v>0.24827586206896513</v>
      </c>
    </row>
    <row r="26" spans="1:25" x14ac:dyDescent="0.2">
      <c r="A26" s="2" t="s">
        <v>901</v>
      </c>
      <c r="B26" s="84">
        <v>3.6991999999999998</v>
      </c>
      <c r="C26" s="17">
        <v>57.2</v>
      </c>
      <c r="D26" s="17">
        <v>1.3</v>
      </c>
      <c r="E26" s="17">
        <v>42.71</v>
      </c>
      <c r="F26" s="17">
        <v>0.77</v>
      </c>
      <c r="G26" s="31">
        <f t="shared" si="0"/>
        <v>0.74667832167832171</v>
      </c>
      <c r="H26" s="32">
        <f t="shared" si="1"/>
        <v>67.236850000000004</v>
      </c>
      <c r="I26" s="56">
        <v>3.2000000000000001E-2</v>
      </c>
      <c r="J26" s="56">
        <v>1.2999999999999999E-2</v>
      </c>
      <c r="K26" s="56">
        <v>4.47E-3</v>
      </c>
      <c r="L26" s="56">
        <v>2.4000000000000001E-4</v>
      </c>
      <c r="M26" s="82">
        <v>-8.3829000000000001E-2</v>
      </c>
      <c r="N26" s="17">
        <v>5.2999999999999999E-2</v>
      </c>
      <c r="O26" s="17">
        <v>2.1999999999999999E-2</v>
      </c>
      <c r="P26" s="17"/>
      <c r="Q26" s="17">
        <v>32</v>
      </c>
      <c r="R26" s="17">
        <v>13</v>
      </c>
      <c r="S26" s="182">
        <v>28.8</v>
      </c>
      <c r="T26" s="182">
        <v>1.6</v>
      </c>
      <c r="U26" s="121">
        <f t="shared" si="3"/>
        <v>5.5555555555555562</v>
      </c>
      <c r="V26" s="32">
        <v>30</v>
      </c>
      <c r="W26" s="32">
        <v>720</v>
      </c>
      <c r="X26" s="30">
        <f t="shared" si="4"/>
        <v>9.9999999999999982</v>
      </c>
      <c r="Y26" s="30">
        <f t="shared" si="2"/>
        <v>0.24615384615384611</v>
      </c>
    </row>
    <row r="27" spans="1:25" x14ac:dyDescent="0.2">
      <c r="A27" s="2" t="s">
        <v>902</v>
      </c>
      <c r="B27" s="30">
        <v>10.086</v>
      </c>
      <c r="C27" s="17">
        <v>45.3</v>
      </c>
      <c r="D27" s="17">
        <v>2.2999999999999998</v>
      </c>
      <c r="E27" s="17">
        <v>28.7</v>
      </c>
      <c r="F27" s="17">
        <v>2.2000000000000002</v>
      </c>
      <c r="G27" s="31">
        <f t="shared" si="0"/>
        <v>0.63355408388520973</v>
      </c>
      <c r="H27" s="32">
        <f t="shared" si="1"/>
        <v>52.044499999999999</v>
      </c>
      <c r="I27" s="56">
        <v>3.49E-2</v>
      </c>
      <c r="J27" s="56">
        <v>7.1999999999999998E-3</v>
      </c>
      <c r="K27" s="56">
        <v>4.5300000000000002E-3</v>
      </c>
      <c r="L27" s="56">
        <v>2.7E-4</v>
      </c>
      <c r="M27" s="82">
        <v>0.23330999999999999</v>
      </c>
      <c r="N27" s="17">
        <v>5.7000000000000002E-2</v>
      </c>
      <c r="O27" s="17">
        <v>1.2E-2</v>
      </c>
      <c r="P27" s="17"/>
      <c r="Q27" s="17">
        <v>34.700000000000003</v>
      </c>
      <c r="R27" s="17">
        <v>7.1</v>
      </c>
      <c r="S27" s="182">
        <v>29.2</v>
      </c>
      <c r="T27" s="182">
        <v>1.8</v>
      </c>
      <c r="U27" s="121">
        <f t="shared" si="3"/>
        <v>6.1643835616438363</v>
      </c>
      <c r="V27" s="32">
        <v>450</v>
      </c>
      <c r="W27" s="32">
        <v>420</v>
      </c>
      <c r="X27" s="30">
        <f t="shared" si="4"/>
        <v>15.850144092219033</v>
      </c>
      <c r="Y27" s="30">
        <f t="shared" si="2"/>
        <v>0.77464788732394418</v>
      </c>
    </row>
    <row r="28" spans="1:25" x14ac:dyDescent="0.2">
      <c r="A28" s="2" t="s">
        <v>903</v>
      </c>
      <c r="B28" s="30">
        <v>25.023</v>
      </c>
      <c r="C28" s="17">
        <v>83.3</v>
      </c>
      <c r="D28" s="17">
        <v>3.1</v>
      </c>
      <c r="E28" s="17">
        <v>58.8</v>
      </c>
      <c r="F28" s="17">
        <v>1.2</v>
      </c>
      <c r="G28" s="31">
        <f t="shared" si="0"/>
        <v>0.70588235294117641</v>
      </c>
      <c r="H28" s="32">
        <f t="shared" si="1"/>
        <v>97.117999999999995</v>
      </c>
      <c r="I28" s="56">
        <v>2.8899999999999999E-2</v>
      </c>
      <c r="J28" s="56">
        <v>3.0000000000000001E-3</v>
      </c>
      <c r="K28" s="56">
        <v>4.6100000000000004E-3</v>
      </c>
      <c r="L28" s="56">
        <v>1.2E-4</v>
      </c>
      <c r="M28" s="82">
        <v>-6.1594000000000003E-2</v>
      </c>
      <c r="N28" s="17">
        <v>4.6100000000000002E-2</v>
      </c>
      <c r="O28" s="17">
        <v>4.8999999999999998E-3</v>
      </c>
      <c r="P28" s="17"/>
      <c r="Q28" s="17">
        <v>28.8</v>
      </c>
      <c r="R28" s="17">
        <v>3</v>
      </c>
      <c r="S28" s="182">
        <v>29.66</v>
      </c>
      <c r="T28" s="182">
        <v>0.77</v>
      </c>
      <c r="U28" s="121">
        <f t="shared" si="3"/>
        <v>2.5960890087660151</v>
      </c>
      <c r="V28" s="32">
        <v>-10</v>
      </c>
      <c r="W28" s="32">
        <v>190</v>
      </c>
      <c r="X28" s="30">
        <f t="shared" si="4"/>
        <v>-2.9861111111111116</v>
      </c>
      <c r="Y28" s="30">
        <f t="shared" si="2"/>
        <v>-0.28666666666666646</v>
      </c>
    </row>
    <row r="29" spans="1:25" x14ac:dyDescent="0.2">
      <c r="A29" s="2" t="s">
        <v>904</v>
      </c>
      <c r="B29" s="30">
        <v>13.374000000000001</v>
      </c>
      <c r="C29" s="17">
        <v>55</v>
      </c>
      <c r="D29" s="17">
        <v>2.9</v>
      </c>
      <c r="E29" s="17">
        <v>31.08</v>
      </c>
      <c r="F29" s="17">
        <v>0.64</v>
      </c>
      <c r="G29" s="31">
        <f t="shared" si="0"/>
        <v>0.56509090909090909</v>
      </c>
      <c r="H29" s="32">
        <f t="shared" si="1"/>
        <v>62.303799999999995</v>
      </c>
      <c r="I29" s="56">
        <v>3.1300000000000001E-2</v>
      </c>
      <c r="J29" s="56">
        <v>5.4999999999999997E-3</v>
      </c>
      <c r="K29" s="56">
        <v>4.6600000000000001E-3</v>
      </c>
      <c r="L29" s="56">
        <v>1.9000000000000001E-4</v>
      </c>
      <c r="M29" s="82">
        <v>-0.10576000000000001</v>
      </c>
      <c r="N29" s="17">
        <v>4.7699999999999999E-2</v>
      </c>
      <c r="O29" s="17">
        <v>7.9000000000000008E-3</v>
      </c>
      <c r="P29" s="17"/>
      <c r="Q29" s="17">
        <v>31.1</v>
      </c>
      <c r="R29" s="17">
        <v>5.4</v>
      </c>
      <c r="S29" s="182">
        <v>29.9</v>
      </c>
      <c r="T29" s="182">
        <v>1.2</v>
      </c>
      <c r="U29" s="121">
        <f t="shared" si="3"/>
        <v>4.0133779264214047</v>
      </c>
      <c r="V29" s="32">
        <v>130</v>
      </c>
      <c r="W29" s="32">
        <v>320</v>
      </c>
      <c r="X29" s="30">
        <f t="shared" si="4"/>
        <v>3.8585209003215493</v>
      </c>
      <c r="Y29" s="30">
        <f t="shared" si="2"/>
        <v>0.22222222222222274</v>
      </c>
    </row>
    <row r="30" spans="1:25" x14ac:dyDescent="0.2">
      <c r="A30" s="2" t="s">
        <v>905</v>
      </c>
      <c r="B30" s="30">
        <v>26.919</v>
      </c>
      <c r="C30" s="17">
        <v>92.4</v>
      </c>
      <c r="D30" s="17">
        <v>3.3</v>
      </c>
      <c r="E30" s="17">
        <v>49.1</v>
      </c>
      <c r="F30" s="17">
        <v>1.8</v>
      </c>
      <c r="G30" s="31">
        <f t="shared" si="0"/>
        <v>0.5313852813852814</v>
      </c>
      <c r="H30" s="32">
        <f t="shared" si="1"/>
        <v>103.9385</v>
      </c>
      <c r="I30" s="56">
        <v>3.3799999999999997E-2</v>
      </c>
      <c r="J30" s="56">
        <v>2.8999999999999998E-3</v>
      </c>
      <c r="K30" s="56">
        <v>4.7499999999999999E-3</v>
      </c>
      <c r="L30" s="56">
        <v>1.6000000000000001E-4</v>
      </c>
      <c r="M30" s="82">
        <v>-2.2296999999999998E-3</v>
      </c>
      <c r="N30" s="17">
        <v>5.4300000000000001E-2</v>
      </c>
      <c r="O30" s="17">
        <v>5.0000000000000001E-3</v>
      </c>
      <c r="P30" s="17"/>
      <c r="Q30" s="17">
        <v>33.700000000000003</v>
      </c>
      <c r="R30" s="17">
        <v>2.9</v>
      </c>
      <c r="S30" s="182">
        <v>30.6</v>
      </c>
      <c r="T30" s="182">
        <v>1.1000000000000001</v>
      </c>
      <c r="U30" s="121">
        <f t="shared" si="3"/>
        <v>3.5947712418300659</v>
      </c>
      <c r="V30" s="32">
        <v>330</v>
      </c>
      <c r="W30" s="32">
        <v>170</v>
      </c>
      <c r="X30" s="30">
        <f t="shared" si="4"/>
        <v>9.1988130563798283</v>
      </c>
      <c r="Y30" s="30">
        <f t="shared" si="2"/>
        <v>1.0689655172413799</v>
      </c>
    </row>
    <row r="31" spans="1:25" x14ac:dyDescent="0.2">
      <c r="A31" s="2" t="s">
        <v>906</v>
      </c>
      <c r="B31" s="30">
        <v>27.117999999999999</v>
      </c>
      <c r="C31" s="17">
        <v>69.3</v>
      </c>
      <c r="D31" s="17">
        <v>2.1</v>
      </c>
      <c r="E31" s="17">
        <v>49.1</v>
      </c>
      <c r="F31" s="17">
        <v>1.3</v>
      </c>
      <c r="G31" s="31">
        <f t="shared" si="0"/>
        <v>0.70851370851370854</v>
      </c>
      <c r="H31" s="32">
        <f t="shared" si="1"/>
        <v>80.838499999999996</v>
      </c>
      <c r="I31" s="56">
        <v>3.2399999999999998E-2</v>
      </c>
      <c r="J31" s="56">
        <v>3.8E-3</v>
      </c>
      <c r="K31" s="56">
        <v>4.7699999999999999E-3</v>
      </c>
      <c r="L31" s="56">
        <v>1.4999999999999999E-4</v>
      </c>
      <c r="M31" s="82">
        <v>0.13830999999999999</v>
      </c>
      <c r="N31" s="17">
        <v>4.9700000000000001E-2</v>
      </c>
      <c r="O31" s="17">
        <v>5.8999999999999999E-3</v>
      </c>
      <c r="P31" s="17"/>
      <c r="Q31" s="17">
        <v>32.200000000000003</v>
      </c>
      <c r="R31" s="17">
        <v>3.8</v>
      </c>
      <c r="S31" s="182">
        <v>30.65</v>
      </c>
      <c r="T31" s="182">
        <v>0.99</v>
      </c>
      <c r="U31" s="121">
        <f t="shared" si="3"/>
        <v>3.230016313213703</v>
      </c>
      <c r="V31" s="32">
        <v>140</v>
      </c>
      <c r="W31" s="32">
        <v>230</v>
      </c>
      <c r="X31" s="30">
        <f t="shared" si="4"/>
        <v>4.8136645962733038</v>
      </c>
      <c r="Y31" s="30">
        <f t="shared" si="2"/>
        <v>0.40789473684210642</v>
      </c>
    </row>
    <row r="32" spans="1:25" x14ac:dyDescent="0.2">
      <c r="A32" s="2" t="s">
        <v>907</v>
      </c>
      <c r="B32" s="30">
        <v>21.881</v>
      </c>
      <c r="C32" s="17">
        <v>68.3</v>
      </c>
      <c r="D32" s="17">
        <v>4.2</v>
      </c>
      <c r="E32" s="17">
        <v>47.3</v>
      </c>
      <c r="F32" s="17">
        <v>2.4</v>
      </c>
      <c r="G32" s="31">
        <f t="shared" si="0"/>
        <v>0.69253294289897505</v>
      </c>
      <c r="H32" s="32">
        <f t="shared" si="1"/>
        <v>79.415499999999994</v>
      </c>
      <c r="I32" s="56">
        <v>3.6600000000000001E-2</v>
      </c>
      <c r="J32" s="56">
        <v>4.7999999999999996E-3</v>
      </c>
      <c r="K32" s="56">
        <v>4.8399999999999997E-3</v>
      </c>
      <c r="L32" s="56">
        <v>1.9000000000000001E-4</v>
      </c>
      <c r="M32" s="82">
        <v>0.18848000000000001</v>
      </c>
      <c r="N32" s="17">
        <v>5.28E-2</v>
      </c>
      <c r="O32" s="17">
        <v>7.0000000000000001E-3</v>
      </c>
      <c r="P32" s="17"/>
      <c r="Q32" s="17">
        <v>36.299999999999997</v>
      </c>
      <c r="R32" s="17">
        <v>4.8</v>
      </c>
      <c r="S32" s="182">
        <v>31.1</v>
      </c>
      <c r="T32" s="182">
        <v>1.2</v>
      </c>
      <c r="U32" s="121">
        <f t="shared" si="3"/>
        <v>3.858520900321543</v>
      </c>
      <c r="V32" s="32">
        <v>290</v>
      </c>
      <c r="W32" s="32">
        <v>250</v>
      </c>
      <c r="X32" s="30">
        <f t="shared" si="4"/>
        <v>14.325068870523406</v>
      </c>
      <c r="Y32" s="30">
        <f t="shared" si="2"/>
        <v>1.0833333333333326</v>
      </c>
    </row>
    <row r="33" spans="1:25" x14ac:dyDescent="0.2">
      <c r="A33" s="2" t="s">
        <v>908</v>
      </c>
      <c r="B33" s="30">
        <v>28.283999999999999</v>
      </c>
      <c r="C33" s="17">
        <v>80.5</v>
      </c>
      <c r="D33" s="17">
        <v>2.6</v>
      </c>
      <c r="E33" s="17">
        <v>57.5</v>
      </c>
      <c r="F33" s="17">
        <v>2.2999999999999998</v>
      </c>
      <c r="G33" s="31">
        <f t="shared" si="0"/>
        <v>0.7142857142857143</v>
      </c>
      <c r="H33" s="32">
        <f t="shared" si="1"/>
        <v>94.012500000000003</v>
      </c>
      <c r="I33" s="56">
        <v>3.3700000000000001E-2</v>
      </c>
      <c r="J33" s="56">
        <v>3.5999999999999999E-3</v>
      </c>
      <c r="K33" s="56">
        <v>4.8700000000000002E-3</v>
      </c>
      <c r="L33" s="56">
        <v>1.4999999999999999E-4</v>
      </c>
      <c r="M33" s="82">
        <v>-4.0905999999999998E-2</v>
      </c>
      <c r="N33" s="17">
        <v>4.9500000000000002E-2</v>
      </c>
      <c r="O33" s="17">
        <v>5.7000000000000002E-3</v>
      </c>
      <c r="P33" s="17"/>
      <c r="Q33" s="17">
        <v>33.5</v>
      </c>
      <c r="R33" s="17">
        <v>3.5</v>
      </c>
      <c r="S33" s="182">
        <v>31.42</v>
      </c>
      <c r="T33" s="182">
        <v>0.99</v>
      </c>
      <c r="U33" s="121">
        <f t="shared" si="3"/>
        <v>3.1508593252705284</v>
      </c>
      <c r="V33" s="32">
        <v>140</v>
      </c>
      <c r="W33" s="32">
        <v>210</v>
      </c>
      <c r="X33" s="30">
        <f t="shared" si="4"/>
        <v>6.2089552238805972</v>
      </c>
      <c r="Y33" s="30">
        <f t="shared" si="2"/>
        <v>0.59428571428571375</v>
      </c>
    </row>
    <row r="34" spans="1:25" x14ac:dyDescent="0.2">
      <c r="A34" s="2" t="s">
        <v>909</v>
      </c>
      <c r="B34" s="30">
        <v>27.088999999999999</v>
      </c>
      <c r="C34" s="17">
        <v>76.8</v>
      </c>
      <c r="D34" s="17">
        <v>4.3</v>
      </c>
      <c r="E34" s="17">
        <v>50.5</v>
      </c>
      <c r="F34" s="17">
        <v>2.7</v>
      </c>
      <c r="G34" s="31">
        <f t="shared" si="0"/>
        <v>0.65755208333333337</v>
      </c>
      <c r="H34" s="32">
        <f t="shared" si="1"/>
        <v>88.66749999999999</v>
      </c>
      <c r="I34" s="56">
        <v>3.15E-2</v>
      </c>
      <c r="J34" s="56">
        <v>3.7000000000000002E-3</v>
      </c>
      <c r="K34" s="56">
        <v>4.9100000000000003E-3</v>
      </c>
      <c r="L34" s="56">
        <v>1.9000000000000001E-4</v>
      </c>
      <c r="M34" s="82">
        <v>0.16594999999999999</v>
      </c>
      <c r="N34" s="17">
        <v>4.6800000000000001E-2</v>
      </c>
      <c r="O34" s="17">
        <v>5.5999999999999999E-3</v>
      </c>
      <c r="P34" s="17"/>
      <c r="Q34" s="17">
        <v>31.3</v>
      </c>
      <c r="R34" s="17">
        <v>3.7</v>
      </c>
      <c r="S34" s="182">
        <v>31.5</v>
      </c>
      <c r="T34" s="182">
        <v>1.2</v>
      </c>
      <c r="U34" s="121">
        <f t="shared" si="3"/>
        <v>3.8095238095238093</v>
      </c>
      <c r="V34" s="32">
        <v>60</v>
      </c>
      <c r="W34" s="32">
        <v>220</v>
      </c>
      <c r="X34" s="30">
        <f t="shared" si="4"/>
        <v>-0.6389776357827559</v>
      </c>
      <c r="Y34" s="30">
        <f t="shared" si="2"/>
        <v>-5.4054054054053863E-2</v>
      </c>
    </row>
    <row r="35" spans="1:25" x14ac:dyDescent="0.2">
      <c r="A35" s="2" t="s">
        <v>910</v>
      </c>
      <c r="B35" s="30">
        <v>28.318999999999999</v>
      </c>
      <c r="C35" s="17">
        <v>62.7</v>
      </c>
      <c r="D35" s="17">
        <v>3.3</v>
      </c>
      <c r="E35" s="17">
        <v>48.5</v>
      </c>
      <c r="F35" s="17">
        <v>2.1</v>
      </c>
      <c r="G35" s="31">
        <f t="shared" si="0"/>
        <v>0.77352472089314195</v>
      </c>
      <c r="H35" s="32">
        <f t="shared" si="1"/>
        <v>74.097499999999997</v>
      </c>
      <c r="I35" s="56">
        <v>3.2500000000000001E-2</v>
      </c>
      <c r="J35" s="56">
        <v>4.4999999999999997E-3</v>
      </c>
      <c r="K35" s="56">
        <v>4.9100000000000003E-3</v>
      </c>
      <c r="L35" s="56">
        <v>1.6000000000000001E-4</v>
      </c>
      <c r="M35" s="82">
        <v>6.4145999999999995E-2</v>
      </c>
      <c r="N35" s="17">
        <v>4.8899999999999999E-2</v>
      </c>
      <c r="O35" s="17">
        <v>6.8999999999999999E-3</v>
      </c>
      <c r="P35" s="17"/>
      <c r="Q35" s="17">
        <v>32.200000000000003</v>
      </c>
      <c r="R35" s="17">
        <v>4.5</v>
      </c>
      <c r="S35" s="182">
        <v>31.5</v>
      </c>
      <c r="T35" s="182">
        <v>1.1000000000000001</v>
      </c>
      <c r="U35" s="121">
        <f t="shared" si="3"/>
        <v>3.4920634920634921</v>
      </c>
      <c r="V35" s="32">
        <v>130</v>
      </c>
      <c r="W35" s="32">
        <v>250</v>
      </c>
      <c r="X35" s="30">
        <f t="shared" si="4"/>
        <v>2.1739130434782705</v>
      </c>
      <c r="Y35" s="30">
        <f t="shared" si="2"/>
        <v>0.1555555555555562</v>
      </c>
    </row>
    <row r="36" spans="1:25" x14ac:dyDescent="0.2">
      <c r="A36" s="2" t="s">
        <v>911</v>
      </c>
      <c r="B36" s="30">
        <v>8.4795999999999996</v>
      </c>
      <c r="C36" s="17">
        <v>126.4</v>
      </c>
      <c r="D36" s="17">
        <v>8.3000000000000007</v>
      </c>
      <c r="E36" s="17">
        <v>75.400000000000006</v>
      </c>
      <c r="F36" s="17">
        <v>3.9</v>
      </c>
      <c r="G36" s="31">
        <f t="shared" si="0"/>
        <v>0.59651898734177222</v>
      </c>
      <c r="H36" s="32">
        <f t="shared" si="1"/>
        <v>144.119</v>
      </c>
      <c r="I36" s="56">
        <v>3.5299999999999998E-2</v>
      </c>
      <c r="J36" s="56">
        <v>5.1999999999999998E-3</v>
      </c>
      <c r="K36" s="56">
        <v>4.9100000000000003E-3</v>
      </c>
      <c r="L36" s="56">
        <v>2.2000000000000001E-4</v>
      </c>
      <c r="M36" s="82">
        <v>0.42459000000000002</v>
      </c>
      <c r="N36" s="17">
        <v>4.9500000000000002E-2</v>
      </c>
      <c r="O36" s="17">
        <v>6.3E-3</v>
      </c>
      <c r="P36" s="17"/>
      <c r="Q36" s="17">
        <v>35.1</v>
      </c>
      <c r="R36" s="17">
        <v>5.0999999999999996</v>
      </c>
      <c r="S36" s="182">
        <v>31.6</v>
      </c>
      <c r="T36" s="182">
        <v>1.4</v>
      </c>
      <c r="U36" s="121">
        <f t="shared" si="3"/>
        <v>4.4303797468354427</v>
      </c>
      <c r="V36" s="32">
        <v>220</v>
      </c>
      <c r="W36" s="32">
        <v>260</v>
      </c>
      <c r="X36" s="30">
        <f t="shared" si="4"/>
        <v>9.971509971509974</v>
      </c>
      <c r="Y36" s="30">
        <f t="shared" si="2"/>
        <v>0.68627450980392157</v>
      </c>
    </row>
    <row r="37" spans="1:25" s="54" customFormat="1" x14ac:dyDescent="0.2">
      <c r="A37" s="4" t="s">
        <v>912</v>
      </c>
      <c r="B37" s="22">
        <v>19.405999999999999</v>
      </c>
      <c r="C37" s="25">
        <v>67</v>
      </c>
      <c r="D37" s="25">
        <v>4.0999999999999996</v>
      </c>
      <c r="E37" s="25">
        <v>54</v>
      </c>
      <c r="F37" s="25">
        <v>3</v>
      </c>
      <c r="G37" s="23">
        <f t="shared" si="0"/>
        <v>0.80597014925373134</v>
      </c>
      <c r="H37" s="24">
        <f t="shared" si="1"/>
        <v>79.69</v>
      </c>
      <c r="I37" s="58">
        <v>5.8000000000000003E-2</v>
      </c>
      <c r="J37" s="58">
        <v>1.2999999999999999E-2</v>
      </c>
      <c r="K37" s="58">
        <v>4.9399999999999999E-3</v>
      </c>
      <c r="L37" s="58">
        <v>2.1000000000000001E-4</v>
      </c>
      <c r="M37" s="80">
        <v>0.38144</v>
      </c>
      <c r="N37" s="25">
        <v>8.1000000000000003E-2</v>
      </c>
      <c r="O37" s="25">
        <v>1.6E-2</v>
      </c>
      <c r="P37" s="25"/>
      <c r="Q37" s="25">
        <v>56</v>
      </c>
      <c r="R37" s="25">
        <v>12</v>
      </c>
      <c r="S37" s="184">
        <v>31.8</v>
      </c>
      <c r="T37" s="184">
        <v>1.4</v>
      </c>
      <c r="U37" s="146">
        <f t="shared" si="3"/>
        <v>4.4025157232704402</v>
      </c>
      <c r="V37" s="24">
        <v>920</v>
      </c>
      <c r="W37" s="24">
        <v>370</v>
      </c>
      <c r="X37" s="22">
        <f t="shared" si="4"/>
        <v>43.214285714285715</v>
      </c>
      <c r="Y37" s="29">
        <f t="shared" si="2"/>
        <v>2.0166666666666666</v>
      </c>
    </row>
    <row r="38" spans="1:25" x14ac:dyDescent="0.2">
      <c r="A38" s="2" t="s">
        <v>913</v>
      </c>
      <c r="B38" s="30">
        <v>24.974</v>
      </c>
      <c r="C38" s="17">
        <v>150.9</v>
      </c>
      <c r="D38" s="17">
        <v>7.7</v>
      </c>
      <c r="E38" s="17">
        <v>143</v>
      </c>
      <c r="F38" s="17">
        <v>12</v>
      </c>
      <c r="G38" s="31">
        <f t="shared" si="0"/>
        <v>0.94764744864148442</v>
      </c>
      <c r="H38" s="32">
        <f t="shared" si="1"/>
        <v>184.505</v>
      </c>
      <c r="I38" s="56">
        <v>3.4000000000000002E-2</v>
      </c>
      <c r="J38" s="56">
        <v>2.8E-3</v>
      </c>
      <c r="K38" s="56">
        <v>4.9699999999999996E-3</v>
      </c>
      <c r="L38" s="56">
        <v>1.2999999999999999E-4</v>
      </c>
      <c r="M38" s="82">
        <v>0.27054</v>
      </c>
      <c r="N38" s="17">
        <v>4.9299999999999997E-2</v>
      </c>
      <c r="O38" s="17">
        <v>3.8999999999999998E-3</v>
      </c>
      <c r="P38" s="17"/>
      <c r="Q38" s="17">
        <v>33.799999999999997</v>
      </c>
      <c r="R38" s="17">
        <v>2.7</v>
      </c>
      <c r="S38" s="182">
        <v>31.96</v>
      </c>
      <c r="T38" s="182">
        <v>0.82</v>
      </c>
      <c r="U38" s="121">
        <f t="shared" si="3"/>
        <v>2.5657071339173965</v>
      </c>
      <c r="V38" s="32">
        <v>110</v>
      </c>
      <c r="W38" s="32">
        <v>160</v>
      </c>
      <c r="X38" s="30">
        <f t="shared" si="4"/>
        <v>5.4437869822485112</v>
      </c>
      <c r="Y38" s="30">
        <f t="shared" si="2"/>
        <v>0.68148148148148002</v>
      </c>
    </row>
    <row r="39" spans="1:25" x14ac:dyDescent="0.2">
      <c r="A39" s="2" t="s">
        <v>914</v>
      </c>
      <c r="B39" s="30">
        <v>24.466000000000001</v>
      </c>
      <c r="C39" s="17">
        <v>97.6</v>
      </c>
      <c r="D39" s="17">
        <v>3.6</v>
      </c>
      <c r="E39" s="17">
        <v>84.7</v>
      </c>
      <c r="F39" s="17">
        <v>2.6</v>
      </c>
      <c r="G39" s="31">
        <f t="shared" si="0"/>
        <v>0.86782786885245911</v>
      </c>
      <c r="H39" s="32">
        <f t="shared" si="1"/>
        <v>117.50449999999999</v>
      </c>
      <c r="I39" s="56">
        <v>3.2199999999999999E-2</v>
      </c>
      <c r="J39" s="56">
        <v>3.5000000000000001E-3</v>
      </c>
      <c r="K39" s="56">
        <v>5.0099999999999997E-3</v>
      </c>
      <c r="L39" s="56">
        <v>1.2999999999999999E-4</v>
      </c>
      <c r="M39" s="82">
        <v>9.4357999999999997E-2</v>
      </c>
      <c r="N39" s="17">
        <v>4.7199999999999999E-2</v>
      </c>
      <c r="O39" s="17">
        <v>5.1999999999999998E-3</v>
      </c>
      <c r="P39" s="17"/>
      <c r="Q39" s="17">
        <v>32.1</v>
      </c>
      <c r="R39" s="17">
        <v>3.4</v>
      </c>
      <c r="S39" s="182">
        <v>32.21</v>
      </c>
      <c r="T39" s="182">
        <v>0.86</v>
      </c>
      <c r="U39" s="121">
        <f t="shared" si="3"/>
        <v>2.6699782676187516</v>
      </c>
      <c r="V39" s="32">
        <v>10</v>
      </c>
      <c r="W39" s="32">
        <v>200</v>
      </c>
      <c r="X39" s="30">
        <f t="shared" si="4"/>
        <v>-0.34267912772585341</v>
      </c>
      <c r="Y39" s="30">
        <f t="shared" si="2"/>
        <v>-3.2352941176470425E-2</v>
      </c>
    </row>
    <row r="40" spans="1:25" x14ac:dyDescent="0.2">
      <c r="A40" s="2" t="s">
        <v>915</v>
      </c>
      <c r="B40" s="30">
        <v>16.959</v>
      </c>
      <c r="C40" s="17">
        <v>83.1</v>
      </c>
      <c r="D40" s="17">
        <v>3.6</v>
      </c>
      <c r="E40" s="17">
        <v>62</v>
      </c>
      <c r="F40" s="17">
        <v>1.4</v>
      </c>
      <c r="G40" s="31">
        <f t="shared" si="0"/>
        <v>0.7460890493381469</v>
      </c>
      <c r="H40" s="32">
        <f t="shared" si="1"/>
        <v>97.669999999999987</v>
      </c>
      <c r="I40" s="56">
        <v>3.4500000000000003E-2</v>
      </c>
      <c r="J40" s="56">
        <v>3.5000000000000001E-3</v>
      </c>
      <c r="K40" s="56">
        <v>5.0400000000000002E-3</v>
      </c>
      <c r="L40" s="56">
        <v>1.9000000000000001E-4</v>
      </c>
      <c r="M40" s="82">
        <v>0.29803000000000002</v>
      </c>
      <c r="N40" s="17">
        <v>5.0599999999999999E-2</v>
      </c>
      <c r="O40" s="17">
        <v>5.3E-3</v>
      </c>
      <c r="P40" s="17"/>
      <c r="Q40" s="17">
        <v>34.299999999999997</v>
      </c>
      <c r="R40" s="17">
        <v>3.5</v>
      </c>
      <c r="S40" s="182">
        <v>32.4</v>
      </c>
      <c r="T40" s="182">
        <v>1.2</v>
      </c>
      <c r="U40" s="121">
        <f t="shared" si="3"/>
        <v>3.7037037037037033</v>
      </c>
      <c r="V40" s="32">
        <v>220</v>
      </c>
      <c r="W40" s="32">
        <v>220</v>
      </c>
      <c r="X40" s="30">
        <f t="shared" si="4"/>
        <v>5.539358600583089</v>
      </c>
      <c r="Y40" s="30">
        <f t="shared" si="2"/>
        <v>0.54285714285714248</v>
      </c>
    </row>
    <row r="41" spans="1:25" x14ac:dyDescent="0.2">
      <c r="A41" s="2" t="s">
        <v>916</v>
      </c>
      <c r="B41" s="30">
        <v>20.032</v>
      </c>
      <c r="C41" s="17">
        <v>80.400000000000006</v>
      </c>
      <c r="D41" s="17">
        <v>6.5</v>
      </c>
      <c r="E41" s="17">
        <v>66</v>
      </c>
      <c r="F41" s="17">
        <v>4.5999999999999996</v>
      </c>
      <c r="G41" s="31">
        <f t="shared" si="0"/>
        <v>0.82089552238805963</v>
      </c>
      <c r="H41" s="32">
        <f t="shared" si="1"/>
        <v>95.910000000000011</v>
      </c>
      <c r="I41" s="56">
        <v>3.4099999999999998E-2</v>
      </c>
      <c r="J41" s="56">
        <v>4.5999999999999999E-3</v>
      </c>
      <c r="K41" s="56">
        <v>5.0400000000000002E-3</v>
      </c>
      <c r="L41" s="56">
        <v>2.0000000000000001E-4</v>
      </c>
      <c r="M41" s="82">
        <v>3.7856000000000001E-2</v>
      </c>
      <c r="N41" s="17">
        <v>0.05</v>
      </c>
      <c r="O41" s="17">
        <v>7.4000000000000003E-3</v>
      </c>
      <c r="P41" s="17"/>
      <c r="Q41" s="17">
        <v>33.9</v>
      </c>
      <c r="R41" s="17">
        <v>4.5</v>
      </c>
      <c r="S41" s="182">
        <v>32.4</v>
      </c>
      <c r="T41" s="182">
        <v>1.3</v>
      </c>
      <c r="U41" s="121">
        <f t="shared" si="3"/>
        <v>4.0123456790123457</v>
      </c>
      <c r="V41" s="32">
        <v>70</v>
      </c>
      <c r="W41" s="32">
        <v>270</v>
      </c>
      <c r="X41" s="30">
        <f t="shared" si="4"/>
        <v>4.4247787610619422</v>
      </c>
      <c r="Y41" s="30">
        <f t="shared" si="2"/>
        <v>0.33333333333333331</v>
      </c>
    </row>
    <row r="42" spans="1:25" x14ac:dyDescent="0.2">
      <c r="A42" s="2" t="s">
        <v>917</v>
      </c>
      <c r="B42" s="30">
        <v>25.154</v>
      </c>
      <c r="C42" s="17">
        <v>93.7</v>
      </c>
      <c r="D42" s="17">
        <v>6.1</v>
      </c>
      <c r="E42" s="17">
        <v>78.599999999999994</v>
      </c>
      <c r="F42" s="17">
        <v>3.8</v>
      </c>
      <c r="G42" s="31">
        <f t="shared" si="0"/>
        <v>0.83884738527214509</v>
      </c>
      <c r="H42" s="32">
        <f t="shared" si="1"/>
        <v>112.17099999999999</v>
      </c>
      <c r="I42" s="56">
        <v>3.5499999999999997E-2</v>
      </c>
      <c r="J42" s="56">
        <v>3.5000000000000001E-3</v>
      </c>
      <c r="K42" s="56">
        <v>5.0800000000000003E-3</v>
      </c>
      <c r="L42" s="56">
        <v>1.2999999999999999E-4</v>
      </c>
      <c r="M42" s="82">
        <v>-8.0492999999999995E-2</v>
      </c>
      <c r="N42" s="17">
        <v>5.0200000000000002E-2</v>
      </c>
      <c r="O42" s="17">
        <v>5.0000000000000001E-3</v>
      </c>
      <c r="P42" s="17"/>
      <c r="Q42" s="17">
        <v>35.299999999999997</v>
      </c>
      <c r="R42" s="17">
        <v>3.4</v>
      </c>
      <c r="S42" s="182">
        <v>32.69</v>
      </c>
      <c r="T42" s="182">
        <v>0.81</v>
      </c>
      <c r="U42" s="121">
        <f t="shared" si="3"/>
        <v>2.477821963903335</v>
      </c>
      <c r="V42" s="32">
        <v>180</v>
      </c>
      <c r="W42" s="32">
        <v>190</v>
      </c>
      <c r="X42" s="30">
        <f t="shared" si="4"/>
        <v>7.3937677053824373</v>
      </c>
      <c r="Y42" s="30">
        <f t="shared" si="2"/>
        <v>0.76764705882352924</v>
      </c>
    </row>
    <row r="43" spans="1:25" x14ac:dyDescent="0.2">
      <c r="A43" s="2" t="s">
        <v>918</v>
      </c>
      <c r="B43" s="30">
        <v>18.324999999999999</v>
      </c>
      <c r="C43" s="17">
        <v>52.6</v>
      </c>
      <c r="D43" s="17">
        <v>2</v>
      </c>
      <c r="E43" s="17">
        <v>35.4</v>
      </c>
      <c r="F43" s="17">
        <v>1.2</v>
      </c>
      <c r="G43" s="31">
        <f t="shared" si="0"/>
        <v>0.6730038022813688</v>
      </c>
      <c r="H43" s="32">
        <f t="shared" si="1"/>
        <v>60.918999999999997</v>
      </c>
      <c r="I43" s="56">
        <v>5.5599999999999997E-2</v>
      </c>
      <c r="J43" s="56">
        <v>7.1999999999999998E-3</v>
      </c>
      <c r="K43" s="56">
        <v>5.0899999999999999E-3</v>
      </c>
      <c r="L43" s="56">
        <v>2.0000000000000001E-4</v>
      </c>
      <c r="M43" s="82">
        <v>9.0310000000000001E-2</v>
      </c>
      <c r="N43" s="17">
        <v>8.5000000000000006E-2</v>
      </c>
      <c r="O43" s="17">
        <v>1.2E-2</v>
      </c>
      <c r="P43" s="17"/>
      <c r="Q43" s="17">
        <v>56.6</v>
      </c>
      <c r="R43" s="17">
        <v>6.5</v>
      </c>
      <c r="S43" s="182">
        <v>32.700000000000003</v>
      </c>
      <c r="T43" s="182">
        <v>1.3</v>
      </c>
      <c r="U43" s="121">
        <f t="shared" si="3"/>
        <v>3.9755351681957185</v>
      </c>
      <c r="V43" s="32">
        <v>1140</v>
      </c>
      <c r="W43" s="32">
        <v>280</v>
      </c>
      <c r="X43" s="30">
        <f t="shared" si="4"/>
        <v>42.226148409893995</v>
      </c>
      <c r="Y43" s="84">
        <f t="shared" si="2"/>
        <v>3.6769230769230767</v>
      </c>
    </row>
    <row r="44" spans="1:25" x14ac:dyDescent="0.2">
      <c r="A44" s="2" t="s">
        <v>919</v>
      </c>
      <c r="B44" s="30">
        <v>19.178999999999998</v>
      </c>
      <c r="C44" s="17">
        <v>81.400000000000006</v>
      </c>
      <c r="D44" s="17">
        <v>5.3</v>
      </c>
      <c r="E44" s="17">
        <v>51.4</v>
      </c>
      <c r="F44" s="17">
        <v>3.3</v>
      </c>
      <c r="G44" s="31">
        <f t="shared" si="0"/>
        <v>0.6314496314496314</v>
      </c>
      <c r="H44" s="32">
        <f t="shared" si="1"/>
        <v>93.478999999999999</v>
      </c>
      <c r="I44" s="56">
        <v>3.6999999999999998E-2</v>
      </c>
      <c r="J44" s="56">
        <v>5.4000000000000003E-3</v>
      </c>
      <c r="K44" s="56">
        <v>5.0899999999999999E-3</v>
      </c>
      <c r="L44" s="56">
        <v>1.2999999999999999E-4</v>
      </c>
      <c r="M44" s="82">
        <v>0.12745000000000001</v>
      </c>
      <c r="N44" s="17">
        <v>5.3100000000000001E-2</v>
      </c>
      <c r="O44" s="17">
        <v>7.7000000000000002E-3</v>
      </c>
      <c r="P44" s="17"/>
      <c r="Q44" s="17">
        <v>36.6</v>
      </c>
      <c r="R44" s="17">
        <v>5.2</v>
      </c>
      <c r="S44" s="182">
        <v>32.729999999999997</v>
      </c>
      <c r="T44" s="182">
        <v>0.82</v>
      </c>
      <c r="U44" s="121">
        <f t="shared" si="3"/>
        <v>2.5053467766575008</v>
      </c>
      <c r="V44" s="32">
        <v>210</v>
      </c>
      <c r="W44" s="32">
        <v>280</v>
      </c>
      <c r="X44" s="30">
        <f t="shared" si="4"/>
        <v>10.573770491803291</v>
      </c>
      <c r="Y44" s="30">
        <f t="shared" si="2"/>
        <v>0.74423076923077003</v>
      </c>
    </row>
    <row r="45" spans="1:25" x14ac:dyDescent="0.2">
      <c r="A45" s="2" t="s">
        <v>920</v>
      </c>
      <c r="B45" s="30">
        <v>10.090999999999999</v>
      </c>
      <c r="C45" s="17">
        <v>173</v>
      </c>
      <c r="D45" s="17">
        <v>13</v>
      </c>
      <c r="E45" s="17">
        <v>190</v>
      </c>
      <c r="F45" s="17">
        <v>19</v>
      </c>
      <c r="G45" s="31">
        <f t="shared" si="0"/>
        <v>1.0982658959537572</v>
      </c>
      <c r="H45" s="32">
        <f t="shared" si="1"/>
        <v>217.65</v>
      </c>
      <c r="I45" s="56">
        <v>3.4599999999999999E-2</v>
      </c>
      <c r="J45" s="56">
        <v>3.8999999999999998E-3</v>
      </c>
      <c r="K45" s="56">
        <v>5.11E-3</v>
      </c>
      <c r="L45" s="56">
        <v>2.1000000000000001E-4</v>
      </c>
      <c r="M45" s="82">
        <v>0.22009999999999999</v>
      </c>
      <c r="N45" s="17">
        <v>4.9299999999999997E-2</v>
      </c>
      <c r="O45" s="17">
        <v>5.4999999999999997E-3</v>
      </c>
      <c r="P45" s="17"/>
      <c r="Q45" s="17">
        <v>34.5</v>
      </c>
      <c r="R45" s="17">
        <v>3.9</v>
      </c>
      <c r="S45" s="182">
        <v>32.9</v>
      </c>
      <c r="T45" s="182">
        <v>1.3</v>
      </c>
      <c r="U45" s="121">
        <f t="shared" si="3"/>
        <v>3.9513677811550156</v>
      </c>
      <c r="V45" s="32">
        <v>100</v>
      </c>
      <c r="W45" s="32">
        <v>230</v>
      </c>
      <c r="X45" s="30">
        <f t="shared" si="4"/>
        <v>4.6376811594202927</v>
      </c>
      <c r="Y45" s="30">
        <f t="shared" si="2"/>
        <v>0.41025641025641063</v>
      </c>
    </row>
    <row r="46" spans="1:25" x14ac:dyDescent="0.2">
      <c r="A46" s="2" t="s">
        <v>921</v>
      </c>
      <c r="B46" s="30">
        <v>23.844999999999999</v>
      </c>
      <c r="C46" s="17">
        <v>77.7</v>
      </c>
      <c r="D46" s="17">
        <v>3.8</v>
      </c>
      <c r="E46" s="17">
        <v>63.5</v>
      </c>
      <c r="F46" s="17">
        <v>2.4</v>
      </c>
      <c r="G46" s="31">
        <f t="shared" si="0"/>
        <v>0.81724581724581724</v>
      </c>
      <c r="H46" s="32">
        <f t="shared" si="1"/>
        <v>92.622500000000002</v>
      </c>
      <c r="I46" s="56">
        <v>3.85E-2</v>
      </c>
      <c r="J46" s="56">
        <v>4.7000000000000002E-3</v>
      </c>
      <c r="K46" s="56">
        <v>5.13E-3</v>
      </c>
      <c r="L46" s="56">
        <v>1.6000000000000001E-4</v>
      </c>
      <c r="M46" s="82">
        <v>0.10621999999999999</v>
      </c>
      <c r="N46" s="17">
        <v>5.2200000000000003E-2</v>
      </c>
      <c r="O46" s="17">
        <v>6.1000000000000004E-3</v>
      </c>
      <c r="P46" s="17"/>
      <c r="Q46" s="17">
        <v>38.700000000000003</v>
      </c>
      <c r="R46" s="17">
        <v>4.5999999999999996</v>
      </c>
      <c r="S46" s="182">
        <v>32.979999999999997</v>
      </c>
      <c r="T46" s="182">
        <v>1</v>
      </c>
      <c r="U46" s="121">
        <f t="shared" si="3"/>
        <v>3.032140691328078</v>
      </c>
      <c r="V46" s="32">
        <v>310</v>
      </c>
      <c r="W46" s="32">
        <v>210</v>
      </c>
      <c r="X46" s="30">
        <f t="shared" si="4"/>
        <v>14.780361757105954</v>
      </c>
      <c r="Y46" s="30">
        <f t="shared" si="2"/>
        <v>1.2434782608695667</v>
      </c>
    </row>
    <row r="47" spans="1:25" x14ac:dyDescent="0.2">
      <c r="A47" s="2" t="s">
        <v>922</v>
      </c>
      <c r="B47" s="30">
        <v>22.65</v>
      </c>
      <c r="C47" s="17">
        <v>158.5</v>
      </c>
      <c r="D47" s="17">
        <v>8.1</v>
      </c>
      <c r="E47" s="17">
        <v>152.19999999999999</v>
      </c>
      <c r="F47" s="17">
        <v>8.1999999999999993</v>
      </c>
      <c r="G47" s="31">
        <f t="shared" si="0"/>
        <v>0.96025236593059926</v>
      </c>
      <c r="H47" s="32">
        <f t="shared" si="1"/>
        <v>194.267</v>
      </c>
      <c r="I47" s="56">
        <v>3.2599999999999997E-2</v>
      </c>
      <c r="J47" s="56">
        <v>2.3E-3</v>
      </c>
      <c r="K47" s="56">
        <v>5.1500000000000001E-3</v>
      </c>
      <c r="L47" s="56">
        <v>1.1E-4</v>
      </c>
      <c r="M47" s="82">
        <v>5.9236999999999998E-2</v>
      </c>
      <c r="N47" s="17">
        <v>4.5900000000000003E-2</v>
      </c>
      <c r="O47" s="17">
        <v>3.3999999999999998E-3</v>
      </c>
      <c r="P47" s="17"/>
      <c r="Q47" s="17">
        <v>32.5</v>
      </c>
      <c r="R47" s="17">
        <v>2.2999999999999998</v>
      </c>
      <c r="S47" s="182">
        <v>33.090000000000003</v>
      </c>
      <c r="T47" s="182">
        <v>0.71</v>
      </c>
      <c r="U47" s="121">
        <f t="shared" si="3"/>
        <v>2.1456633423995162</v>
      </c>
      <c r="V47" s="32">
        <v>20</v>
      </c>
      <c r="W47" s="32">
        <v>150</v>
      </c>
      <c r="X47" s="30">
        <f t="shared" si="4"/>
        <v>-1.8153846153846187</v>
      </c>
      <c r="Y47" s="30">
        <f t="shared" si="2"/>
        <v>-0.2565217391304363</v>
      </c>
    </row>
    <row r="48" spans="1:25" x14ac:dyDescent="0.2">
      <c r="A48" s="2" t="s">
        <v>923</v>
      </c>
      <c r="B48" s="30">
        <v>23.594000000000001</v>
      </c>
      <c r="C48" s="17">
        <v>61.9</v>
      </c>
      <c r="D48" s="17">
        <v>5</v>
      </c>
      <c r="E48" s="17">
        <v>48</v>
      </c>
      <c r="F48" s="17">
        <v>4.5</v>
      </c>
      <c r="G48" s="31">
        <f t="shared" si="0"/>
        <v>0.7754442649434572</v>
      </c>
      <c r="H48" s="32">
        <f t="shared" si="1"/>
        <v>73.179999999999993</v>
      </c>
      <c r="I48" s="56">
        <v>3.3599999999999998E-2</v>
      </c>
      <c r="J48" s="56">
        <v>5.7000000000000002E-3</v>
      </c>
      <c r="K48" s="56">
        <v>5.1700000000000001E-3</v>
      </c>
      <c r="L48" s="56">
        <v>2.0000000000000001E-4</v>
      </c>
      <c r="M48" s="82">
        <v>0.20771000000000001</v>
      </c>
      <c r="N48" s="17">
        <v>4.5600000000000002E-2</v>
      </c>
      <c r="O48" s="17">
        <v>7.7999999999999996E-3</v>
      </c>
      <c r="P48" s="17"/>
      <c r="Q48" s="17">
        <v>33.299999999999997</v>
      </c>
      <c r="R48" s="17">
        <v>5.6</v>
      </c>
      <c r="S48" s="182">
        <v>33.200000000000003</v>
      </c>
      <c r="T48" s="182">
        <v>1.3</v>
      </c>
      <c r="U48" s="121">
        <f t="shared" si="3"/>
        <v>3.9156626506024099</v>
      </c>
      <c r="V48" s="32">
        <v>-20</v>
      </c>
      <c r="W48" s="32">
        <v>300</v>
      </c>
      <c r="X48" s="30">
        <f t="shared" si="4"/>
        <v>0.30030030030028243</v>
      </c>
      <c r="Y48" s="30">
        <f t="shared" si="2"/>
        <v>1.7857142857141843E-2</v>
      </c>
    </row>
    <row r="49" spans="1:25" s="54" customFormat="1" x14ac:dyDescent="0.2">
      <c r="A49" s="4" t="s">
        <v>924</v>
      </c>
      <c r="B49" s="22">
        <v>13.602</v>
      </c>
      <c r="C49" s="25">
        <v>85.4</v>
      </c>
      <c r="D49" s="25">
        <v>7.6</v>
      </c>
      <c r="E49" s="25">
        <v>81</v>
      </c>
      <c r="F49" s="25">
        <v>12</v>
      </c>
      <c r="G49" s="23">
        <f t="shared" si="0"/>
        <v>0.94847775175644022</v>
      </c>
      <c r="H49" s="24">
        <f t="shared" si="1"/>
        <v>104.435</v>
      </c>
      <c r="I49" s="58">
        <v>6.8000000000000005E-2</v>
      </c>
      <c r="J49" s="58">
        <v>1.2999999999999999E-2</v>
      </c>
      <c r="K49" s="58">
        <v>5.1999999999999998E-3</v>
      </c>
      <c r="L49" s="58">
        <v>2.0000000000000001E-4</v>
      </c>
      <c r="M49" s="80">
        <v>0.34656999999999999</v>
      </c>
      <c r="N49" s="25">
        <v>8.7999999999999995E-2</v>
      </c>
      <c r="O49" s="25">
        <v>1.6E-2</v>
      </c>
      <c r="P49" s="25"/>
      <c r="Q49" s="25">
        <v>66</v>
      </c>
      <c r="R49" s="25">
        <v>12</v>
      </c>
      <c r="S49" s="184">
        <v>33.4</v>
      </c>
      <c r="T49" s="184">
        <v>1.3</v>
      </c>
      <c r="U49" s="146">
        <f t="shared" si="3"/>
        <v>3.8922155688622757</v>
      </c>
      <c r="V49" s="24">
        <v>1040</v>
      </c>
      <c r="W49" s="24">
        <v>380</v>
      </c>
      <c r="X49" s="22">
        <f t="shared" si="4"/>
        <v>49.393939393939398</v>
      </c>
      <c r="Y49" s="29">
        <f t="shared" si="2"/>
        <v>2.7166666666666668</v>
      </c>
    </row>
    <row r="50" spans="1:25" s="54" customFormat="1" x14ac:dyDescent="0.2">
      <c r="A50" s="4" t="s">
        <v>925</v>
      </c>
      <c r="B50" s="22">
        <v>27.373999999999999</v>
      </c>
      <c r="C50" s="25">
        <v>105.8</v>
      </c>
      <c r="D50" s="25">
        <v>6.1</v>
      </c>
      <c r="E50" s="25">
        <v>49.9</v>
      </c>
      <c r="F50" s="25">
        <v>1.8</v>
      </c>
      <c r="G50" s="23">
        <f t="shared" si="0"/>
        <v>0.47164461247637052</v>
      </c>
      <c r="H50" s="24">
        <f t="shared" si="1"/>
        <v>117.5265</v>
      </c>
      <c r="I50" s="58">
        <v>4.53E-2</v>
      </c>
      <c r="J50" s="58">
        <v>3.3E-3</v>
      </c>
      <c r="K50" s="58">
        <v>5.2300000000000003E-3</v>
      </c>
      <c r="L50" s="58">
        <v>2.2000000000000001E-4</v>
      </c>
      <c r="M50" s="80">
        <v>0.33734999999999998</v>
      </c>
      <c r="N50" s="25">
        <v>6.3399999999999998E-2</v>
      </c>
      <c r="O50" s="25">
        <v>4.1999999999999997E-3</v>
      </c>
      <c r="P50" s="25"/>
      <c r="Q50" s="25">
        <v>44.8</v>
      </c>
      <c r="R50" s="25">
        <v>3.2</v>
      </c>
      <c r="S50" s="184">
        <v>33.6</v>
      </c>
      <c r="T50" s="184">
        <v>1.4</v>
      </c>
      <c r="U50" s="146">
        <f t="shared" si="3"/>
        <v>4.1666666666666661</v>
      </c>
      <c r="V50" s="24">
        <v>650</v>
      </c>
      <c r="W50" s="24">
        <v>140</v>
      </c>
      <c r="X50" s="22">
        <f t="shared" si="4"/>
        <v>24.999999999999989</v>
      </c>
      <c r="Y50" s="29">
        <f t="shared" si="2"/>
        <v>3.4999999999999987</v>
      </c>
    </row>
    <row r="51" spans="1:25" s="54" customFormat="1" x14ac:dyDescent="0.2">
      <c r="A51" s="4" t="s">
        <v>926</v>
      </c>
      <c r="B51" s="22">
        <v>26.805</v>
      </c>
      <c r="C51" s="25">
        <v>87.3</v>
      </c>
      <c r="D51" s="25">
        <v>4</v>
      </c>
      <c r="E51" s="25">
        <v>69.400000000000006</v>
      </c>
      <c r="F51" s="25">
        <v>3</v>
      </c>
      <c r="G51" s="23">
        <f t="shared" si="0"/>
        <v>0.79495990836197028</v>
      </c>
      <c r="H51" s="24">
        <f t="shared" si="1"/>
        <v>103.60899999999999</v>
      </c>
      <c r="I51" s="58">
        <v>4.2799999999999998E-2</v>
      </c>
      <c r="J51" s="58">
        <v>3.5000000000000001E-3</v>
      </c>
      <c r="K51" s="58">
        <v>5.2500000000000003E-3</v>
      </c>
      <c r="L51" s="58">
        <v>1.6000000000000001E-4</v>
      </c>
      <c r="M51" s="80">
        <v>0.19583</v>
      </c>
      <c r="N51" s="25">
        <v>5.9200000000000003E-2</v>
      </c>
      <c r="O51" s="25">
        <v>4.8999999999999998E-3</v>
      </c>
      <c r="P51" s="25"/>
      <c r="Q51" s="25">
        <v>42.5</v>
      </c>
      <c r="R51" s="25">
        <v>3.4</v>
      </c>
      <c r="S51" s="184">
        <v>33.76</v>
      </c>
      <c r="T51" s="184">
        <v>1</v>
      </c>
      <c r="U51" s="146">
        <f t="shared" si="3"/>
        <v>2.9620853080568721</v>
      </c>
      <c r="V51" s="24">
        <v>480</v>
      </c>
      <c r="W51" s="24">
        <v>180</v>
      </c>
      <c r="X51" s="22">
        <f t="shared" si="4"/>
        <v>20.564705882352939</v>
      </c>
      <c r="Y51" s="29">
        <f t="shared" si="2"/>
        <v>2.5705882352941183</v>
      </c>
    </row>
    <row r="52" spans="1:25" x14ac:dyDescent="0.2">
      <c r="A52" s="2" t="s">
        <v>927</v>
      </c>
      <c r="B52" s="30">
        <v>19.634</v>
      </c>
      <c r="C52" s="17">
        <v>72.599999999999994</v>
      </c>
      <c r="D52" s="17">
        <v>6.4</v>
      </c>
      <c r="E52" s="17">
        <v>53</v>
      </c>
      <c r="F52" s="17">
        <v>5.2</v>
      </c>
      <c r="G52" s="31">
        <f t="shared" si="0"/>
        <v>0.73002754820936644</v>
      </c>
      <c r="H52" s="32">
        <f t="shared" si="1"/>
        <v>85.054999999999993</v>
      </c>
      <c r="I52" s="56">
        <v>3.9E-2</v>
      </c>
      <c r="J52" s="56">
        <v>6.8999999999999999E-3</v>
      </c>
      <c r="K52" s="56">
        <v>5.28E-3</v>
      </c>
      <c r="L52" s="56">
        <v>2.7999999999999998E-4</v>
      </c>
      <c r="M52" s="82">
        <v>0.10359</v>
      </c>
      <c r="N52" s="17">
        <v>5.3999999999999999E-2</v>
      </c>
      <c r="O52" s="17">
        <v>0.01</v>
      </c>
      <c r="P52" s="17"/>
      <c r="Q52" s="17">
        <v>38.5</v>
      </c>
      <c r="R52" s="17">
        <v>6.6</v>
      </c>
      <c r="S52" s="182">
        <v>34</v>
      </c>
      <c r="T52" s="182">
        <v>1.8</v>
      </c>
      <c r="U52" s="121">
        <f t="shared" si="3"/>
        <v>5.2941176470588234</v>
      </c>
      <c r="V52" s="32">
        <v>90</v>
      </c>
      <c r="W52" s="32">
        <v>290</v>
      </c>
      <c r="X52" s="30">
        <f t="shared" si="4"/>
        <v>11.688311688311693</v>
      </c>
      <c r="Y52" s="30">
        <f t="shared" si="2"/>
        <v>0.68181818181818188</v>
      </c>
    </row>
    <row r="53" spans="1:25" s="54" customFormat="1" x14ac:dyDescent="0.2">
      <c r="A53" s="4" t="s">
        <v>928</v>
      </c>
      <c r="B53" s="22">
        <v>28.227</v>
      </c>
      <c r="C53" s="25">
        <v>107.1</v>
      </c>
      <c r="D53" s="25">
        <v>6.1</v>
      </c>
      <c r="E53" s="25">
        <v>73.900000000000006</v>
      </c>
      <c r="F53" s="25">
        <v>2.6</v>
      </c>
      <c r="G53" s="23">
        <f t="shared" si="0"/>
        <v>0.6900093370681607</v>
      </c>
      <c r="H53" s="24">
        <f t="shared" si="1"/>
        <v>124.4665</v>
      </c>
      <c r="I53" s="58">
        <v>6.6199999999999995E-2</v>
      </c>
      <c r="J53" s="58">
        <v>7.1000000000000004E-3</v>
      </c>
      <c r="K53" s="58">
        <v>5.3200000000000001E-3</v>
      </c>
      <c r="L53" s="58">
        <v>1.2999999999999999E-4</v>
      </c>
      <c r="M53" s="80">
        <v>-0.16167999999999999</v>
      </c>
      <c r="N53" s="25">
        <v>9.0800000000000006E-2</v>
      </c>
      <c r="O53" s="25">
        <v>9.7999999999999997E-3</v>
      </c>
      <c r="P53" s="25"/>
      <c r="Q53" s="25">
        <v>64.599999999999994</v>
      </c>
      <c r="R53" s="25">
        <v>6.7</v>
      </c>
      <c r="S53" s="184">
        <v>34.18</v>
      </c>
      <c r="T53" s="184">
        <v>0.81</v>
      </c>
      <c r="U53" s="146">
        <f t="shared" si="3"/>
        <v>2.3698069046225867</v>
      </c>
      <c r="V53" s="24">
        <v>1300</v>
      </c>
      <c r="W53" s="24">
        <v>210</v>
      </c>
      <c r="X53" s="22">
        <f t="shared" si="4"/>
        <v>47.089783281733745</v>
      </c>
      <c r="Y53" s="29">
        <f t="shared" si="2"/>
        <v>4.540298507462686</v>
      </c>
    </row>
    <row r="54" spans="1:25" s="54" customFormat="1" x14ac:dyDescent="0.2">
      <c r="A54" s="4" t="s">
        <v>929</v>
      </c>
      <c r="B54" s="22">
        <v>19.07</v>
      </c>
      <c r="C54" s="25">
        <v>94.6</v>
      </c>
      <c r="D54" s="25">
        <v>3.3</v>
      </c>
      <c r="E54" s="25">
        <v>64.599999999999994</v>
      </c>
      <c r="F54" s="25">
        <v>5.9</v>
      </c>
      <c r="G54" s="23">
        <f t="shared" si="0"/>
        <v>0.68287526427061307</v>
      </c>
      <c r="H54" s="24">
        <f t="shared" si="1"/>
        <v>109.78099999999999</v>
      </c>
      <c r="I54" s="58">
        <v>9.7500000000000003E-2</v>
      </c>
      <c r="J54" s="58">
        <v>9.7999999999999997E-3</v>
      </c>
      <c r="K54" s="58">
        <v>5.3499999999999997E-3</v>
      </c>
      <c r="L54" s="58">
        <v>2.1000000000000001E-4</v>
      </c>
      <c r="M54" s="80">
        <v>1.6045E-2</v>
      </c>
      <c r="N54" s="25">
        <v>0.13800000000000001</v>
      </c>
      <c r="O54" s="25">
        <v>1.4999999999999999E-2</v>
      </c>
      <c r="P54" s="25"/>
      <c r="Q54" s="25">
        <v>93.8</v>
      </c>
      <c r="R54" s="25">
        <v>9.1</v>
      </c>
      <c r="S54" s="184">
        <v>34.4</v>
      </c>
      <c r="T54" s="184">
        <v>1.4</v>
      </c>
      <c r="U54" s="146">
        <f t="shared" si="3"/>
        <v>4.0697674418604644</v>
      </c>
      <c r="V54" s="24">
        <v>2090</v>
      </c>
      <c r="W54" s="24">
        <v>200</v>
      </c>
      <c r="X54" s="22">
        <f t="shared" si="4"/>
        <v>63.326226012793185</v>
      </c>
      <c r="Y54" s="29">
        <f t="shared" si="2"/>
        <v>6.5274725274725274</v>
      </c>
    </row>
    <row r="55" spans="1:25" x14ac:dyDescent="0.2">
      <c r="A55" s="2" t="s">
        <v>930</v>
      </c>
      <c r="B55" s="30">
        <v>23.59</v>
      </c>
      <c r="C55" s="17">
        <v>82.5</v>
      </c>
      <c r="D55" s="17">
        <v>3.8</v>
      </c>
      <c r="E55" s="17">
        <v>70.2</v>
      </c>
      <c r="F55" s="17">
        <v>3.9</v>
      </c>
      <c r="G55" s="31">
        <f t="shared" si="0"/>
        <v>0.85090909090909095</v>
      </c>
      <c r="H55" s="32">
        <f t="shared" si="1"/>
        <v>98.997</v>
      </c>
      <c r="I55" s="56">
        <v>3.7699999999999997E-2</v>
      </c>
      <c r="J55" s="56">
        <v>3.8999999999999998E-3</v>
      </c>
      <c r="K55" s="56">
        <v>5.3499999999999997E-3</v>
      </c>
      <c r="L55" s="56">
        <v>2.2000000000000001E-4</v>
      </c>
      <c r="M55" s="82">
        <v>0.28365000000000001</v>
      </c>
      <c r="N55" s="17">
        <v>5.11E-2</v>
      </c>
      <c r="O55" s="17">
        <v>5.1999999999999998E-3</v>
      </c>
      <c r="P55" s="17"/>
      <c r="Q55" s="17">
        <v>37.4</v>
      </c>
      <c r="R55" s="17">
        <v>3.8</v>
      </c>
      <c r="S55" s="182">
        <v>34.4</v>
      </c>
      <c r="T55" s="182">
        <v>1.4</v>
      </c>
      <c r="U55" s="121">
        <f t="shared" si="3"/>
        <v>4.0697674418604644</v>
      </c>
      <c r="V55" s="32">
        <v>150</v>
      </c>
      <c r="W55" s="32">
        <v>200</v>
      </c>
      <c r="X55" s="30">
        <f t="shared" si="4"/>
        <v>8.0213903743315491</v>
      </c>
      <c r="Y55" s="30">
        <f t="shared" si="2"/>
        <v>0.78947368421052633</v>
      </c>
    </row>
    <row r="56" spans="1:25" x14ac:dyDescent="0.2">
      <c r="A56" s="2" t="s">
        <v>931</v>
      </c>
      <c r="B56" s="30">
        <v>22.138000000000002</v>
      </c>
      <c r="C56" s="17">
        <v>74</v>
      </c>
      <c r="D56" s="17">
        <v>5.6</v>
      </c>
      <c r="E56" s="17">
        <v>58</v>
      </c>
      <c r="F56" s="17">
        <v>3.6</v>
      </c>
      <c r="G56" s="31">
        <f t="shared" si="0"/>
        <v>0.78378378378378377</v>
      </c>
      <c r="H56" s="32">
        <f t="shared" si="1"/>
        <v>87.63</v>
      </c>
      <c r="I56" s="56">
        <v>3.4500000000000003E-2</v>
      </c>
      <c r="J56" s="56">
        <v>4.4999999999999997E-3</v>
      </c>
      <c r="K56" s="56">
        <v>5.4099999999999999E-3</v>
      </c>
      <c r="L56" s="56">
        <v>1.8000000000000001E-4</v>
      </c>
      <c r="M56" s="82">
        <v>0.1671</v>
      </c>
      <c r="N56" s="17">
        <v>4.7300000000000002E-2</v>
      </c>
      <c r="O56" s="17">
        <v>6.1999999999999998E-3</v>
      </c>
      <c r="P56" s="17"/>
      <c r="Q56" s="17">
        <v>34.200000000000003</v>
      </c>
      <c r="R56" s="17">
        <v>4.4000000000000004</v>
      </c>
      <c r="S56" s="182">
        <v>34.799999999999997</v>
      </c>
      <c r="T56" s="182">
        <v>1.1000000000000001</v>
      </c>
      <c r="U56" s="121">
        <f t="shared" si="3"/>
        <v>3.1609195402298855</v>
      </c>
      <c r="V56" s="32">
        <v>20</v>
      </c>
      <c r="W56" s="32">
        <v>240</v>
      </c>
      <c r="X56" s="30">
        <f t="shared" si="4"/>
        <v>-1.754385964912264</v>
      </c>
      <c r="Y56" s="30">
        <f t="shared" si="2"/>
        <v>-0.13636363636363505</v>
      </c>
    </row>
    <row r="57" spans="1:25" x14ac:dyDescent="0.2">
      <c r="A57" s="2" t="s">
        <v>932</v>
      </c>
      <c r="B57" s="30">
        <v>7.2598000000000003</v>
      </c>
      <c r="C57" s="17">
        <v>108</v>
      </c>
      <c r="D57" s="17">
        <v>3.2</v>
      </c>
      <c r="E57" s="17">
        <v>74.400000000000006</v>
      </c>
      <c r="F57" s="17">
        <v>1.9</v>
      </c>
      <c r="G57" s="31">
        <f t="shared" si="0"/>
        <v>0.68888888888888899</v>
      </c>
      <c r="H57" s="32">
        <f t="shared" si="1"/>
        <v>125.48400000000001</v>
      </c>
      <c r="I57" s="56">
        <v>3.7199999999999997E-2</v>
      </c>
      <c r="J57" s="56">
        <v>6.8999999999999999E-3</v>
      </c>
      <c r="K57" s="56">
        <v>5.4200000000000003E-3</v>
      </c>
      <c r="L57" s="56">
        <v>3.4000000000000002E-4</v>
      </c>
      <c r="M57" s="82">
        <v>0.40248</v>
      </c>
      <c r="N57" s="17">
        <v>4.8800000000000003E-2</v>
      </c>
      <c r="O57" s="17">
        <v>8.5000000000000006E-3</v>
      </c>
      <c r="P57" s="17"/>
      <c r="Q57" s="17">
        <v>37</v>
      </c>
      <c r="R57" s="17">
        <v>6.8</v>
      </c>
      <c r="S57" s="182">
        <v>34.799999999999997</v>
      </c>
      <c r="T57" s="182">
        <v>2.2000000000000002</v>
      </c>
      <c r="U57" s="121">
        <f t="shared" si="3"/>
        <v>6.3218390804597711</v>
      </c>
      <c r="V57" s="32">
        <v>210</v>
      </c>
      <c r="W57" s="32">
        <v>340</v>
      </c>
      <c r="X57" s="30">
        <f t="shared" si="4"/>
        <v>5.9459459459459518</v>
      </c>
      <c r="Y57" s="30">
        <f t="shared" si="2"/>
        <v>0.32352941176470629</v>
      </c>
    </row>
    <row r="58" spans="1:25" x14ac:dyDescent="0.2">
      <c r="A58" s="2" t="s">
        <v>933</v>
      </c>
      <c r="B58" s="30">
        <v>25.439</v>
      </c>
      <c r="C58" s="17">
        <v>89.2</v>
      </c>
      <c r="D58" s="17">
        <v>4</v>
      </c>
      <c r="E58" s="17">
        <v>48.4</v>
      </c>
      <c r="F58" s="17">
        <v>1.4</v>
      </c>
      <c r="G58" s="31">
        <f t="shared" si="0"/>
        <v>0.54260089686098656</v>
      </c>
      <c r="H58" s="32">
        <f t="shared" si="1"/>
        <v>100.574</v>
      </c>
      <c r="I58" s="56">
        <v>3.5799999999999998E-2</v>
      </c>
      <c r="J58" s="56">
        <v>3.5000000000000001E-3</v>
      </c>
      <c r="K58" s="56">
        <v>5.4299999999999999E-3</v>
      </c>
      <c r="L58" s="56">
        <v>1.2999999999999999E-4</v>
      </c>
      <c r="M58" s="82">
        <v>0.23158999999999999</v>
      </c>
      <c r="N58" s="17">
        <v>4.8099999999999997E-2</v>
      </c>
      <c r="O58" s="17">
        <v>4.4999999999999997E-3</v>
      </c>
      <c r="P58" s="17"/>
      <c r="Q58" s="17">
        <v>35.6</v>
      </c>
      <c r="R58" s="17">
        <v>3.4</v>
      </c>
      <c r="S58" s="182">
        <v>34.92</v>
      </c>
      <c r="T58" s="182">
        <v>0.81</v>
      </c>
      <c r="U58" s="121">
        <f t="shared" si="3"/>
        <v>2.3195876288659796</v>
      </c>
      <c r="V58" s="32">
        <v>100</v>
      </c>
      <c r="W58" s="32">
        <v>180</v>
      </c>
      <c r="X58" s="30">
        <f t="shared" si="4"/>
        <v>1.9101123595505642</v>
      </c>
      <c r="Y58" s="30">
        <f t="shared" si="2"/>
        <v>0.19999999999999993</v>
      </c>
    </row>
    <row r="59" spans="1:25" s="54" customFormat="1" x14ac:dyDescent="0.2">
      <c r="A59" s="4" t="s">
        <v>934</v>
      </c>
      <c r="B59" s="22">
        <v>21.683</v>
      </c>
      <c r="C59" s="25">
        <v>60.3</v>
      </c>
      <c r="D59" s="25">
        <v>3.2</v>
      </c>
      <c r="E59" s="25">
        <v>43.4</v>
      </c>
      <c r="F59" s="25">
        <v>3.3</v>
      </c>
      <c r="G59" s="23">
        <f t="shared" si="0"/>
        <v>0.71973466003316755</v>
      </c>
      <c r="H59" s="24">
        <f t="shared" si="1"/>
        <v>70.498999999999995</v>
      </c>
      <c r="I59" s="58">
        <v>6.9500000000000006E-2</v>
      </c>
      <c r="J59" s="58">
        <v>8.9999999999999993E-3</v>
      </c>
      <c r="K59" s="58">
        <v>5.4400000000000004E-3</v>
      </c>
      <c r="L59" s="58">
        <v>2.3000000000000001E-4</v>
      </c>
      <c r="M59" s="80">
        <v>9.1996999999999995E-2</v>
      </c>
      <c r="N59" s="25">
        <v>0.09</v>
      </c>
      <c r="O59" s="25">
        <v>1.2E-2</v>
      </c>
      <c r="P59" s="25"/>
      <c r="Q59" s="25">
        <v>67.5</v>
      </c>
      <c r="R59" s="25">
        <v>8.6</v>
      </c>
      <c r="S59" s="184">
        <v>35</v>
      </c>
      <c r="T59" s="184">
        <v>1.5</v>
      </c>
      <c r="U59" s="146">
        <f t="shared" si="3"/>
        <v>4.2857142857142856</v>
      </c>
      <c r="V59" s="24">
        <v>1350</v>
      </c>
      <c r="W59" s="24">
        <v>250</v>
      </c>
      <c r="X59" s="22">
        <f t="shared" si="4"/>
        <v>48.148148148148152</v>
      </c>
      <c r="Y59" s="29">
        <f t="shared" si="2"/>
        <v>3.7790697674418605</v>
      </c>
    </row>
    <row r="60" spans="1:25" x14ac:dyDescent="0.2">
      <c r="A60" s="2" t="s">
        <v>935</v>
      </c>
      <c r="B60" s="30">
        <v>24.358000000000001</v>
      </c>
      <c r="C60" s="17">
        <v>87.6</v>
      </c>
      <c r="D60" s="17">
        <v>5.6</v>
      </c>
      <c r="E60" s="17">
        <v>64.5</v>
      </c>
      <c r="F60" s="17">
        <v>2.9</v>
      </c>
      <c r="G60" s="31">
        <f t="shared" si="0"/>
        <v>0.73630136986301375</v>
      </c>
      <c r="H60" s="32">
        <f t="shared" si="1"/>
        <v>102.75749999999999</v>
      </c>
      <c r="I60" s="56">
        <v>3.8699999999999998E-2</v>
      </c>
      <c r="J60" s="56">
        <v>4.1999999999999997E-3</v>
      </c>
      <c r="K60" s="56">
        <v>5.4400000000000004E-3</v>
      </c>
      <c r="L60" s="56">
        <v>1.4999999999999999E-4</v>
      </c>
      <c r="M60" s="82">
        <v>0.16611000000000001</v>
      </c>
      <c r="N60" s="17">
        <v>5.1200000000000002E-2</v>
      </c>
      <c r="O60" s="17">
        <v>5.4000000000000003E-3</v>
      </c>
      <c r="P60" s="17"/>
      <c r="Q60" s="17">
        <v>38.299999999999997</v>
      </c>
      <c r="R60" s="17">
        <v>4.0999999999999996</v>
      </c>
      <c r="S60" s="182">
        <v>35</v>
      </c>
      <c r="T60" s="182">
        <v>0.96</v>
      </c>
      <c r="U60" s="121">
        <f t="shared" si="3"/>
        <v>2.7428571428571429</v>
      </c>
      <c r="V60" s="32">
        <v>180</v>
      </c>
      <c r="W60" s="32">
        <v>210</v>
      </c>
      <c r="X60" s="30">
        <f t="shared" si="4"/>
        <v>8.6161879895561349</v>
      </c>
      <c r="Y60" s="30">
        <f t="shared" si="2"/>
        <v>0.80487804878048719</v>
      </c>
    </row>
    <row r="61" spans="1:25" s="54" customFormat="1" x14ac:dyDescent="0.2">
      <c r="A61" s="4" t="s">
        <v>936</v>
      </c>
      <c r="B61" s="22">
        <v>22.821000000000002</v>
      </c>
      <c r="C61" s="25">
        <v>197.1</v>
      </c>
      <c r="D61" s="25">
        <v>5</v>
      </c>
      <c r="E61" s="25">
        <v>212.1</v>
      </c>
      <c r="F61" s="25">
        <v>3.5</v>
      </c>
      <c r="G61" s="23">
        <f t="shared" si="0"/>
        <v>1.0761035007610351</v>
      </c>
      <c r="H61" s="24">
        <f t="shared" si="1"/>
        <v>246.9435</v>
      </c>
      <c r="I61" s="58">
        <v>4.1200000000000001E-2</v>
      </c>
      <c r="J61" s="58">
        <v>3.0999999999999999E-3</v>
      </c>
      <c r="K61" s="58">
        <v>5.4799999999999996E-3</v>
      </c>
      <c r="L61" s="58">
        <v>1.1E-4</v>
      </c>
      <c r="M61" s="80">
        <v>0.42995</v>
      </c>
      <c r="N61" s="25">
        <v>5.4699999999999999E-2</v>
      </c>
      <c r="O61" s="25">
        <v>3.7000000000000002E-3</v>
      </c>
      <c r="P61" s="25"/>
      <c r="Q61" s="25">
        <v>40.9</v>
      </c>
      <c r="R61" s="25">
        <v>3</v>
      </c>
      <c r="S61" s="184">
        <v>35.21</v>
      </c>
      <c r="T61" s="184">
        <v>0.71</v>
      </c>
      <c r="U61" s="146">
        <f t="shared" si="3"/>
        <v>2.016472593013348</v>
      </c>
      <c r="V61" s="24">
        <v>360</v>
      </c>
      <c r="W61" s="24">
        <v>140</v>
      </c>
      <c r="X61" s="22">
        <f t="shared" si="4"/>
        <v>13.911980440097793</v>
      </c>
      <c r="Y61" s="29">
        <f t="shared" si="2"/>
        <v>1.8966666666666658</v>
      </c>
    </row>
    <row r="62" spans="1:25" x14ac:dyDescent="0.2">
      <c r="A62" s="2" t="s">
        <v>937</v>
      </c>
      <c r="B62" s="30">
        <v>21.626000000000001</v>
      </c>
      <c r="C62" s="17">
        <v>64.900000000000006</v>
      </c>
      <c r="D62" s="17">
        <v>4.7</v>
      </c>
      <c r="E62" s="17">
        <v>46.1</v>
      </c>
      <c r="F62" s="17">
        <v>2.2999999999999998</v>
      </c>
      <c r="G62" s="31">
        <f t="shared" si="0"/>
        <v>0.71032357473035435</v>
      </c>
      <c r="H62" s="32">
        <f t="shared" si="1"/>
        <v>75.733500000000006</v>
      </c>
      <c r="I62" s="56">
        <v>4.1099999999999998E-2</v>
      </c>
      <c r="J62" s="56">
        <v>5.4999999999999997E-3</v>
      </c>
      <c r="K62" s="56">
        <v>5.6499999999999996E-3</v>
      </c>
      <c r="L62" s="56">
        <v>1.4999999999999999E-4</v>
      </c>
      <c r="M62" s="82">
        <v>0.14099999999999999</v>
      </c>
      <c r="N62" s="17">
        <v>5.3199999999999997E-2</v>
      </c>
      <c r="O62" s="17">
        <v>7.1000000000000004E-3</v>
      </c>
      <c r="P62" s="17"/>
      <c r="Q62" s="17">
        <v>40.6</v>
      </c>
      <c r="R62" s="17">
        <v>5.3</v>
      </c>
      <c r="S62" s="182">
        <v>36.32</v>
      </c>
      <c r="T62" s="182">
        <v>0.97</v>
      </c>
      <c r="U62" s="121">
        <f t="shared" si="3"/>
        <v>2.6707048458149778</v>
      </c>
      <c r="V62" s="32">
        <v>310</v>
      </c>
      <c r="W62" s="32">
        <v>250</v>
      </c>
      <c r="X62" s="30">
        <f t="shared" si="4"/>
        <v>10.541871921182267</v>
      </c>
      <c r="Y62" s="30">
        <f t="shared" si="2"/>
        <v>0.80754716981132102</v>
      </c>
    </row>
    <row r="63" spans="1:25" s="54" customFormat="1" x14ac:dyDescent="0.2">
      <c r="A63" s="4" t="s">
        <v>938</v>
      </c>
      <c r="B63" s="22">
        <v>19.122</v>
      </c>
      <c r="C63" s="25">
        <v>82.1</v>
      </c>
      <c r="D63" s="25">
        <v>5.4</v>
      </c>
      <c r="E63" s="25">
        <v>54.8</v>
      </c>
      <c r="F63" s="25">
        <v>3.1</v>
      </c>
      <c r="G63" s="23">
        <f t="shared" si="0"/>
        <v>0.66747868453105974</v>
      </c>
      <c r="H63" s="24">
        <f t="shared" si="1"/>
        <v>94.977999999999994</v>
      </c>
      <c r="I63" s="58">
        <v>9.0999999999999998E-2</v>
      </c>
      <c r="J63" s="58">
        <v>1.7999999999999999E-2</v>
      </c>
      <c r="K63" s="58">
        <v>5.7999999999999996E-3</v>
      </c>
      <c r="L63" s="58">
        <v>1.8000000000000001E-4</v>
      </c>
      <c r="M63" s="80">
        <v>0.53215999999999997</v>
      </c>
      <c r="N63" s="25">
        <v>0.11600000000000001</v>
      </c>
      <c r="O63" s="25">
        <v>0.02</v>
      </c>
      <c r="P63" s="25"/>
      <c r="Q63" s="25">
        <v>87</v>
      </c>
      <c r="R63" s="25">
        <v>16</v>
      </c>
      <c r="S63" s="184">
        <v>37.299999999999997</v>
      </c>
      <c r="T63" s="184">
        <v>1.2</v>
      </c>
      <c r="U63" s="146">
        <f t="shared" si="3"/>
        <v>3.2171581769436997</v>
      </c>
      <c r="V63" s="24">
        <v>1560</v>
      </c>
      <c r="W63" s="24">
        <v>310</v>
      </c>
      <c r="X63" s="22">
        <f t="shared" si="4"/>
        <v>57.1264367816092</v>
      </c>
      <c r="Y63" s="29">
        <f t="shared" si="2"/>
        <v>3.1062500000000002</v>
      </c>
    </row>
    <row r="64" spans="1:25" x14ac:dyDescent="0.2">
      <c r="A64" s="2" t="s">
        <v>939</v>
      </c>
      <c r="B64" s="30">
        <v>13.715</v>
      </c>
      <c r="C64" s="17">
        <v>97.1</v>
      </c>
      <c r="D64" s="17">
        <v>6.6</v>
      </c>
      <c r="E64" s="17">
        <v>79.2</v>
      </c>
      <c r="F64" s="17">
        <v>3.7</v>
      </c>
      <c r="G64" s="31">
        <f t="shared" si="0"/>
        <v>0.81565396498455212</v>
      </c>
      <c r="H64" s="32">
        <f t="shared" si="1"/>
        <v>115.71199999999999</v>
      </c>
      <c r="I64" s="56">
        <v>3.5299999999999998E-2</v>
      </c>
      <c r="J64" s="56">
        <v>4.1999999999999997E-3</v>
      </c>
      <c r="K64" s="56">
        <v>5.8500000000000002E-3</v>
      </c>
      <c r="L64" s="56">
        <v>1.8000000000000001E-4</v>
      </c>
      <c r="M64" s="82">
        <v>5.6705999999999996E-3</v>
      </c>
      <c r="N64" s="17">
        <v>4.4299999999999999E-2</v>
      </c>
      <c r="O64" s="17">
        <v>5.3E-3</v>
      </c>
      <c r="P64" s="17"/>
      <c r="Q64" s="17">
        <v>35.1</v>
      </c>
      <c r="R64" s="17">
        <v>4.0999999999999996</v>
      </c>
      <c r="S64" s="182">
        <v>37.6</v>
      </c>
      <c r="T64" s="182">
        <v>1.1000000000000001</v>
      </c>
      <c r="U64" s="121">
        <f t="shared" si="3"/>
        <v>2.9255319148936172</v>
      </c>
      <c r="V64" s="32">
        <v>-70</v>
      </c>
      <c r="W64" s="32">
        <v>230</v>
      </c>
      <c r="X64" s="30">
        <f t="shared" si="4"/>
        <v>-7.1225071225071268</v>
      </c>
      <c r="Y64" s="30">
        <f t="shared" si="2"/>
        <v>-0.60975609756097571</v>
      </c>
    </row>
    <row r="65" spans="1:25" x14ac:dyDescent="0.2">
      <c r="A65" s="2" t="s">
        <v>940</v>
      </c>
      <c r="B65" s="30">
        <v>18.951000000000001</v>
      </c>
      <c r="C65" s="17">
        <v>103.3</v>
      </c>
      <c r="D65" s="17">
        <v>5.4</v>
      </c>
      <c r="E65" s="17">
        <v>77.400000000000006</v>
      </c>
      <c r="F65" s="17">
        <v>2.2999999999999998</v>
      </c>
      <c r="G65" s="31">
        <f t="shared" si="0"/>
        <v>0.74927395934172325</v>
      </c>
      <c r="H65" s="32">
        <f t="shared" si="1"/>
        <v>121.489</v>
      </c>
      <c r="I65" s="56">
        <v>3.9600000000000003E-2</v>
      </c>
      <c r="J65" s="56">
        <v>4.1999999999999997E-3</v>
      </c>
      <c r="K65" s="56">
        <v>5.8999999999999999E-3</v>
      </c>
      <c r="L65" s="56">
        <v>1.7000000000000001E-4</v>
      </c>
      <c r="M65" s="82">
        <v>2.3241999999999999E-2</v>
      </c>
      <c r="N65" s="17">
        <v>5.0299999999999997E-2</v>
      </c>
      <c r="O65" s="17">
        <v>5.5999999999999999E-3</v>
      </c>
      <c r="P65" s="17"/>
      <c r="Q65" s="17">
        <v>39.9</v>
      </c>
      <c r="R65" s="17">
        <v>4.0999999999999996</v>
      </c>
      <c r="S65" s="182">
        <v>37.9</v>
      </c>
      <c r="T65" s="182">
        <v>1.1000000000000001</v>
      </c>
      <c r="U65" s="121">
        <f t="shared" si="3"/>
        <v>2.9023746701846971</v>
      </c>
      <c r="V65" s="32">
        <v>180</v>
      </c>
      <c r="W65" s="32">
        <v>210</v>
      </c>
      <c r="X65" s="30">
        <f t="shared" si="4"/>
        <v>5.0125313283208017</v>
      </c>
      <c r="Y65" s="30">
        <f t="shared" si="2"/>
        <v>0.48780487804878053</v>
      </c>
    </row>
    <row r="66" spans="1:25" x14ac:dyDescent="0.2">
      <c r="A66" s="2" t="s">
        <v>941</v>
      </c>
      <c r="B66" s="30">
        <v>14.569000000000001</v>
      </c>
      <c r="C66" s="17">
        <v>71.3</v>
      </c>
      <c r="D66" s="17">
        <v>4.9000000000000004</v>
      </c>
      <c r="E66" s="17">
        <v>85.3</v>
      </c>
      <c r="F66" s="17">
        <v>6.7</v>
      </c>
      <c r="G66" s="31">
        <f t="shared" si="0"/>
        <v>1.1963534361851333</v>
      </c>
      <c r="H66" s="32">
        <f t="shared" si="1"/>
        <v>91.345499999999987</v>
      </c>
      <c r="I66" s="56">
        <v>4.24E-2</v>
      </c>
      <c r="J66" s="56">
        <v>5.7999999999999996E-3</v>
      </c>
      <c r="K66" s="56">
        <v>6.0499999999999998E-3</v>
      </c>
      <c r="L66" s="56">
        <v>2.2000000000000001E-4</v>
      </c>
      <c r="M66" s="82">
        <v>-3.8431E-2</v>
      </c>
      <c r="N66" s="17">
        <v>5.1200000000000002E-2</v>
      </c>
      <c r="O66" s="17">
        <v>7.4000000000000003E-3</v>
      </c>
      <c r="P66" s="17"/>
      <c r="Q66" s="17">
        <v>42</v>
      </c>
      <c r="R66" s="17">
        <v>5.7</v>
      </c>
      <c r="S66" s="182">
        <v>38.9</v>
      </c>
      <c r="T66" s="182">
        <v>1.4</v>
      </c>
      <c r="U66" s="121">
        <f t="shared" si="3"/>
        <v>3.5989717223650386</v>
      </c>
      <c r="V66" s="32">
        <v>260</v>
      </c>
      <c r="W66" s="32">
        <v>270</v>
      </c>
      <c r="X66" s="30">
        <f t="shared" si="4"/>
        <v>7.3809523809523885</v>
      </c>
      <c r="Y66" s="30">
        <f t="shared" si="2"/>
        <v>0.54385964912280726</v>
      </c>
    </row>
    <row r="67" spans="1:25" x14ac:dyDescent="0.2">
      <c r="A67" s="2" t="s">
        <v>942</v>
      </c>
      <c r="B67" s="30">
        <v>7.9104999999999999</v>
      </c>
      <c r="C67" s="17">
        <v>108.8</v>
      </c>
      <c r="D67" s="17">
        <v>5.8</v>
      </c>
      <c r="E67" s="17">
        <v>93.9</v>
      </c>
      <c r="F67" s="17">
        <v>3.6</v>
      </c>
      <c r="G67" s="31">
        <f t="shared" ref="G67:G71" si="5">E67/C67</f>
        <v>0.86305147058823539</v>
      </c>
      <c r="H67" s="32">
        <f t="shared" ref="H67:H71" si="6">C67+(0.235*E67)</f>
        <v>130.8665</v>
      </c>
      <c r="I67" s="56">
        <v>4.24E-2</v>
      </c>
      <c r="J67" s="56">
        <v>6.6E-3</v>
      </c>
      <c r="K67" s="56">
        <v>6.2500000000000003E-3</v>
      </c>
      <c r="L67" s="56">
        <v>4.0000000000000002E-4</v>
      </c>
      <c r="M67" s="82">
        <v>0.21873000000000001</v>
      </c>
      <c r="N67" s="17">
        <v>4.8300000000000003E-2</v>
      </c>
      <c r="O67" s="17">
        <v>7.4999999999999997E-3</v>
      </c>
      <c r="P67" s="17"/>
      <c r="Q67" s="17">
        <v>43.3</v>
      </c>
      <c r="R67" s="17">
        <v>6.2</v>
      </c>
      <c r="S67" s="182">
        <v>40.1</v>
      </c>
      <c r="T67" s="182">
        <v>2.5</v>
      </c>
      <c r="U67" s="121">
        <f t="shared" si="3"/>
        <v>6.2344139650872812</v>
      </c>
      <c r="V67" s="32">
        <v>160</v>
      </c>
      <c r="W67" s="32">
        <v>300</v>
      </c>
      <c r="X67" s="30">
        <f t="shared" ref="X67:X71" si="7">100*(1-(S67/Q67))</f>
        <v>7.3903002309468775</v>
      </c>
      <c r="Y67" s="30">
        <f t="shared" ref="Y67:Y71" si="8">(Q67-S67)/R67</f>
        <v>0.51612903225806384</v>
      </c>
    </row>
    <row r="68" spans="1:25" x14ac:dyDescent="0.2">
      <c r="A68" s="2" t="s">
        <v>943</v>
      </c>
      <c r="B68" s="30">
        <v>8.7085000000000008</v>
      </c>
      <c r="C68" s="17">
        <v>92.5</v>
      </c>
      <c r="D68" s="17">
        <v>5.7</v>
      </c>
      <c r="E68" s="17">
        <v>51.8</v>
      </c>
      <c r="F68" s="17">
        <v>2.2999999999999998</v>
      </c>
      <c r="G68" s="31">
        <f t="shared" si="5"/>
        <v>0.55999999999999994</v>
      </c>
      <c r="H68" s="32">
        <f t="shared" si="6"/>
        <v>104.673</v>
      </c>
      <c r="I68" s="56">
        <v>4.07E-2</v>
      </c>
      <c r="J68" s="56">
        <v>6.3E-3</v>
      </c>
      <c r="K68" s="56">
        <v>6.8100000000000001E-3</v>
      </c>
      <c r="L68" s="56">
        <v>5.1000000000000004E-4</v>
      </c>
      <c r="M68" s="82">
        <v>0.25640000000000002</v>
      </c>
      <c r="N68" s="17">
        <v>4.2099999999999999E-2</v>
      </c>
      <c r="O68" s="17">
        <v>6.0000000000000001E-3</v>
      </c>
      <c r="P68" s="17"/>
      <c r="Q68" s="17">
        <v>40.4</v>
      </c>
      <c r="R68" s="17">
        <v>6.1</v>
      </c>
      <c r="S68" s="182">
        <v>43.7</v>
      </c>
      <c r="T68" s="182">
        <v>3.3</v>
      </c>
      <c r="U68" s="121">
        <f t="shared" ref="U68:U71" si="9">(T68/S68)*100</f>
        <v>7.5514874141876422</v>
      </c>
      <c r="V68" s="32">
        <v>-140</v>
      </c>
      <c r="W68" s="32">
        <v>270</v>
      </c>
      <c r="X68" s="30">
        <f t="shared" si="7"/>
        <v>-8.1683168316831747</v>
      </c>
      <c r="Y68" s="30">
        <f t="shared" si="8"/>
        <v>-0.54098360655737776</v>
      </c>
    </row>
    <row r="69" spans="1:25" s="54" customFormat="1" x14ac:dyDescent="0.2">
      <c r="A69" s="4" t="s">
        <v>944</v>
      </c>
      <c r="B69" s="22">
        <v>8.4227000000000007</v>
      </c>
      <c r="C69" s="25">
        <v>101.3</v>
      </c>
      <c r="D69" s="25">
        <v>3</v>
      </c>
      <c r="E69" s="25">
        <v>62.1</v>
      </c>
      <c r="F69" s="25">
        <v>2.7</v>
      </c>
      <c r="G69" s="23">
        <f t="shared" si="5"/>
        <v>0.61303060217176708</v>
      </c>
      <c r="H69" s="24">
        <f t="shared" si="6"/>
        <v>115.89349999999999</v>
      </c>
      <c r="I69" s="58">
        <v>0.29099999999999998</v>
      </c>
      <c r="J69" s="58">
        <v>3.5999999999999997E-2</v>
      </c>
      <c r="K69" s="58">
        <v>7.28E-3</v>
      </c>
      <c r="L69" s="58">
        <v>2.4000000000000001E-4</v>
      </c>
      <c r="M69" s="80">
        <v>-0.21143999999999999</v>
      </c>
      <c r="N69" s="25">
        <v>0.28999999999999998</v>
      </c>
      <c r="O69" s="25">
        <v>3.9E-2</v>
      </c>
      <c r="P69" s="25"/>
      <c r="Q69" s="25">
        <v>256</v>
      </c>
      <c r="R69" s="25">
        <v>28</v>
      </c>
      <c r="S69" s="184">
        <v>46.8</v>
      </c>
      <c r="T69" s="184">
        <v>1.5</v>
      </c>
      <c r="U69" s="146">
        <f t="shared" si="9"/>
        <v>3.2051282051282057</v>
      </c>
      <c r="V69" s="24">
        <v>3310</v>
      </c>
      <c r="W69" s="24">
        <v>210</v>
      </c>
      <c r="X69" s="22">
        <f t="shared" si="7"/>
        <v>81.71875</v>
      </c>
      <c r="Y69" s="29">
        <f t="shared" si="8"/>
        <v>7.4714285714285706</v>
      </c>
    </row>
    <row r="70" spans="1:25" s="54" customFormat="1" x14ac:dyDescent="0.2">
      <c r="A70" s="4" t="s">
        <v>945</v>
      </c>
      <c r="B70" s="22">
        <v>25.38</v>
      </c>
      <c r="C70" s="25">
        <v>48.9</v>
      </c>
      <c r="D70" s="25">
        <v>2.5</v>
      </c>
      <c r="E70" s="25">
        <v>26.1</v>
      </c>
      <c r="F70" s="25">
        <v>1</v>
      </c>
      <c r="G70" s="23">
        <f t="shared" si="5"/>
        <v>0.53374233128834359</v>
      </c>
      <c r="H70" s="24">
        <f t="shared" si="6"/>
        <v>55.033499999999997</v>
      </c>
      <c r="I70" s="58">
        <v>0.90800000000000003</v>
      </c>
      <c r="J70" s="58">
        <v>3.3000000000000002E-2</v>
      </c>
      <c r="K70" s="58">
        <v>1.1599999999999999E-2</v>
      </c>
      <c r="L70" s="58">
        <v>2.9E-4</v>
      </c>
      <c r="M70" s="80">
        <v>1.523E-2</v>
      </c>
      <c r="N70" s="25">
        <v>0.57299999999999995</v>
      </c>
      <c r="O70" s="25">
        <v>2.1000000000000001E-2</v>
      </c>
      <c r="P70" s="25"/>
      <c r="Q70" s="25">
        <v>653</v>
      </c>
      <c r="R70" s="25">
        <v>17</v>
      </c>
      <c r="S70" s="184">
        <v>74.3</v>
      </c>
      <c r="T70" s="184">
        <v>1.8</v>
      </c>
      <c r="U70" s="146">
        <f t="shared" si="9"/>
        <v>2.4226110363391657</v>
      </c>
      <c r="V70" s="24">
        <v>4420</v>
      </c>
      <c r="W70" s="24">
        <v>56</v>
      </c>
      <c r="X70" s="22">
        <f t="shared" si="7"/>
        <v>88.621745788667681</v>
      </c>
      <c r="Y70" s="29">
        <f t="shared" si="8"/>
        <v>34.04117647058824</v>
      </c>
    </row>
    <row r="71" spans="1:25" x14ac:dyDescent="0.2">
      <c r="A71" s="116" t="s">
        <v>946</v>
      </c>
      <c r="B71" s="89">
        <v>28.332999999999998</v>
      </c>
      <c r="C71" s="6">
        <v>10.52</v>
      </c>
      <c r="D71" s="6">
        <v>0.4</v>
      </c>
      <c r="E71" s="6">
        <v>25.88</v>
      </c>
      <c r="F71" s="6">
        <v>0.75</v>
      </c>
      <c r="G71" s="85">
        <f t="shared" si="5"/>
        <v>2.4600760456273765</v>
      </c>
      <c r="H71" s="86">
        <f t="shared" si="6"/>
        <v>16.601799999999997</v>
      </c>
      <c r="I71" s="87">
        <v>11.62</v>
      </c>
      <c r="J71" s="87">
        <v>0.67</v>
      </c>
      <c r="K71" s="87">
        <v>0.1012</v>
      </c>
      <c r="L71" s="87">
        <v>5.7999999999999996E-3</v>
      </c>
      <c r="M71" s="88">
        <v>0.94926999999999995</v>
      </c>
      <c r="N71" s="6">
        <v>0.83</v>
      </c>
      <c r="O71" s="6">
        <v>1.6E-2</v>
      </c>
      <c r="P71" s="6"/>
      <c r="Q71" s="6">
        <v>2559</v>
      </c>
      <c r="R71" s="6">
        <v>53</v>
      </c>
      <c r="S71" s="198">
        <v>627</v>
      </c>
      <c r="T71" s="198">
        <v>35</v>
      </c>
      <c r="U71" s="19">
        <f t="shared" si="9"/>
        <v>5.5821371610845292</v>
      </c>
      <c r="V71" s="86">
        <v>5030</v>
      </c>
      <c r="W71" s="86">
        <v>36</v>
      </c>
      <c r="X71" s="89">
        <f t="shared" si="7"/>
        <v>75.498241500586175</v>
      </c>
      <c r="Y71" s="90">
        <f t="shared" si="8"/>
        <v>36.452830188679243</v>
      </c>
    </row>
    <row r="72" spans="1:25" x14ac:dyDescent="0.2">
      <c r="A72" s="72" t="s">
        <v>1864</v>
      </c>
      <c r="B72" s="30"/>
      <c r="C72" s="17"/>
      <c r="D72" s="17"/>
      <c r="E72" s="17"/>
      <c r="F72" s="17"/>
      <c r="G72" s="31"/>
      <c r="H72" s="32"/>
      <c r="I72" s="17"/>
      <c r="J72" s="17"/>
      <c r="K72" s="17"/>
      <c r="L72" s="17"/>
      <c r="M72" s="132"/>
      <c r="N72" s="17"/>
      <c r="O72" s="17"/>
      <c r="P72" s="17"/>
      <c r="Q72" s="17"/>
      <c r="R72" s="17"/>
      <c r="S72" s="128"/>
      <c r="T72" s="128"/>
      <c r="U72" s="79"/>
      <c r="V72" s="32"/>
      <c r="W72" s="32"/>
      <c r="X72" s="30"/>
      <c r="Y72" s="30"/>
    </row>
    <row r="73" spans="1:25" x14ac:dyDescent="0.2">
      <c r="A73" s="72" t="s">
        <v>1866</v>
      </c>
      <c r="B73" s="30"/>
      <c r="C73" s="17"/>
      <c r="D73" s="17"/>
      <c r="E73" s="17"/>
      <c r="F73" s="17"/>
      <c r="G73" s="31"/>
      <c r="H73" s="32"/>
      <c r="I73" s="17"/>
      <c r="J73" s="17"/>
      <c r="K73" s="17"/>
      <c r="L73" s="17"/>
      <c r="M73" s="132"/>
      <c r="N73" s="17"/>
      <c r="O73" s="17"/>
      <c r="P73" s="17"/>
      <c r="Q73" s="17"/>
      <c r="R73" s="17"/>
      <c r="S73" s="128"/>
      <c r="T73" s="128"/>
      <c r="U73" s="79"/>
      <c r="V73" s="32"/>
      <c r="W73" s="32"/>
      <c r="X73" s="30"/>
      <c r="Y73" s="30"/>
    </row>
    <row r="74" spans="1:25" x14ac:dyDescent="0.2">
      <c r="A74" s="2"/>
      <c r="B74" s="118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79"/>
      <c r="V74" s="50"/>
      <c r="W74" s="50"/>
      <c r="X74" s="50"/>
    </row>
    <row r="75" spans="1:25" ht="18" x14ac:dyDescent="0.2">
      <c r="A75" s="193" t="s">
        <v>1853</v>
      </c>
      <c r="B75" s="118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79"/>
      <c r="V75" s="50"/>
      <c r="W75" s="50"/>
      <c r="X75" s="50"/>
    </row>
    <row r="76" spans="1:25" s="54" customFormat="1" ht="18" x14ac:dyDescent="0.2">
      <c r="A76" s="193" t="s">
        <v>1854</v>
      </c>
      <c r="B76" s="151"/>
      <c r="U76" s="79"/>
    </row>
    <row r="77" spans="1:25" ht="18" x14ac:dyDescent="0.2">
      <c r="A77" s="193" t="s">
        <v>1855</v>
      </c>
      <c r="B77" s="118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79"/>
      <c r="V77" s="50"/>
      <c r="W77" s="50"/>
      <c r="X77" s="50"/>
    </row>
    <row r="78" spans="1:25" s="54" customFormat="1" ht="18" x14ac:dyDescent="0.2">
      <c r="A78" s="193" t="s">
        <v>1856</v>
      </c>
      <c r="B78" s="151"/>
      <c r="U78" s="79"/>
    </row>
    <row r="79" spans="1:25" ht="18" x14ac:dyDescent="0.2">
      <c r="A79" s="193" t="s">
        <v>1857</v>
      </c>
      <c r="B79" s="118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79"/>
      <c r="V79" s="50"/>
      <c r="W79" s="50"/>
      <c r="X79" s="50"/>
    </row>
    <row r="80" spans="1:25" s="54" customFormat="1" ht="18" x14ac:dyDescent="0.2">
      <c r="A80" s="192" t="s">
        <v>1858</v>
      </c>
      <c r="B80" s="151"/>
      <c r="U80" s="79"/>
    </row>
    <row r="81" spans="1:24" s="54" customFormat="1" ht="18" x14ac:dyDescent="0.2">
      <c r="A81" s="192" t="s">
        <v>1859</v>
      </c>
      <c r="B81" s="151"/>
      <c r="U81" s="79"/>
    </row>
    <row r="82" spans="1:24" s="54" customFormat="1" ht="19" x14ac:dyDescent="0.25">
      <c r="A82" s="192" t="s">
        <v>1860</v>
      </c>
      <c r="B82" s="151"/>
      <c r="U82" s="79"/>
    </row>
    <row r="83" spans="1:24" ht="18" x14ac:dyDescent="0.2">
      <c r="A83" s="193" t="s">
        <v>1861</v>
      </c>
      <c r="B83" s="118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79"/>
      <c r="V83" s="50"/>
      <c r="W83" s="50"/>
      <c r="X83" s="50"/>
    </row>
    <row r="84" spans="1:24" s="54" customFormat="1" ht="18" x14ac:dyDescent="0.2">
      <c r="A84" s="193" t="s">
        <v>1862</v>
      </c>
      <c r="B84" s="151"/>
      <c r="U84" s="79"/>
    </row>
    <row r="85" spans="1:24" s="54" customFormat="1" x14ac:dyDescent="0.2">
      <c r="B85" s="151"/>
      <c r="U85" s="79"/>
    </row>
    <row r="86" spans="1:24" x14ac:dyDescent="0.2">
      <c r="B86" s="118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79"/>
      <c r="V86" s="50"/>
      <c r="W86" s="50"/>
      <c r="X86" s="50"/>
    </row>
    <row r="87" spans="1:24" x14ac:dyDescent="0.2">
      <c r="B87" s="118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79"/>
      <c r="V87" s="50"/>
      <c r="W87" s="50"/>
      <c r="X87" s="50"/>
    </row>
    <row r="88" spans="1:24" x14ac:dyDescent="0.2">
      <c r="B88" s="118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79"/>
      <c r="V88" s="50"/>
      <c r="W88" s="50"/>
      <c r="X88" s="50"/>
    </row>
    <row r="89" spans="1:24" x14ac:dyDescent="0.2">
      <c r="B89" s="118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79"/>
      <c r="V89" s="50"/>
      <c r="W89" s="50"/>
      <c r="X89" s="50"/>
    </row>
    <row r="90" spans="1:24" x14ac:dyDescent="0.2">
      <c r="B90" s="118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79"/>
      <c r="V90" s="50"/>
      <c r="W90" s="50"/>
      <c r="X90" s="50"/>
    </row>
    <row r="91" spans="1:24" s="54" customFormat="1" x14ac:dyDescent="0.2">
      <c r="B91" s="151"/>
      <c r="U91" s="79"/>
    </row>
    <row r="92" spans="1:24" s="54" customFormat="1" x14ac:dyDescent="0.2">
      <c r="B92" s="151"/>
      <c r="U92" s="79"/>
    </row>
    <row r="93" spans="1:24" s="54" customFormat="1" x14ac:dyDescent="0.2">
      <c r="B93" s="151"/>
      <c r="U93" s="79"/>
    </row>
    <row r="94" spans="1:24" s="54" customFormat="1" x14ac:dyDescent="0.2">
      <c r="B94" s="151"/>
      <c r="U94" s="79"/>
    </row>
    <row r="95" spans="1:24" x14ac:dyDescent="0.2">
      <c r="B95" s="118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79"/>
      <c r="V95" s="50"/>
      <c r="W95" s="50"/>
      <c r="X95" s="50"/>
    </row>
    <row r="96" spans="1:24" s="54" customFormat="1" x14ac:dyDescent="0.2">
      <c r="B96" s="151"/>
      <c r="U96" s="79"/>
    </row>
    <row r="97" spans="2:24" s="54" customFormat="1" x14ac:dyDescent="0.2">
      <c r="B97" s="151"/>
      <c r="U97" s="79"/>
    </row>
    <row r="98" spans="2:24" x14ac:dyDescent="0.2">
      <c r="B98" s="118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79"/>
      <c r="V98" s="50"/>
      <c r="W98" s="50"/>
      <c r="X98" s="50"/>
    </row>
    <row r="99" spans="2:24" s="54" customFormat="1" x14ac:dyDescent="0.2">
      <c r="B99" s="151"/>
      <c r="U99" s="79"/>
    </row>
    <row r="100" spans="2:24" s="54" customFormat="1" x14ac:dyDescent="0.2">
      <c r="B100" s="151"/>
      <c r="U100" s="79"/>
    </row>
    <row r="101" spans="2:24" x14ac:dyDescent="0.2">
      <c r="B101" s="118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79"/>
      <c r="V101" s="50"/>
      <c r="W101" s="50"/>
      <c r="X101" s="50"/>
    </row>
    <row r="102" spans="2:24" x14ac:dyDescent="0.2">
      <c r="B102" s="118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79"/>
      <c r="V102" s="50"/>
      <c r="W102" s="50"/>
      <c r="X102" s="50"/>
    </row>
    <row r="103" spans="2:24" x14ac:dyDescent="0.2">
      <c r="B103" s="118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79"/>
      <c r="V103" s="50"/>
      <c r="W103" s="50"/>
      <c r="X103" s="50"/>
    </row>
    <row r="104" spans="2:24" x14ac:dyDescent="0.2">
      <c r="B104" s="118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79"/>
      <c r="V104" s="50"/>
      <c r="W104" s="50"/>
      <c r="X104" s="50"/>
    </row>
    <row r="105" spans="2:24" s="54" customFormat="1" x14ac:dyDescent="0.2">
      <c r="B105" s="151"/>
      <c r="U105" s="79"/>
    </row>
    <row r="106" spans="2:24" x14ac:dyDescent="0.2">
      <c r="B106" s="118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79"/>
      <c r="V106" s="50"/>
      <c r="W106" s="50"/>
      <c r="X106" s="50"/>
    </row>
    <row r="107" spans="2:24" s="54" customFormat="1" x14ac:dyDescent="0.2">
      <c r="B107" s="151"/>
      <c r="U107" s="79"/>
    </row>
    <row r="108" spans="2:24" x14ac:dyDescent="0.2">
      <c r="B108" s="118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79"/>
      <c r="V108" s="50"/>
      <c r="W108" s="50"/>
      <c r="X108" s="50"/>
    </row>
    <row r="109" spans="2:24" s="54" customFormat="1" x14ac:dyDescent="0.2">
      <c r="B109" s="151"/>
      <c r="U109" s="79"/>
    </row>
    <row r="110" spans="2:24" s="54" customFormat="1" x14ac:dyDescent="0.2">
      <c r="B110" s="151"/>
      <c r="U110" s="79"/>
    </row>
    <row r="111" spans="2:24" x14ac:dyDescent="0.2">
      <c r="B111" s="118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79"/>
      <c r="V111" s="50"/>
      <c r="W111" s="50"/>
      <c r="X111" s="50"/>
    </row>
    <row r="112" spans="2:24" x14ac:dyDescent="0.2">
      <c r="B112" s="118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79"/>
      <c r="V112" s="50"/>
      <c r="W112" s="50"/>
      <c r="X112" s="50"/>
    </row>
    <row r="113" spans="2:24" s="54" customFormat="1" x14ac:dyDescent="0.2">
      <c r="B113" s="151"/>
      <c r="U113" s="79"/>
    </row>
    <row r="114" spans="2:24" x14ac:dyDescent="0.2">
      <c r="B114" s="118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79"/>
      <c r="V114" s="50"/>
      <c r="W114" s="50"/>
      <c r="X114" s="50"/>
    </row>
    <row r="115" spans="2:24" x14ac:dyDescent="0.2">
      <c r="B115" s="118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79"/>
      <c r="V115" s="50"/>
      <c r="W115" s="50"/>
      <c r="X115" s="50"/>
    </row>
    <row r="116" spans="2:24" s="54" customFormat="1" x14ac:dyDescent="0.2">
      <c r="B116" s="151"/>
      <c r="U116" s="79"/>
    </row>
    <row r="117" spans="2:24" x14ac:dyDescent="0.2">
      <c r="B117" s="118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79"/>
      <c r="V117" s="50"/>
      <c r="W117" s="50"/>
      <c r="X117" s="50"/>
    </row>
    <row r="118" spans="2:24" x14ac:dyDescent="0.2">
      <c r="B118" s="118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79"/>
      <c r="V118" s="50"/>
      <c r="W118" s="50"/>
      <c r="X118" s="50"/>
    </row>
    <row r="119" spans="2:24" x14ac:dyDescent="0.2">
      <c r="B119" s="118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79"/>
      <c r="V119" s="50"/>
      <c r="W119" s="50"/>
      <c r="X119" s="50"/>
    </row>
    <row r="120" spans="2:24" s="54" customFormat="1" x14ac:dyDescent="0.2">
      <c r="B120" s="151"/>
      <c r="U120" s="79"/>
    </row>
    <row r="121" spans="2:24" x14ac:dyDescent="0.2">
      <c r="B121" s="118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79"/>
      <c r="V121" s="50"/>
      <c r="W121" s="50"/>
      <c r="X121" s="50"/>
    </row>
    <row r="122" spans="2:24" s="54" customFormat="1" x14ac:dyDescent="0.2">
      <c r="B122" s="151"/>
      <c r="U122" s="79"/>
    </row>
    <row r="123" spans="2:24" s="54" customFormat="1" x14ac:dyDescent="0.2">
      <c r="B123" s="151"/>
      <c r="U123" s="79"/>
    </row>
    <row r="124" spans="2:24" x14ac:dyDescent="0.2">
      <c r="B124" s="118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79"/>
      <c r="V124" s="50"/>
      <c r="W124" s="50"/>
      <c r="X124" s="50"/>
    </row>
    <row r="125" spans="2:24" x14ac:dyDescent="0.2">
      <c r="B125" s="118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79"/>
      <c r="V125" s="50"/>
      <c r="W125" s="50"/>
      <c r="X125" s="50"/>
    </row>
    <row r="126" spans="2:24" x14ac:dyDescent="0.2">
      <c r="B126" s="118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79"/>
      <c r="V126" s="50"/>
      <c r="W126" s="50"/>
      <c r="X126" s="50"/>
    </row>
    <row r="127" spans="2:24" s="54" customFormat="1" x14ac:dyDescent="0.2">
      <c r="B127" s="151"/>
      <c r="U127" s="79"/>
    </row>
    <row r="128" spans="2:24" x14ac:dyDescent="0.2">
      <c r="B128" s="118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17"/>
      <c r="V128" s="50"/>
      <c r="W128" s="50"/>
      <c r="X128" s="50"/>
    </row>
    <row r="129" spans="1:25" s="54" customFormat="1" x14ac:dyDescent="0.2">
      <c r="B129" s="151"/>
      <c r="U129" s="17"/>
    </row>
    <row r="130" spans="1:25" s="54" customFormat="1" x14ac:dyDescent="0.2">
      <c r="B130" s="151"/>
      <c r="U130" s="17"/>
    </row>
    <row r="131" spans="1:25" x14ac:dyDescent="0.2">
      <c r="B131" s="118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17"/>
      <c r="V131" s="50"/>
      <c r="W131" s="50"/>
      <c r="X131" s="50"/>
    </row>
    <row r="132" spans="1:25" x14ac:dyDescent="0.2">
      <c r="B132" s="118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17"/>
      <c r="V132" s="50"/>
      <c r="W132" s="50"/>
      <c r="X132" s="50"/>
    </row>
    <row r="133" spans="1:25" x14ac:dyDescent="0.2">
      <c r="B133" s="118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17"/>
      <c r="V133" s="50"/>
      <c r="W133" s="50"/>
      <c r="X133" s="50"/>
    </row>
    <row r="134" spans="1:25" s="54" customFormat="1" x14ac:dyDescent="0.2">
      <c r="B134" s="151"/>
      <c r="U134" s="17"/>
    </row>
    <row r="135" spans="1:25" s="54" customFormat="1" x14ac:dyDescent="0.2">
      <c r="B135" s="151"/>
      <c r="U135" s="17"/>
    </row>
    <row r="136" spans="1:25" x14ac:dyDescent="0.2">
      <c r="B136" s="118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17"/>
      <c r="V136" s="50"/>
      <c r="W136" s="50"/>
      <c r="X136" s="50"/>
    </row>
    <row r="137" spans="1:25" x14ac:dyDescent="0.2">
      <c r="B137" s="118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17"/>
      <c r="V137" s="50"/>
      <c r="W137" s="50"/>
      <c r="X137" s="50"/>
    </row>
    <row r="138" spans="1:25" x14ac:dyDescent="0.2">
      <c r="B138" s="118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17"/>
      <c r="V138" s="50"/>
      <c r="W138" s="50"/>
      <c r="X138" s="50"/>
    </row>
    <row r="139" spans="1:25" x14ac:dyDescent="0.2">
      <c r="B139" s="118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17"/>
      <c r="V139" s="50"/>
      <c r="W139" s="50"/>
      <c r="X139" s="50"/>
    </row>
    <row r="140" spans="1:25" x14ac:dyDescent="0.2">
      <c r="B140" s="118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17"/>
      <c r="V140" s="50"/>
      <c r="W140" s="50"/>
      <c r="X140" s="50"/>
    </row>
    <row r="141" spans="1:25" x14ac:dyDescent="0.2">
      <c r="B141" s="118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17"/>
      <c r="V141" s="50"/>
      <c r="W141" s="50"/>
      <c r="X141" s="50"/>
    </row>
    <row r="142" spans="1:25" x14ac:dyDescent="0.2">
      <c r="B142" s="118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17"/>
      <c r="V142" s="50"/>
      <c r="W142" s="50"/>
      <c r="X142" s="50"/>
    </row>
    <row r="143" spans="1:25" x14ac:dyDescent="0.2">
      <c r="A143" s="2"/>
      <c r="B143" s="30"/>
      <c r="C143" s="17"/>
      <c r="D143" s="17"/>
      <c r="E143" s="17"/>
      <c r="F143" s="17"/>
      <c r="G143" s="31"/>
      <c r="H143" s="32"/>
      <c r="I143" s="17"/>
      <c r="J143" s="17"/>
      <c r="K143" s="17"/>
      <c r="L143" s="17"/>
      <c r="M143" s="132"/>
      <c r="N143" s="17"/>
      <c r="O143" s="17"/>
      <c r="P143" s="17"/>
      <c r="Q143" s="17"/>
      <c r="R143" s="17"/>
      <c r="S143" s="128"/>
      <c r="T143" s="128"/>
      <c r="U143" s="17"/>
      <c r="V143" s="32"/>
      <c r="W143" s="32"/>
      <c r="X143" s="30"/>
      <c r="Y143" s="30"/>
    </row>
    <row r="144" spans="1:25" x14ac:dyDescent="0.2">
      <c r="A144" s="2"/>
      <c r="B144" s="30"/>
      <c r="C144" s="17"/>
      <c r="D144" s="17"/>
      <c r="E144" s="17"/>
      <c r="F144" s="17"/>
      <c r="G144" s="31"/>
      <c r="H144" s="32"/>
      <c r="I144" s="17"/>
      <c r="J144" s="17"/>
      <c r="K144" s="17"/>
      <c r="L144" s="17"/>
      <c r="M144" s="132"/>
      <c r="N144" s="17"/>
      <c r="O144" s="17"/>
      <c r="P144" s="17"/>
      <c r="Q144" s="17"/>
      <c r="R144" s="17"/>
      <c r="S144" s="128"/>
      <c r="T144" s="128"/>
      <c r="U144" s="17"/>
      <c r="V144" s="32"/>
      <c r="W144" s="32"/>
      <c r="X144" s="30"/>
      <c r="Y144" s="30"/>
    </row>
    <row r="145" spans="2:21" x14ac:dyDescent="0.2">
      <c r="U145" s="17"/>
    </row>
    <row r="146" spans="2:21" x14ac:dyDescent="0.2">
      <c r="U146" s="17"/>
    </row>
    <row r="147" spans="2:21" x14ac:dyDescent="0.2">
      <c r="U147" s="17"/>
    </row>
    <row r="148" spans="2:21" x14ac:dyDescent="0.2">
      <c r="U148" s="17"/>
    </row>
    <row r="149" spans="2:21" x14ac:dyDescent="0.2">
      <c r="U149" s="17"/>
    </row>
    <row r="150" spans="2:21" x14ac:dyDescent="0.2">
      <c r="U150" s="17"/>
    </row>
    <row r="151" spans="2:21" s="54" customFormat="1" x14ac:dyDescent="0.2">
      <c r="B151" s="151"/>
      <c r="U151" s="17"/>
    </row>
    <row r="152" spans="2:21" x14ac:dyDescent="0.2">
      <c r="U152" s="17"/>
    </row>
    <row r="153" spans="2:21" x14ac:dyDescent="0.2">
      <c r="U153" s="17"/>
    </row>
    <row r="154" spans="2:21" x14ac:dyDescent="0.2">
      <c r="U154" s="17"/>
    </row>
    <row r="155" spans="2:21" x14ac:dyDescent="0.2">
      <c r="U155" s="17"/>
    </row>
    <row r="156" spans="2:21" x14ac:dyDescent="0.2">
      <c r="U156" s="17"/>
    </row>
    <row r="157" spans="2:21" x14ac:dyDescent="0.2">
      <c r="U157" s="17"/>
    </row>
    <row r="158" spans="2:21" x14ac:dyDescent="0.2">
      <c r="U158" s="17"/>
    </row>
    <row r="159" spans="2:21" s="54" customFormat="1" x14ac:dyDescent="0.2">
      <c r="B159" s="151"/>
      <c r="U159" s="17"/>
    </row>
    <row r="160" spans="2:21" s="54" customFormat="1" x14ac:dyDescent="0.2">
      <c r="B160" s="151"/>
      <c r="U160" s="17"/>
    </row>
    <row r="161" spans="2:21" x14ac:dyDescent="0.2">
      <c r="U161" s="17"/>
    </row>
    <row r="162" spans="2:21" x14ac:dyDescent="0.2">
      <c r="U162" s="17"/>
    </row>
    <row r="163" spans="2:21" x14ac:dyDescent="0.2">
      <c r="U163" s="17"/>
    </row>
    <row r="164" spans="2:21" x14ac:dyDescent="0.2">
      <c r="U164" s="17"/>
    </row>
    <row r="165" spans="2:21" s="54" customFormat="1" x14ac:dyDescent="0.2">
      <c r="B165" s="151"/>
      <c r="U165" s="17"/>
    </row>
    <row r="166" spans="2:21" s="54" customFormat="1" x14ac:dyDescent="0.2">
      <c r="B166" s="151"/>
      <c r="U166" s="17"/>
    </row>
    <row r="167" spans="2:21" x14ac:dyDescent="0.2">
      <c r="U167" s="17"/>
    </row>
    <row r="168" spans="2:21" x14ac:dyDescent="0.2">
      <c r="U168" s="17"/>
    </row>
    <row r="169" spans="2:21" x14ac:dyDescent="0.2">
      <c r="U169" s="17"/>
    </row>
    <row r="170" spans="2:21" x14ac:dyDescent="0.2">
      <c r="U170" s="17"/>
    </row>
    <row r="171" spans="2:21" s="54" customFormat="1" x14ac:dyDescent="0.2">
      <c r="B171" s="151"/>
      <c r="U171" s="17"/>
    </row>
    <row r="172" spans="2:21" s="54" customFormat="1" x14ac:dyDescent="0.2">
      <c r="B172" s="151"/>
      <c r="U172" s="17"/>
    </row>
    <row r="173" spans="2:21" x14ac:dyDescent="0.2">
      <c r="U173" s="17"/>
    </row>
    <row r="174" spans="2:21" x14ac:dyDescent="0.2">
      <c r="U174" s="17"/>
    </row>
    <row r="175" spans="2:21" x14ac:dyDescent="0.2">
      <c r="U175" s="17"/>
    </row>
    <row r="176" spans="2:21" x14ac:dyDescent="0.2">
      <c r="U176" s="17"/>
    </row>
    <row r="177" spans="2:21" x14ac:dyDescent="0.2">
      <c r="U177" s="17"/>
    </row>
    <row r="178" spans="2:21" x14ac:dyDescent="0.2">
      <c r="U178" s="17"/>
    </row>
    <row r="179" spans="2:21" x14ac:dyDescent="0.2">
      <c r="U179" s="17"/>
    </row>
    <row r="180" spans="2:21" x14ac:dyDescent="0.2">
      <c r="U180" s="17"/>
    </row>
    <row r="181" spans="2:21" x14ac:dyDescent="0.2">
      <c r="U181" s="17"/>
    </row>
    <row r="182" spans="2:21" x14ac:dyDescent="0.2">
      <c r="U182" s="17"/>
    </row>
    <row r="183" spans="2:21" x14ac:dyDescent="0.2">
      <c r="U183" s="17"/>
    </row>
    <row r="184" spans="2:21" x14ac:dyDescent="0.2">
      <c r="U184" s="17"/>
    </row>
    <row r="185" spans="2:21" x14ac:dyDescent="0.2">
      <c r="U185" s="17"/>
    </row>
    <row r="186" spans="2:21" x14ac:dyDescent="0.2">
      <c r="U186" s="17"/>
    </row>
    <row r="187" spans="2:21" x14ac:dyDescent="0.2">
      <c r="U187" s="17"/>
    </row>
    <row r="188" spans="2:21" x14ac:dyDescent="0.2">
      <c r="U188" s="17"/>
    </row>
    <row r="189" spans="2:21" x14ac:dyDescent="0.2">
      <c r="U189" s="17"/>
    </row>
    <row r="190" spans="2:21" x14ac:dyDescent="0.2">
      <c r="U190" s="17"/>
    </row>
    <row r="191" spans="2:21" x14ac:dyDescent="0.2">
      <c r="U191" s="17"/>
    </row>
    <row r="192" spans="2:21" s="54" customFormat="1" x14ac:dyDescent="0.2">
      <c r="B192" s="151"/>
      <c r="U192" s="17"/>
    </row>
    <row r="193" spans="2:21" x14ac:dyDescent="0.2">
      <c r="U193" s="17"/>
    </row>
    <row r="194" spans="2:21" s="54" customFormat="1" x14ac:dyDescent="0.2">
      <c r="B194" s="151"/>
      <c r="U194" s="17"/>
    </row>
    <row r="195" spans="2:21" x14ac:dyDescent="0.2">
      <c r="U195" s="17"/>
    </row>
    <row r="196" spans="2:21" s="54" customFormat="1" x14ac:dyDescent="0.2">
      <c r="B196" s="151"/>
      <c r="U196" s="17"/>
    </row>
    <row r="197" spans="2:21" x14ac:dyDescent="0.2">
      <c r="U197" s="17"/>
    </row>
    <row r="198" spans="2:21" x14ac:dyDescent="0.2">
      <c r="U198" s="17"/>
    </row>
    <row r="199" spans="2:21" x14ac:dyDescent="0.2">
      <c r="U199" s="17"/>
    </row>
    <row r="200" spans="2:21" x14ac:dyDescent="0.2">
      <c r="U200" s="17"/>
    </row>
    <row r="201" spans="2:21" x14ac:dyDescent="0.2">
      <c r="U201" s="17"/>
    </row>
    <row r="202" spans="2:21" x14ac:dyDescent="0.2">
      <c r="U202" s="17"/>
    </row>
    <row r="203" spans="2:21" x14ac:dyDescent="0.2">
      <c r="U203" s="17"/>
    </row>
    <row r="204" spans="2:21" x14ac:dyDescent="0.2">
      <c r="U204" s="17"/>
    </row>
    <row r="205" spans="2:21" x14ac:dyDescent="0.2">
      <c r="U205" s="17"/>
    </row>
    <row r="206" spans="2:21" x14ac:dyDescent="0.2">
      <c r="U206" s="17"/>
    </row>
    <row r="207" spans="2:21" x14ac:dyDescent="0.2">
      <c r="U207" s="17"/>
    </row>
    <row r="211" spans="1:25" x14ac:dyDescent="0.2">
      <c r="A211" s="2"/>
      <c r="B211" s="30"/>
      <c r="C211" s="17"/>
      <c r="D211" s="17"/>
      <c r="E211" s="17"/>
      <c r="F211" s="17"/>
      <c r="G211" s="31"/>
      <c r="H211" s="32"/>
      <c r="I211" s="17"/>
      <c r="J211" s="17"/>
      <c r="K211" s="17"/>
      <c r="L211" s="17"/>
      <c r="M211" s="132"/>
      <c r="N211" s="17"/>
      <c r="O211" s="17"/>
      <c r="P211" s="17"/>
      <c r="Q211" s="17"/>
      <c r="R211" s="17"/>
      <c r="S211" s="128"/>
      <c r="T211" s="128"/>
      <c r="V211" s="32"/>
      <c r="W211" s="32"/>
      <c r="X211" s="30"/>
      <c r="Y211" s="30"/>
    </row>
    <row r="212" spans="1:25" x14ac:dyDescent="0.2">
      <c r="A212" s="2"/>
      <c r="B212" s="30"/>
      <c r="C212" s="17"/>
      <c r="D212" s="17"/>
      <c r="E212" s="17"/>
      <c r="F212" s="17"/>
      <c r="G212" s="31"/>
      <c r="H212" s="32"/>
      <c r="I212" s="17"/>
      <c r="J212" s="17"/>
      <c r="K212" s="17"/>
      <c r="L212" s="17"/>
      <c r="M212" s="132"/>
      <c r="N212" s="17"/>
      <c r="O212" s="17"/>
      <c r="P212" s="17"/>
      <c r="Q212" s="17"/>
      <c r="R212" s="17"/>
      <c r="S212" s="128"/>
      <c r="T212" s="128"/>
      <c r="V212" s="32"/>
      <c r="W212" s="32"/>
      <c r="X212" s="30"/>
      <c r="Y212" s="30"/>
    </row>
    <row r="214" spans="1:25" x14ac:dyDescent="0.2">
      <c r="A214" s="2"/>
      <c r="B214" s="30"/>
      <c r="C214" s="17"/>
      <c r="D214" s="17"/>
      <c r="E214" s="17"/>
      <c r="F214" s="17"/>
      <c r="G214" s="31"/>
      <c r="H214" s="32"/>
      <c r="I214" s="17"/>
      <c r="J214" s="17"/>
      <c r="K214" s="17"/>
      <c r="L214" s="17"/>
      <c r="M214" s="132"/>
      <c r="N214" s="17"/>
      <c r="O214" s="17"/>
      <c r="P214" s="17"/>
      <c r="Q214" s="17"/>
      <c r="R214" s="17"/>
      <c r="S214" s="128"/>
      <c r="T214" s="128"/>
      <c r="V214" s="32"/>
      <c r="W214" s="32"/>
      <c r="X214" s="30"/>
      <c r="Y214" s="30"/>
    </row>
    <row r="215" spans="1:25" x14ac:dyDescent="0.2">
      <c r="A215" s="2"/>
      <c r="B215" s="30"/>
      <c r="C215" s="17"/>
      <c r="D215" s="17"/>
      <c r="E215" s="17"/>
      <c r="F215" s="17"/>
      <c r="G215" s="31"/>
      <c r="H215" s="32"/>
      <c r="I215" s="17"/>
      <c r="J215" s="17"/>
      <c r="K215" s="17"/>
      <c r="L215" s="17"/>
      <c r="M215" s="132"/>
      <c r="N215" s="17"/>
      <c r="O215" s="17"/>
      <c r="P215" s="17"/>
      <c r="Q215" s="17"/>
      <c r="R215" s="17"/>
      <c r="S215" s="128"/>
      <c r="T215" s="128"/>
      <c r="V215" s="32"/>
      <c r="W215" s="32"/>
      <c r="X215" s="30"/>
      <c r="Y215" s="30"/>
    </row>
    <row r="216" spans="1:25" s="54" customFormat="1" x14ac:dyDescent="0.2">
      <c r="B216" s="151"/>
      <c r="U216" s="115"/>
    </row>
    <row r="217" spans="1:25" s="54" customFormat="1" x14ac:dyDescent="0.2">
      <c r="B217" s="151"/>
      <c r="U217" s="115"/>
    </row>
    <row r="219" spans="1:25" s="54" customFormat="1" x14ac:dyDescent="0.2">
      <c r="B219" s="151"/>
      <c r="U219" s="115"/>
    </row>
    <row r="221" spans="1:25" s="54" customFormat="1" x14ac:dyDescent="0.2">
      <c r="B221" s="151"/>
      <c r="U221" s="115"/>
    </row>
    <row r="223" spans="1:25" s="54" customFormat="1" x14ac:dyDescent="0.2">
      <c r="B223" s="151"/>
      <c r="U223" s="115"/>
    </row>
    <row r="231" spans="2:21" s="54" customFormat="1" x14ac:dyDescent="0.2">
      <c r="B231" s="151"/>
      <c r="U231" s="115"/>
    </row>
    <row r="247" spans="2:21" s="54" customFormat="1" x14ac:dyDescent="0.2">
      <c r="B247" s="151"/>
      <c r="U247" s="115"/>
    </row>
    <row r="250" spans="2:21" s="54" customFormat="1" x14ac:dyDescent="0.2">
      <c r="B250" s="151"/>
      <c r="U250" s="115"/>
    </row>
    <row r="263" spans="1:25" s="54" customFormat="1" x14ac:dyDescent="0.2">
      <c r="B263" s="151"/>
      <c r="U263" s="115"/>
    </row>
    <row r="264" spans="1:25" s="54" customFormat="1" x14ac:dyDescent="0.2">
      <c r="B264" s="151"/>
      <c r="U264" s="115"/>
    </row>
    <row r="268" spans="1:25" s="54" customFormat="1" x14ac:dyDescent="0.2">
      <c r="B268" s="151"/>
      <c r="U268" s="115"/>
    </row>
    <row r="270" spans="1:25" s="54" customFormat="1" x14ac:dyDescent="0.2">
      <c r="B270" s="151"/>
      <c r="U270" s="115"/>
    </row>
    <row r="271" spans="1:25" s="54" customFormat="1" x14ac:dyDescent="0.2">
      <c r="B271" s="151"/>
      <c r="U271" s="115"/>
    </row>
    <row r="272" spans="1:25" x14ac:dyDescent="0.2">
      <c r="A272" s="2"/>
      <c r="B272" s="30"/>
      <c r="C272" s="17"/>
      <c r="D272" s="17"/>
      <c r="E272" s="17"/>
      <c r="F272" s="17"/>
      <c r="G272" s="31"/>
      <c r="H272" s="32"/>
      <c r="I272" s="17"/>
      <c r="J272" s="17"/>
      <c r="K272" s="17"/>
      <c r="L272" s="17"/>
      <c r="M272" s="132"/>
      <c r="N272" s="17"/>
      <c r="O272" s="17"/>
      <c r="P272" s="17"/>
      <c r="Q272" s="17"/>
      <c r="R272" s="17"/>
      <c r="S272" s="128"/>
      <c r="T272" s="128"/>
      <c r="V272" s="32"/>
      <c r="W272" s="32"/>
      <c r="X272" s="30"/>
      <c r="Y272" s="30"/>
    </row>
    <row r="273" spans="1:25" x14ac:dyDescent="0.2">
      <c r="A273" s="2"/>
      <c r="B273" s="30"/>
      <c r="C273" s="17"/>
      <c r="D273" s="17"/>
      <c r="E273" s="17"/>
      <c r="F273" s="17"/>
      <c r="G273" s="31"/>
      <c r="H273" s="32"/>
      <c r="I273" s="17"/>
      <c r="J273" s="17"/>
      <c r="K273" s="17"/>
      <c r="L273" s="17"/>
      <c r="M273" s="132"/>
      <c r="N273" s="17"/>
      <c r="O273" s="17"/>
      <c r="P273" s="17"/>
      <c r="Q273" s="17"/>
      <c r="R273" s="17"/>
      <c r="S273" s="128"/>
      <c r="T273" s="128"/>
      <c r="V273" s="32"/>
      <c r="W273" s="32"/>
      <c r="X273" s="30"/>
      <c r="Y273" s="30"/>
    </row>
    <row r="274" spans="1:25" s="54" customFormat="1" x14ac:dyDescent="0.2">
      <c r="B274" s="151"/>
      <c r="U274" s="115"/>
    </row>
    <row r="275" spans="1:25" s="54" customFormat="1" x14ac:dyDescent="0.2">
      <c r="B275" s="151"/>
      <c r="U275" s="115"/>
    </row>
    <row r="276" spans="1:25" s="54" customFormat="1" x14ac:dyDescent="0.2">
      <c r="B276" s="151"/>
      <c r="U276" s="115"/>
    </row>
    <row r="277" spans="1:25" s="54" customFormat="1" x14ac:dyDescent="0.2">
      <c r="B277" s="151"/>
      <c r="U277" s="115"/>
    </row>
    <row r="280" spans="1:25" s="54" customFormat="1" x14ac:dyDescent="0.2">
      <c r="B280" s="151"/>
      <c r="U280" s="115"/>
    </row>
    <row r="281" spans="1:25" s="54" customFormat="1" x14ac:dyDescent="0.2">
      <c r="B281" s="151"/>
      <c r="U281" s="115"/>
    </row>
    <row r="282" spans="1:25" s="54" customFormat="1" x14ac:dyDescent="0.2">
      <c r="B282" s="151"/>
      <c r="U282" s="115"/>
    </row>
    <row r="284" spans="1:25" s="54" customFormat="1" x14ac:dyDescent="0.2">
      <c r="B284" s="151"/>
      <c r="U284" s="115"/>
    </row>
    <row r="285" spans="1:25" s="54" customFormat="1" x14ac:dyDescent="0.2">
      <c r="B285" s="151"/>
      <c r="U285" s="115"/>
    </row>
    <row r="287" spans="1:25" s="54" customFormat="1" x14ac:dyDescent="0.2">
      <c r="B287" s="151"/>
      <c r="U287" s="115"/>
    </row>
    <row r="289" spans="2:21" s="54" customFormat="1" x14ac:dyDescent="0.2">
      <c r="B289" s="151"/>
      <c r="U289" s="115"/>
    </row>
    <row r="292" spans="2:21" s="54" customFormat="1" x14ac:dyDescent="0.2">
      <c r="B292" s="151"/>
      <c r="U292" s="115"/>
    </row>
    <row r="299" spans="2:21" s="54" customFormat="1" x14ac:dyDescent="0.2">
      <c r="B299" s="151"/>
      <c r="U299" s="115"/>
    </row>
    <row r="307" spans="2:21" s="54" customFormat="1" x14ac:dyDescent="0.2">
      <c r="B307" s="151"/>
      <c r="U307" s="115"/>
    </row>
    <row r="318" spans="2:21" s="54" customFormat="1" x14ac:dyDescent="0.2">
      <c r="B318" s="151"/>
      <c r="U318" s="115"/>
    </row>
  </sheetData>
  <mergeCells count="3">
    <mergeCell ref="A1:A2"/>
    <mergeCell ref="I1:O1"/>
    <mergeCell ref="Q1:W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6F85F-3865-3344-829C-9C7351B88363}">
  <dimension ref="A1:Z207"/>
  <sheetViews>
    <sheetView topLeftCell="J76" zoomScale="88" zoomScaleNormal="125" workbookViewId="0">
      <selection activeCell="T91" sqref="T91"/>
    </sheetView>
  </sheetViews>
  <sheetFormatPr baseColWidth="10" defaultRowHeight="16" x14ac:dyDescent="0.2"/>
  <cols>
    <col min="1" max="1" width="21.6640625" style="50" customWidth="1"/>
    <col min="2" max="2" width="11.5" style="120" customWidth="1"/>
    <col min="3" max="3" width="9.6640625" style="115" bestFit="1" customWidth="1"/>
    <col min="4" max="4" width="4.6640625" style="115" bestFit="1" customWidth="1"/>
    <col min="5" max="5" width="10.6640625" style="115" bestFit="1" customWidth="1"/>
    <col min="6" max="7" width="5.1640625" style="115" bestFit="1" customWidth="1"/>
    <col min="8" max="9" width="10.6640625" style="115" bestFit="1" customWidth="1"/>
    <col min="10" max="10" width="8.1640625" style="115" bestFit="1" customWidth="1"/>
    <col min="11" max="11" width="10.6640625" style="115" bestFit="1" customWidth="1"/>
    <col min="12" max="12" width="9.33203125" style="115" bestFit="1" customWidth="1"/>
    <col min="13" max="13" width="10" style="115" bestFit="1" customWidth="1"/>
    <col min="14" max="14" width="11.33203125" style="115" bestFit="1" customWidth="1"/>
    <col min="15" max="15" width="7.1640625" style="115" bestFit="1" customWidth="1"/>
    <col min="16" max="16" width="2.5" style="115" customWidth="1"/>
    <col min="17" max="17" width="10" style="115" bestFit="1" customWidth="1"/>
    <col min="18" max="18" width="5.1640625" style="115" bestFit="1" customWidth="1"/>
    <col min="19" max="19" width="10" style="115" bestFit="1" customWidth="1"/>
    <col min="20" max="20" width="5.33203125" style="115" bestFit="1" customWidth="1"/>
    <col min="21" max="21" width="9.33203125" style="115" bestFit="1" customWidth="1"/>
    <col min="22" max="22" width="10.83203125" style="115" bestFit="1" customWidth="1"/>
    <col min="23" max="23" width="4.6640625" style="115" bestFit="1" customWidth="1"/>
    <col min="24" max="24" width="15.83203125" style="115" bestFit="1" customWidth="1"/>
    <col min="25" max="25" width="15.5" style="115" bestFit="1" customWidth="1"/>
    <col min="26" max="26" width="11.1640625" style="115" bestFit="1" customWidth="1"/>
    <col min="27" max="16384" width="10.83203125" style="50"/>
  </cols>
  <sheetData>
    <row r="1" spans="1:26" s="18" customFormat="1" ht="18" x14ac:dyDescent="0.2">
      <c r="A1" s="219" t="s">
        <v>278</v>
      </c>
      <c r="B1" s="109"/>
      <c r="C1" s="40"/>
      <c r="D1" s="40"/>
      <c r="E1" s="40"/>
      <c r="F1" s="40"/>
      <c r="G1" s="40"/>
      <c r="H1" s="40"/>
      <c r="I1" s="218" t="s">
        <v>103</v>
      </c>
      <c r="J1" s="218"/>
      <c r="K1" s="218"/>
      <c r="L1" s="218"/>
      <c r="M1" s="218"/>
      <c r="N1" s="218"/>
      <c r="O1" s="218"/>
      <c r="P1" s="40"/>
      <c r="Q1" s="218" t="s">
        <v>1838</v>
      </c>
      <c r="R1" s="218"/>
      <c r="S1" s="218"/>
      <c r="T1" s="218"/>
      <c r="U1" s="218"/>
      <c r="V1" s="218"/>
      <c r="W1" s="218"/>
      <c r="X1" s="17"/>
      <c r="Y1" s="17"/>
    </row>
    <row r="2" spans="1:26" s="18" customFormat="1" ht="52" customHeight="1" x14ac:dyDescent="0.2">
      <c r="A2" s="220"/>
      <c r="B2" s="110" t="s">
        <v>546</v>
      </c>
      <c r="C2" s="43" t="s">
        <v>1835</v>
      </c>
      <c r="D2" s="42" t="s">
        <v>106</v>
      </c>
      <c r="E2" s="43" t="s">
        <v>1836</v>
      </c>
      <c r="F2" s="42" t="s">
        <v>106</v>
      </c>
      <c r="G2" s="20" t="s">
        <v>0</v>
      </c>
      <c r="H2" s="43" t="s">
        <v>1837</v>
      </c>
      <c r="I2" s="41" t="s">
        <v>1839</v>
      </c>
      <c r="J2" s="42" t="s">
        <v>1840</v>
      </c>
      <c r="K2" s="41" t="s">
        <v>1841</v>
      </c>
      <c r="L2" s="42" t="s">
        <v>1840</v>
      </c>
      <c r="M2" s="43" t="s">
        <v>1842</v>
      </c>
      <c r="N2" s="41" t="s">
        <v>1843</v>
      </c>
      <c r="O2" s="42" t="s">
        <v>1840</v>
      </c>
      <c r="P2" s="42"/>
      <c r="Q2" s="41" t="s">
        <v>105</v>
      </c>
      <c r="R2" s="42" t="s">
        <v>106</v>
      </c>
      <c r="S2" s="41" t="s">
        <v>107</v>
      </c>
      <c r="T2" s="42" t="s">
        <v>106</v>
      </c>
      <c r="U2" s="42" t="s">
        <v>1606</v>
      </c>
      <c r="V2" s="41" t="s">
        <v>108</v>
      </c>
      <c r="W2" s="42" t="s">
        <v>106</v>
      </c>
      <c r="X2" s="43" t="s">
        <v>1847</v>
      </c>
      <c r="Y2" s="119" t="s">
        <v>1849</v>
      </c>
      <c r="Z2" s="43" t="s">
        <v>1848</v>
      </c>
    </row>
    <row r="3" spans="1:26" ht="18" x14ac:dyDescent="0.2">
      <c r="A3" s="50" t="s">
        <v>547</v>
      </c>
      <c r="B3" s="30">
        <v>23.297000000000001</v>
      </c>
      <c r="C3" s="17">
        <v>203</v>
      </c>
      <c r="D3" s="17">
        <v>12</v>
      </c>
      <c r="E3" s="17">
        <v>74.5</v>
      </c>
      <c r="F3" s="17">
        <v>2.2000000000000002</v>
      </c>
      <c r="G3" s="31">
        <f t="shared" ref="G3:G66" si="0">E3/C3</f>
        <v>0.36699507389162561</v>
      </c>
      <c r="H3" s="32">
        <v>220.50749999999999</v>
      </c>
      <c r="I3" s="56">
        <v>2.5000000000000001E-2</v>
      </c>
      <c r="J3" s="56">
        <v>3.0000000000000001E-3</v>
      </c>
      <c r="K3" s="56">
        <v>3.5200000000000001E-3</v>
      </c>
      <c r="L3" s="56">
        <v>1E-4</v>
      </c>
      <c r="M3" s="56">
        <v>7.6876E-2</v>
      </c>
      <c r="N3" s="17">
        <v>5.16E-2</v>
      </c>
      <c r="O3" s="17">
        <v>6.3E-3</v>
      </c>
      <c r="P3" s="17"/>
      <c r="Q3" s="17">
        <v>24.9</v>
      </c>
      <c r="R3" s="17">
        <v>3</v>
      </c>
      <c r="S3" s="195">
        <v>22.63</v>
      </c>
      <c r="T3" s="195">
        <v>0.66</v>
      </c>
      <c r="U3" s="121">
        <f>(T3/S3)*100</f>
        <v>2.9164825452938583</v>
      </c>
      <c r="V3" s="17">
        <v>200</v>
      </c>
      <c r="W3" s="17">
        <v>240</v>
      </c>
      <c r="X3" s="30">
        <v>9.1164658634538149</v>
      </c>
      <c r="Y3" s="122"/>
      <c r="Z3" s="30">
        <v>0.75666666666666649</v>
      </c>
    </row>
    <row r="4" spans="1:26" ht="18" x14ac:dyDescent="0.2">
      <c r="A4" s="50" t="s">
        <v>548</v>
      </c>
      <c r="B4" s="30">
        <v>23.248999999999999</v>
      </c>
      <c r="C4" s="17">
        <v>195</v>
      </c>
      <c r="D4" s="17">
        <v>9.1999999999999993</v>
      </c>
      <c r="E4" s="17">
        <v>71.2</v>
      </c>
      <c r="F4" s="17">
        <v>1.9</v>
      </c>
      <c r="G4" s="31">
        <f t="shared" si="0"/>
        <v>0.36512820512820515</v>
      </c>
      <c r="H4" s="32">
        <v>211.732</v>
      </c>
      <c r="I4" s="56">
        <v>2.3900000000000001E-2</v>
      </c>
      <c r="J4" s="56">
        <v>2.5999999999999999E-3</v>
      </c>
      <c r="K4" s="56">
        <v>3.5899999999999999E-3</v>
      </c>
      <c r="L4" s="56">
        <v>1.1E-4</v>
      </c>
      <c r="M4" s="56">
        <v>0.10579</v>
      </c>
      <c r="N4" s="17">
        <v>4.7800000000000002E-2</v>
      </c>
      <c r="O4" s="17">
        <v>5.4999999999999997E-3</v>
      </c>
      <c r="P4" s="17"/>
      <c r="Q4" s="17">
        <v>23.9</v>
      </c>
      <c r="R4" s="17">
        <v>2.6</v>
      </c>
      <c r="S4" s="195">
        <v>23.08</v>
      </c>
      <c r="T4" s="195">
        <v>0.73</v>
      </c>
      <c r="U4" s="121">
        <f t="shared" ref="U4:U67" si="1">(T4/S4)*100</f>
        <v>3.1629116117850957</v>
      </c>
      <c r="V4" s="17">
        <v>110</v>
      </c>
      <c r="W4" s="17">
        <v>210</v>
      </c>
      <c r="X4" s="30">
        <v>3.4309623430962333</v>
      </c>
      <c r="Y4" s="122"/>
      <c r="Z4" s="30">
        <v>0.31538461538461549</v>
      </c>
    </row>
    <row r="5" spans="1:26" ht="18" x14ac:dyDescent="0.2">
      <c r="A5" s="50" t="s">
        <v>549</v>
      </c>
      <c r="B5" s="30">
        <v>22.007000000000001</v>
      </c>
      <c r="C5" s="17">
        <v>85</v>
      </c>
      <c r="D5" s="17">
        <v>11</v>
      </c>
      <c r="E5" s="17">
        <v>27.3</v>
      </c>
      <c r="F5" s="17">
        <v>3.7</v>
      </c>
      <c r="G5" s="31">
        <f t="shared" si="0"/>
        <v>0.32117647058823529</v>
      </c>
      <c r="H5" s="32">
        <v>91.415499999999994</v>
      </c>
      <c r="I5" s="56">
        <v>1.89E-2</v>
      </c>
      <c r="J5" s="56">
        <v>6.1999999999999998E-3</v>
      </c>
      <c r="K5" s="56">
        <v>3.6099999999999999E-3</v>
      </c>
      <c r="L5" s="56">
        <v>1.9000000000000001E-4</v>
      </c>
      <c r="M5" s="56">
        <v>0.16248000000000001</v>
      </c>
      <c r="N5" s="17">
        <v>4.2000000000000003E-2</v>
      </c>
      <c r="O5" s="17">
        <v>1.6E-2</v>
      </c>
      <c r="P5" s="17"/>
      <c r="Q5" s="17">
        <v>18.600000000000001</v>
      </c>
      <c r="R5" s="17">
        <v>6.1</v>
      </c>
      <c r="S5" s="195">
        <v>23.2</v>
      </c>
      <c r="T5" s="195">
        <v>1.2</v>
      </c>
      <c r="U5" s="121">
        <f t="shared" si="1"/>
        <v>5.1724137931034484</v>
      </c>
      <c r="V5" s="17">
        <v>-520</v>
      </c>
      <c r="W5" s="17">
        <v>460</v>
      </c>
      <c r="X5" s="30">
        <v>-24.731182795698903</v>
      </c>
      <c r="Y5" s="122"/>
      <c r="Z5" s="30">
        <v>-0.75409836065573743</v>
      </c>
    </row>
    <row r="6" spans="1:26" ht="18" x14ac:dyDescent="0.2">
      <c r="A6" s="50" t="s">
        <v>550</v>
      </c>
      <c r="B6" s="30">
        <v>18.370999999999999</v>
      </c>
      <c r="C6" s="17">
        <v>165</v>
      </c>
      <c r="D6" s="17">
        <v>28</v>
      </c>
      <c r="E6" s="17">
        <v>17.600000000000001</v>
      </c>
      <c r="F6" s="17">
        <v>3.1</v>
      </c>
      <c r="G6" s="31">
        <f t="shared" si="0"/>
        <v>0.10666666666666667</v>
      </c>
      <c r="H6" s="32">
        <v>169.136</v>
      </c>
      <c r="I6" s="56">
        <v>2.69E-2</v>
      </c>
      <c r="J6" s="56">
        <v>4.4999999999999997E-3</v>
      </c>
      <c r="K6" s="56">
        <v>3.6099999999999999E-3</v>
      </c>
      <c r="L6" s="56">
        <v>1.4999999999999999E-4</v>
      </c>
      <c r="M6" s="56">
        <v>-0.10183</v>
      </c>
      <c r="N6" s="17">
        <v>5.1299999999999998E-2</v>
      </c>
      <c r="O6" s="17">
        <v>9.1000000000000004E-3</v>
      </c>
      <c r="P6" s="17"/>
      <c r="Q6" s="17">
        <v>28.1</v>
      </c>
      <c r="R6" s="17">
        <v>4.2</v>
      </c>
      <c r="S6" s="195">
        <v>23.25</v>
      </c>
      <c r="T6" s="195">
        <v>0.96</v>
      </c>
      <c r="U6" s="121">
        <f t="shared" si="1"/>
        <v>4.129032258064516</v>
      </c>
      <c r="V6" s="17">
        <v>240</v>
      </c>
      <c r="W6" s="17">
        <v>270</v>
      </c>
      <c r="X6" s="30">
        <v>17.259786476868332</v>
      </c>
      <c r="Y6" s="122"/>
      <c r="Z6" s="30">
        <v>1.1547619047619051</v>
      </c>
    </row>
    <row r="7" spans="1:26" ht="18" x14ac:dyDescent="0.2">
      <c r="A7" s="50" t="s">
        <v>551</v>
      </c>
      <c r="B7" s="30">
        <v>10.651</v>
      </c>
      <c r="C7" s="17">
        <v>201.1</v>
      </c>
      <c r="D7" s="17">
        <v>4.5999999999999996</v>
      </c>
      <c r="E7" s="17">
        <v>53.5</v>
      </c>
      <c r="F7" s="17">
        <v>1.9</v>
      </c>
      <c r="G7" s="31">
        <f t="shared" si="0"/>
        <v>0.26603679761312782</v>
      </c>
      <c r="H7" s="32">
        <v>213.67249999999999</v>
      </c>
      <c r="I7" s="56">
        <v>2.7E-2</v>
      </c>
      <c r="J7" s="56">
        <v>4.7999999999999996E-3</v>
      </c>
      <c r="K7" s="56">
        <v>3.7100000000000002E-3</v>
      </c>
      <c r="L7" s="56">
        <v>1.8000000000000001E-4</v>
      </c>
      <c r="M7" s="56">
        <v>3.3432999999999997E-2</v>
      </c>
      <c r="N7" s="17">
        <v>5.5E-2</v>
      </c>
      <c r="O7" s="17">
        <v>0.01</v>
      </c>
      <c r="P7" s="17"/>
      <c r="Q7" s="17">
        <v>26.9</v>
      </c>
      <c r="R7" s="17">
        <v>4.7</v>
      </c>
      <c r="S7" s="195">
        <v>23.9</v>
      </c>
      <c r="T7" s="195">
        <v>1.2</v>
      </c>
      <c r="U7" s="121">
        <f t="shared" si="1"/>
        <v>5.02092050209205</v>
      </c>
      <c r="V7" s="17">
        <v>260</v>
      </c>
      <c r="W7" s="17">
        <v>360</v>
      </c>
      <c r="X7" s="30">
        <v>11.152416356877326</v>
      </c>
      <c r="Y7" s="122"/>
      <c r="Z7" s="30">
        <v>0.63829787234042545</v>
      </c>
    </row>
    <row r="8" spans="1:26" ht="18" x14ac:dyDescent="0.2">
      <c r="A8" s="50" t="s">
        <v>552</v>
      </c>
      <c r="B8" s="30">
        <v>23.298999999999999</v>
      </c>
      <c r="C8" s="17">
        <v>115.6</v>
      </c>
      <c r="D8" s="17">
        <v>3.8</v>
      </c>
      <c r="E8" s="17">
        <v>38.630000000000003</v>
      </c>
      <c r="F8" s="17">
        <v>0.51</v>
      </c>
      <c r="G8" s="31">
        <f t="shared" si="0"/>
        <v>0.33416955017301042</v>
      </c>
      <c r="H8" s="32">
        <v>124.67805</v>
      </c>
      <c r="I8" s="56">
        <v>2.64E-2</v>
      </c>
      <c r="J8" s="56">
        <v>4.5999999999999999E-3</v>
      </c>
      <c r="K8" s="56">
        <v>3.7200000000000002E-3</v>
      </c>
      <c r="L8" s="56">
        <v>1.8000000000000001E-4</v>
      </c>
      <c r="M8" s="56">
        <v>7.571E-2</v>
      </c>
      <c r="N8" s="17">
        <v>5.2999999999999999E-2</v>
      </c>
      <c r="O8" s="17">
        <v>0.01</v>
      </c>
      <c r="P8" s="17"/>
      <c r="Q8" s="17">
        <v>26.2</v>
      </c>
      <c r="R8" s="17">
        <v>4.5999999999999996</v>
      </c>
      <c r="S8" s="195">
        <v>24</v>
      </c>
      <c r="T8" s="195">
        <v>1.2</v>
      </c>
      <c r="U8" s="121">
        <f t="shared" si="1"/>
        <v>5</v>
      </c>
      <c r="V8" s="17">
        <v>130</v>
      </c>
      <c r="W8" s="17">
        <v>300</v>
      </c>
      <c r="X8" s="30">
        <v>8.3969465648855</v>
      </c>
      <c r="Y8" s="122"/>
      <c r="Z8" s="30">
        <v>0.47826086956521729</v>
      </c>
    </row>
    <row r="9" spans="1:26" ht="18" x14ac:dyDescent="0.2">
      <c r="A9" s="50" t="s">
        <v>553</v>
      </c>
      <c r="B9" s="30">
        <v>23.263999999999999</v>
      </c>
      <c r="C9" s="17">
        <v>157.69999999999999</v>
      </c>
      <c r="D9" s="17">
        <v>8</v>
      </c>
      <c r="E9" s="17">
        <v>42.7</v>
      </c>
      <c r="F9" s="17">
        <v>3.8</v>
      </c>
      <c r="G9" s="31">
        <f t="shared" si="0"/>
        <v>0.27076727964489539</v>
      </c>
      <c r="H9" s="32">
        <v>167.7345</v>
      </c>
      <c r="I9" s="56">
        <v>2.5000000000000001E-2</v>
      </c>
      <c r="J9" s="56">
        <v>3.8E-3</v>
      </c>
      <c r="K9" s="56">
        <v>3.8899999999999998E-3</v>
      </c>
      <c r="L9" s="56">
        <v>1.8000000000000001E-4</v>
      </c>
      <c r="M9" s="56">
        <v>7.1559999999999999E-2</v>
      </c>
      <c r="N9" s="17">
        <v>4.8599999999999997E-2</v>
      </c>
      <c r="O9" s="17">
        <v>8.0000000000000002E-3</v>
      </c>
      <c r="P9" s="17"/>
      <c r="Q9" s="17">
        <v>24.9</v>
      </c>
      <c r="R9" s="17">
        <v>3.8</v>
      </c>
      <c r="S9" s="195">
        <v>25</v>
      </c>
      <c r="T9" s="195">
        <v>1.1000000000000001</v>
      </c>
      <c r="U9" s="121">
        <f t="shared" si="1"/>
        <v>4.4000000000000004</v>
      </c>
      <c r="V9" s="17">
        <v>110</v>
      </c>
      <c r="W9" s="17">
        <v>280</v>
      </c>
      <c r="X9" s="30">
        <v>-0.40160642570281624</v>
      </c>
      <c r="Y9" s="122"/>
      <c r="Z9" s="30">
        <v>-2.6315789473684587E-2</v>
      </c>
    </row>
    <row r="10" spans="1:26" s="54" customFormat="1" ht="18" x14ac:dyDescent="0.2">
      <c r="A10" s="54" t="s">
        <v>554</v>
      </c>
      <c r="B10" s="22">
        <v>10.426</v>
      </c>
      <c r="C10" s="25">
        <v>2154</v>
      </c>
      <c r="D10" s="25">
        <v>60</v>
      </c>
      <c r="E10" s="25">
        <v>34.5</v>
      </c>
      <c r="F10" s="25">
        <v>2.2999999999999998</v>
      </c>
      <c r="G10" s="23">
        <f t="shared" si="0"/>
        <v>1.6016713091922007E-2</v>
      </c>
      <c r="H10" s="24">
        <v>2162.1075000000001</v>
      </c>
      <c r="I10" s="58">
        <v>2.9479999999999999E-2</v>
      </c>
      <c r="J10" s="58">
        <v>8.5999999999999998E-4</v>
      </c>
      <c r="K10" s="58">
        <v>4.2399999999999998E-3</v>
      </c>
      <c r="L10" s="58">
        <v>7.4999999999999993E-5</v>
      </c>
      <c r="M10" s="58">
        <v>-0.20488999999999999</v>
      </c>
      <c r="N10" s="25">
        <v>4.7600000000000003E-2</v>
      </c>
      <c r="O10" s="25">
        <v>1.8E-3</v>
      </c>
      <c r="P10" s="25"/>
      <c r="Q10" s="25">
        <v>29.5</v>
      </c>
      <c r="R10" s="25">
        <v>0.84</v>
      </c>
      <c r="S10" s="196">
        <v>27.27</v>
      </c>
      <c r="T10" s="196">
        <v>0.48</v>
      </c>
      <c r="U10" s="146">
        <f t="shared" si="1"/>
        <v>1.76017601760176</v>
      </c>
      <c r="V10" s="25">
        <v>91</v>
      </c>
      <c r="W10" s="25">
        <v>78</v>
      </c>
      <c r="X10" s="22">
        <v>7.559322033898308</v>
      </c>
      <c r="Y10" s="123"/>
      <c r="Z10" s="29">
        <v>2.6547619047619055</v>
      </c>
    </row>
    <row r="11" spans="1:26" ht="18" x14ac:dyDescent="0.2">
      <c r="A11" s="50" t="s">
        <v>555</v>
      </c>
      <c r="B11" s="30">
        <v>16.765000000000001</v>
      </c>
      <c r="C11" s="17">
        <v>1101</v>
      </c>
      <c r="D11" s="17">
        <v>78</v>
      </c>
      <c r="E11" s="17">
        <v>45.7</v>
      </c>
      <c r="F11" s="17">
        <v>1</v>
      </c>
      <c r="G11" s="31">
        <f t="shared" si="0"/>
        <v>4.1507720254314262E-2</v>
      </c>
      <c r="H11" s="32">
        <v>1111.7394999999999</v>
      </c>
      <c r="I11" s="56">
        <v>2.9499999999999998E-2</v>
      </c>
      <c r="J11" s="56">
        <v>1.2999999999999999E-3</v>
      </c>
      <c r="K11" s="56">
        <v>4.516E-3</v>
      </c>
      <c r="L11" s="56">
        <v>8.2999999999999998E-5</v>
      </c>
      <c r="M11" s="56">
        <v>0.15465999999999999</v>
      </c>
      <c r="N11" s="17">
        <v>4.5699999999999998E-2</v>
      </c>
      <c r="O11" s="17">
        <v>2E-3</v>
      </c>
      <c r="P11" s="17"/>
      <c r="Q11" s="17">
        <v>29.7</v>
      </c>
      <c r="R11" s="17">
        <v>1.2</v>
      </c>
      <c r="S11" s="195">
        <v>29.05</v>
      </c>
      <c r="T11" s="195">
        <v>0.53</v>
      </c>
      <c r="U11" s="121">
        <f t="shared" si="1"/>
        <v>1.8244406196213425</v>
      </c>
      <c r="V11" s="17">
        <v>7</v>
      </c>
      <c r="W11" s="17">
        <v>93</v>
      </c>
      <c r="X11" s="30">
        <v>2.1885521885521841</v>
      </c>
      <c r="Y11" s="122"/>
      <c r="Z11" s="30">
        <v>0.54166666666666552</v>
      </c>
    </row>
    <row r="12" spans="1:26" s="54" customFormat="1" ht="18" x14ac:dyDescent="0.2">
      <c r="A12" s="54" t="s">
        <v>556</v>
      </c>
      <c r="B12" s="22">
        <v>6.0351999999999997</v>
      </c>
      <c r="C12" s="25">
        <v>850</v>
      </c>
      <c r="D12" s="25">
        <v>100</v>
      </c>
      <c r="E12" s="25">
        <v>369</v>
      </c>
      <c r="F12" s="25">
        <v>75</v>
      </c>
      <c r="G12" s="23">
        <f t="shared" si="0"/>
        <v>0.43411764705882355</v>
      </c>
      <c r="H12" s="24">
        <v>936.71500000000003</v>
      </c>
      <c r="I12" s="58">
        <v>3.2800000000000003E-2</v>
      </c>
      <c r="J12" s="58">
        <v>2.5000000000000001E-3</v>
      </c>
      <c r="K12" s="58">
        <v>4.5199999999999997E-3</v>
      </c>
      <c r="L12" s="58">
        <v>1.9000000000000001E-4</v>
      </c>
      <c r="M12" s="58">
        <v>-0.27922999999999998</v>
      </c>
      <c r="N12" s="25">
        <v>5.0500000000000003E-2</v>
      </c>
      <c r="O12" s="25">
        <v>4.3E-3</v>
      </c>
      <c r="P12" s="25"/>
      <c r="Q12" s="25">
        <v>32.799999999999997</v>
      </c>
      <c r="R12" s="25">
        <v>2.4</v>
      </c>
      <c r="S12" s="196">
        <v>29.1</v>
      </c>
      <c r="T12" s="196">
        <v>1.2</v>
      </c>
      <c r="U12" s="146">
        <f t="shared" si="1"/>
        <v>4.1237113402061851</v>
      </c>
      <c r="V12" s="25">
        <v>190</v>
      </c>
      <c r="W12" s="25">
        <v>180</v>
      </c>
      <c r="X12" s="22">
        <v>11.280487804878037</v>
      </c>
      <c r="Y12" s="123"/>
      <c r="Z12" s="29">
        <v>1.541666666666665</v>
      </c>
    </row>
    <row r="13" spans="1:26" ht="18" x14ac:dyDescent="0.2">
      <c r="A13" s="50" t="s">
        <v>557</v>
      </c>
      <c r="B13" s="30">
        <v>9.1376000000000008</v>
      </c>
      <c r="C13" s="17">
        <v>2190</v>
      </c>
      <c r="D13" s="17">
        <v>100</v>
      </c>
      <c r="E13" s="17">
        <v>77.599999999999994</v>
      </c>
      <c r="F13" s="17">
        <v>2.9</v>
      </c>
      <c r="G13" s="31">
        <f t="shared" si="0"/>
        <v>3.5433789954337894E-2</v>
      </c>
      <c r="H13" s="32">
        <v>2208.2359999999999</v>
      </c>
      <c r="I13" s="56">
        <v>3.0099999999999998E-2</v>
      </c>
      <c r="J13" s="56">
        <v>1.2999999999999999E-3</v>
      </c>
      <c r="K13" s="56">
        <v>4.6600000000000001E-3</v>
      </c>
      <c r="L13" s="56">
        <v>1.2999999999999999E-4</v>
      </c>
      <c r="M13" s="56">
        <v>0.15218999999999999</v>
      </c>
      <c r="N13" s="17">
        <v>4.5699999999999998E-2</v>
      </c>
      <c r="O13" s="17">
        <v>2.3999999999999998E-3</v>
      </c>
      <c r="P13" s="17"/>
      <c r="Q13" s="17">
        <v>30.1</v>
      </c>
      <c r="R13" s="17">
        <v>1.2</v>
      </c>
      <c r="S13" s="195">
        <v>29.95</v>
      </c>
      <c r="T13" s="195">
        <v>0.85</v>
      </c>
      <c r="U13" s="121">
        <f t="shared" si="1"/>
        <v>2.8380634390651087</v>
      </c>
      <c r="V13" s="17">
        <v>-10</v>
      </c>
      <c r="W13" s="17">
        <v>110</v>
      </c>
      <c r="X13" s="30">
        <v>0.4983388704319025</v>
      </c>
      <c r="Y13" s="122"/>
      <c r="Z13" s="30">
        <v>0.12500000000000178</v>
      </c>
    </row>
    <row r="14" spans="1:26" ht="18" x14ac:dyDescent="0.2">
      <c r="A14" s="50" t="s">
        <v>558</v>
      </c>
      <c r="B14" s="30">
        <v>23.251000000000001</v>
      </c>
      <c r="C14" s="17">
        <v>152.9</v>
      </c>
      <c r="D14" s="17">
        <v>3.5</v>
      </c>
      <c r="E14" s="17">
        <v>31.42</v>
      </c>
      <c r="F14" s="17">
        <v>0.85</v>
      </c>
      <c r="G14" s="31">
        <f t="shared" si="0"/>
        <v>0.20549378678875083</v>
      </c>
      <c r="H14" s="32">
        <v>160.28370000000001</v>
      </c>
      <c r="I14" s="56">
        <v>2.9600000000000001E-2</v>
      </c>
      <c r="J14" s="56">
        <v>3.8999999999999998E-3</v>
      </c>
      <c r="K14" s="56">
        <v>4.6899999999999997E-3</v>
      </c>
      <c r="L14" s="56">
        <v>1.7000000000000001E-4</v>
      </c>
      <c r="M14" s="56">
        <v>-3.5586E-2</v>
      </c>
      <c r="N14" s="17">
        <v>4.3299999999999998E-2</v>
      </c>
      <c r="O14" s="17">
        <v>6.0000000000000001E-3</v>
      </c>
      <c r="P14" s="17"/>
      <c r="Q14" s="17">
        <v>29.4</v>
      </c>
      <c r="R14" s="17">
        <v>3.8</v>
      </c>
      <c r="S14" s="195">
        <v>30.1</v>
      </c>
      <c r="T14" s="195">
        <v>1.1000000000000001</v>
      </c>
      <c r="U14" s="121">
        <f t="shared" si="1"/>
        <v>3.6544850498338874</v>
      </c>
      <c r="V14" s="17">
        <v>-20</v>
      </c>
      <c r="W14" s="17">
        <v>240</v>
      </c>
      <c r="X14" s="30">
        <v>-2.3809523809523947</v>
      </c>
      <c r="Y14" s="122"/>
      <c r="Z14" s="30">
        <v>-0.18421052631579024</v>
      </c>
    </row>
    <row r="15" spans="1:26" ht="18" x14ac:dyDescent="0.2">
      <c r="A15" s="50" t="s">
        <v>559</v>
      </c>
      <c r="B15" s="30">
        <v>22.677</v>
      </c>
      <c r="C15" s="17">
        <v>1765</v>
      </c>
      <c r="D15" s="17">
        <v>95</v>
      </c>
      <c r="E15" s="17">
        <v>62.1</v>
      </c>
      <c r="F15" s="17">
        <v>2</v>
      </c>
      <c r="G15" s="31">
        <f t="shared" si="0"/>
        <v>3.5184135977337112E-2</v>
      </c>
      <c r="H15" s="32">
        <v>1779.5934999999999</v>
      </c>
      <c r="I15" s="56">
        <v>3.1E-2</v>
      </c>
      <c r="J15" s="56">
        <v>1E-3</v>
      </c>
      <c r="K15" s="56">
        <v>4.7489999999999997E-3</v>
      </c>
      <c r="L15" s="56">
        <v>7.2000000000000002E-5</v>
      </c>
      <c r="M15" s="56">
        <v>0.28462999999999999</v>
      </c>
      <c r="N15" s="17">
        <v>4.7199999999999999E-2</v>
      </c>
      <c r="O15" s="17">
        <v>1.6000000000000001E-3</v>
      </c>
      <c r="P15" s="17"/>
      <c r="Q15" s="17">
        <v>30.97</v>
      </c>
      <c r="R15" s="17">
        <v>1</v>
      </c>
      <c r="S15" s="195">
        <v>30.54</v>
      </c>
      <c r="T15" s="195">
        <v>0.46</v>
      </c>
      <c r="U15" s="121">
        <f t="shared" si="1"/>
        <v>1.5062213490504259</v>
      </c>
      <c r="V15" s="17">
        <v>78</v>
      </c>
      <c r="W15" s="17">
        <v>76</v>
      </c>
      <c r="X15" s="30">
        <v>1.3884404262189176</v>
      </c>
      <c r="Y15" s="122"/>
      <c r="Z15" s="30">
        <v>0.42999999999999972</v>
      </c>
    </row>
    <row r="16" spans="1:26" ht="18" x14ac:dyDescent="0.2">
      <c r="A16" s="50" t="s">
        <v>560</v>
      </c>
      <c r="B16" s="30">
        <v>14.686999999999999</v>
      </c>
      <c r="C16" s="17">
        <v>142.9</v>
      </c>
      <c r="D16" s="17">
        <v>3.2</v>
      </c>
      <c r="E16" s="17">
        <v>19.2</v>
      </c>
      <c r="F16" s="17">
        <v>1.3</v>
      </c>
      <c r="G16" s="31">
        <f t="shared" si="0"/>
        <v>0.13435969209237228</v>
      </c>
      <c r="H16" s="32">
        <v>147.41200000000001</v>
      </c>
      <c r="I16" s="56">
        <v>2.9600000000000001E-2</v>
      </c>
      <c r="J16" s="56">
        <v>4.1999999999999997E-3</v>
      </c>
      <c r="K16" s="56">
        <v>4.81E-3</v>
      </c>
      <c r="L16" s="56">
        <v>2.0000000000000001E-4</v>
      </c>
      <c r="M16" s="56">
        <v>8.4542999999999993E-2</v>
      </c>
      <c r="N16" s="17">
        <v>4.5400000000000003E-2</v>
      </c>
      <c r="O16" s="17">
        <v>6.7999999999999996E-3</v>
      </c>
      <c r="P16" s="17"/>
      <c r="Q16" s="17">
        <v>29.5</v>
      </c>
      <c r="R16" s="17">
        <v>4.2</v>
      </c>
      <c r="S16" s="195">
        <v>30.9</v>
      </c>
      <c r="T16" s="195">
        <v>1.3</v>
      </c>
      <c r="U16" s="121">
        <f t="shared" si="1"/>
        <v>4.2071197411003247</v>
      </c>
      <c r="V16" s="17">
        <v>-60</v>
      </c>
      <c r="W16" s="17">
        <v>270</v>
      </c>
      <c r="X16" s="30">
        <v>-4.7457627118643986</v>
      </c>
      <c r="Y16" s="122"/>
      <c r="Z16" s="30">
        <v>-0.33333333333333298</v>
      </c>
    </row>
    <row r="17" spans="1:26" ht="18" x14ac:dyDescent="0.2">
      <c r="A17" s="50" t="s">
        <v>561</v>
      </c>
      <c r="B17" s="30">
        <v>12.228</v>
      </c>
      <c r="C17" s="17">
        <v>1802</v>
      </c>
      <c r="D17" s="17">
        <v>78</v>
      </c>
      <c r="E17" s="17">
        <v>169.4</v>
      </c>
      <c r="F17" s="17">
        <v>4.9000000000000004</v>
      </c>
      <c r="G17" s="31">
        <f t="shared" si="0"/>
        <v>9.4006659267480586E-2</v>
      </c>
      <c r="H17" s="32">
        <v>1841.809</v>
      </c>
      <c r="I17" s="56">
        <v>3.0599999999999999E-2</v>
      </c>
      <c r="J17" s="56">
        <v>1.5E-3</v>
      </c>
      <c r="K17" s="56">
        <v>4.8329999999999996E-3</v>
      </c>
      <c r="L17" s="56">
        <v>1E-4</v>
      </c>
      <c r="M17" s="56">
        <v>9.8408999999999996E-2</v>
      </c>
      <c r="N17" s="17">
        <v>4.5699999999999998E-2</v>
      </c>
      <c r="O17" s="17">
        <v>2.2000000000000001E-3</v>
      </c>
      <c r="P17" s="17"/>
      <c r="Q17" s="17">
        <v>30.6</v>
      </c>
      <c r="R17" s="17">
        <v>1.5</v>
      </c>
      <c r="S17" s="195">
        <v>31.08</v>
      </c>
      <c r="T17" s="195">
        <v>0.65</v>
      </c>
      <c r="U17" s="121">
        <f t="shared" si="1"/>
        <v>2.0913770913770913</v>
      </c>
      <c r="V17" s="17">
        <v>-10</v>
      </c>
      <c r="W17" s="17">
        <v>99</v>
      </c>
      <c r="X17" s="30">
        <v>-1.5686274509803866</v>
      </c>
      <c r="Y17" s="122"/>
      <c r="Z17" s="30">
        <v>-0.3199999999999979</v>
      </c>
    </row>
    <row r="18" spans="1:26" ht="18" x14ac:dyDescent="0.2">
      <c r="A18" s="50" t="s">
        <v>562</v>
      </c>
      <c r="B18" s="30">
        <v>17.652999999999999</v>
      </c>
      <c r="C18" s="17">
        <v>1980</v>
      </c>
      <c r="D18" s="17">
        <v>160</v>
      </c>
      <c r="E18" s="17">
        <v>52.5</v>
      </c>
      <c r="F18" s="17">
        <v>3.4</v>
      </c>
      <c r="G18" s="31">
        <f t="shared" si="0"/>
        <v>2.6515151515151516E-2</v>
      </c>
      <c r="H18" s="32">
        <v>1992.3375000000001</v>
      </c>
      <c r="I18" s="56">
        <v>3.1189999999999999E-2</v>
      </c>
      <c r="J18" s="56">
        <v>8.9999999999999998E-4</v>
      </c>
      <c r="K18" s="56">
        <v>4.9020000000000001E-3</v>
      </c>
      <c r="L18" s="56">
        <v>7.3999999999999996E-5</v>
      </c>
      <c r="M18" s="56">
        <v>0.28758</v>
      </c>
      <c r="N18" s="17">
        <v>4.6300000000000001E-2</v>
      </c>
      <c r="O18" s="17">
        <v>1.6000000000000001E-3</v>
      </c>
      <c r="P18" s="17"/>
      <c r="Q18" s="17">
        <v>31.18</v>
      </c>
      <c r="R18" s="17">
        <v>0.89</v>
      </c>
      <c r="S18" s="195">
        <v>31.52</v>
      </c>
      <c r="T18" s="195">
        <v>0.47</v>
      </c>
      <c r="U18" s="121">
        <f t="shared" si="1"/>
        <v>1.4911167512690355</v>
      </c>
      <c r="V18" s="17">
        <v>24</v>
      </c>
      <c r="W18" s="17">
        <v>69</v>
      </c>
      <c r="X18" s="30">
        <v>-1.0904425914047389</v>
      </c>
      <c r="Y18" s="122"/>
      <c r="Z18" s="30">
        <v>-0.38202247191011218</v>
      </c>
    </row>
    <row r="19" spans="1:26" s="54" customFormat="1" ht="18" x14ac:dyDescent="0.2">
      <c r="A19" s="54" t="s">
        <v>563</v>
      </c>
      <c r="B19" s="29">
        <v>3.7867999999999999</v>
      </c>
      <c r="C19" s="25">
        <v>1819</v>
      </c>
      <c r="D19" s="25">
        <v>79</v>
      </c>
      <c r="E19" s="25">
        <v>27.4</v>
      </c>
      <c r="F19" s="25">
        <v>1.5</v>
      </c>
      <c r="G19" s="23">
        <f t="shared" si="0"/>
        <v>1.5063221550302363E-2</v>
      </c>
      <c r="H19" s="24">
        <v>1825.4390000000001</v>
      </c>
      <c r="I19" s="58">
        <v>3.3599999999999998E-2</v>
      </c>
      <c r="J19" s="58">
        <v>2E-3</v>
      </c>
      <c r="K19" s="58">
        <v>4.9300000000000004E-3</v>
      </c>
      <c r="L19" s="58">
        <v>1.2999999999999999E-4</v>
      </c>
      <c r="M19" s="58">
        <v>0.1048</v>
      </c>
      <c r="N19" s="25">
        <v>4.6399999999999997E-2</v>
      </c>
      <c r="O19" s="25">
        <v>2.8E-3</v>
      </c>
      <c r="P19" s="25"/>
      <c r="Q19" s="25">
        <v>33.6</v>
      </c>
      <c r="R19" s="25">
        <v>1.9</v>
      </c>
      <c r="S19" s="196">
        <v>31.69</v>
      </c>
      <c r="T19" s="196">
        <v>0.84</v>
      </c>
      <c r="U19" s="146">
        <f t="shared" si="1"/>
        <v>2.6506784474597662</v>
      </c>
      <c r="V19" s="25">
        <v>50</v>
      </c>
      <c r="W19" s="25">
        <v>140</v>
      </c>
      <c r="X19" s="22">
        <v>5.684523809523812</v>
      </c>
      <c r="Y19" s="123"/>
      <c r="Z19" s="22">
        <v>1.0052631578947369</v>
      </c>
    </row>
    <row r="20" spans="1:26" ht="18" x14ac:dyDescent="0.2">
      <c r="A20" s="50" t="s">
        <v>564</v>
      </c>
      <c r="B20" s="30">
        <v>20.841999999999999</v>
      </c>
      <c r="C20" s="17">
        <v>2020</v>
      </c>
      <c r="D20" s="17">
        <v>160</v>
      </c>
      <c r="E20" s="17">
        <v>84.7</v>
      </c>
      <c r="F20" s="17">
        <v>7.6</v>
      </c>
      <c r="G20" s="31">
        <f t="shared" si="0"/>
        <v>4.1930693069306933E-2</v>
      </c>
      <c r="H20" s="32">
        <v>2039.9045000000001</v>
      </c>
      <c r="I20" s="56">
        <v>3.2190000000000003E-2</v>
      </c>
      <c r="J20" s="56">
        <v>8.1999999999999998E-4</v>
      </c>
      <c r="K20" s="56">
        <v>5.0260000000000001E-3</v>
      </c>
      <c r="L20" s="56">
        <v>6.7999999999999999E-5</v>
      </c>
      <c r="M20" s="56">
        <v>0.25570999999999999</v>
      </c>
      <c r="N20" s="17">
        <v>4.7E-2</v>
      </c>
      <c r="O20" s="17">
        <v>1.4E-3</v>
      </c>
      <c r="P20" s="17"/>
      <c r="Q20" s="17">
        <v>32.159999999999997</v>
      </c>
      <c r="R20" s="17">
        <v>0.8</v>
      </c>
      <c r="S20" s="195">
        <v>32.32</v>
      </c>
      <c r="T20" s="195">
        <v>0.43</v>
      </c>
      <c r="U20" s="121">
        <f t="shared" si="1"/>
        <v>1.3304455445544554</v>
      </c>
      <c r="V20" s="17">
        <v>56</v>
      </c>
      <c r="W20" s="17">
        <v>63</v>
      </c>
      <c r="X20" s="30">
        <v>-0.49751243781095411</v>
      </c>
      <c r="Y20" s="122"/>
      <c r="Z20" s="30">
        <v>-0.20000000000000462</v>
      </c>
    </row>
    <row r="21" spans="1:26" ht="18" x14ac:dyDescent="0.2">
      <c r="A21" s="50" t="s">
        <v>565</v>
      </c>
      <c r="B21" s="30">
        <v>23.238</v>
      </c>
      <c r="C21" s="17">
        <v>220</v>
      </c>
      <c r="D21" s="17">
        <v>10</v>
      </c>
      <c r="E21" s="17">
        <v>62.7</v>
      </c>
      <c r="F21" s="17">
        <v>1.6</v>
      </c>
      <c r="G21" s="31">
        <f t="shared" si="0"/>
        <v>0.28500000000000003</v>
      </c>
      <c r="H21" s="32">
        <v>234.7345</v>
      </c>
      <c r="I21" s="56">
        <v>3.1099999999999999E-2</v>
      </c>
      <c r="J21" s="56">
        <v>2.8999999999999998E-3</v>
      </c>
      <c r="K21" s="56">
        <v>5.0400000000000002E-3</v>
      </c>
      <c r="L21" s="56">
        <v>1.1E-4</v>
      </c>
      <c r="M21" s="56">
        <v>-9.6792000000000003E-2</v>
      </c>
      <c r="N21" s="17">
        <v>4.5199999999999997E-2</v>
      </c>
      <c r="O21" s="17">
        <v>4.4999999999999997E-3</v>
      </c>
      <c r="P21" s="17"/>
      <c r="Q21" s="17">
        <v>31</v>
      </c>
      <c r="R21" s="17">
        <v>2.8</v>
      </c>
      <c r="S21" s="195">
        <v>32.43</v>
      </c>
      <c r="T21" s="195">
        <v>0.71</v>
      </c>
      <c r="U21" s="121">
        <f t="shared" si="1"/>
        <v>2.1893308664816526</v>
      </c>
      <c r="V21" s="17">
        <v>-10</v>
      </c>
      <c r="W21" s="17">
        <v>190</v>
      </c>
      <c r="X21" s="30">
        <v>-4.6129032258064528</v>
      </c>
      <c r="Y21" s="122"/>
      <c r="Z21" s="30">
        <v>-0.51071428571428568</v>
      </c>
    </row>
    <row r="22" spans="1:26" ht="18" x14ac:dyDescent="0.2">
      <c r="A22" s="50" t="s">
        <v>566</v>
      </c>
      <c r="B22" s="30">
        <v>22.484999999999999</v>
      </c>
      <c r="C22" s="17">
        <v>169.7</v>
      </c>
      <c r="D22" s="17">
        <v>9.4</v>
      </c>
      <c r="E22" s="17">
        <v>44.9</v>
      </c>
      <c r="F22" s="17">
        <v>2.1</v>
      </c>
      <c r="G22" s="31">
        <f t="shared" si="0"/>
        <v>0.26458456098998234</v>
      </c>
      <c r="H22" s="32">
        <v>180.25149999999999</v>
      </c>
      <c r="I22" s="56">
        <v>3.0599999999999999E-2</v>
      </c>
      <c r="J22" s="56">
        <v>3.3999999999999998E-3</v>
      </c>
      <c r="K22" s="56">
        <v>5.0499999999999998E-3</v>
      </c>
      <c r="L22" s="56">
        <v>1.7000000000000001E-4</v>
      </c>
      <c r="M22" s="56">
        <v>-0.21453</v>
      </c>
      <c r="N22" s="17">
        <v>4.4299999999999999E-2</v>
      </c>
      <c r="O22" s="17">
        <v>5.7000000000000002E-3</v>
      </c>
      <c r="P22" s="17"/>
      <c r="Q22" s="17">
        <v>30.9</v>
      </c>
      <c r="R22" s="17">
        <v>3.3</v>
      </c>
      <c r="S22" s="195">
        <v>32.5</v>
      </c>
      <c r="T22" s="195">
        <v>1.1000000000000001</v>
      </c>
      <c r="U22" s="121">
        <f t="shared" si="1"/>
        <v>3.384615384615385</v>
      </c>
      <c r="V22" s="17">
        <v>20</v>
      </c>
      <c r="W22" s="17">
        <v>230</v>
      </c>
      <c r="X22" s="30">
        <v>-5.1779935275080957</v>
      </c>
      <c r="Y22" s="122"/>
      <c r="Z22" s="30">
        <v>-0.48484848484848531</v>
      </c>
    </row>
    <row r="23" spans="1:26" ht="18" x14ac:dyDescent="0.2">
      <c r="A23" s="50" t="s">
        <v>567</v>
      </c>
      <c r="B23" s="30">
        <v>23.238</v>
      </c>
      <c r="C23" s="17">
        <v>3480</v>
      </c>
      <c r="D23" s="17">
        <v>300</v>
      </c>
      <c r="E23" s="17">
        <v>126.1</v>
      </c>
      <c r="F23" s="17">
        <v>8.4</v>
      </c>
      <c r="G23" s="31">
        <f t="shared" si="0"/>
        <v>3.6235632183908045E-2</v>
      </c>
      <c r="H23" s="32">
        <v>3509.6334999999999</v>
      </c>
      <c r="I23" s="56">
        <v>3.2829999999999998E-2</v>
      </c>
      <c r="J23" s="56">
        <v>7.5000000000000002E-4</v>
      </c>
      <c r="K23" s="56">
        <v>5.0679999999999996E-3</v>
      </c>
      <c r="L23" s="56">
        <v>6.2000000000000003E-5</v>
      </c>
      <c r="M23" s="56">
        <v>0.33233000000000001</v>
      </c>
      <c r="N23" s="17">
        <v>4.7399999999999998E-2</v>
      </c>
      <c r="O23" s="17">
        <v>1.2999999999999999E-3</v>
      </c>
      <c r="P23" s="17"/>
      <c r="Q23" s="17">
        <v>32.79</v>
      </c>
      <c r="R23" s="17">
        <v>0.74</v>
      </c>
      <c r="S23" s="195">
        <v>32.590000000000003</v>
      </c>
      <c r="T23" s="195">
        <v>0.4</v>
      </c>
      <c r="U23" s="121">
        <f t="shared" si="1"/>
        <v>1.22737035900583</v>
      </c>
      <c r="V23" s="17">
        <v>66</v>
      </c>
      <c r="W23" s="17">
        <v>58</v>
      </c>
      <c r="X23" s="30">
        <v>0.60994205550470859</v>
      </c>
      <c r="Y23" s="122"/>
      <c r="Z23" s="30">
        <v>0.27027027027026451</v>
      </c>
    </row>
    <row r="24" spans="1:26" ht="18" x14ac:dyDescent="0.2">
      <c r="A24" s="50" t="s">
        <v>568</v>
      </c>
      <c r="B24" s="30">
        <v>14.612</v>
      </c>
      <c r="C24" s="17">
        <v>498</v>
      </c>
      <c r="D24" s="17">
        <v>24</v>
      </c>
      <c r="E24" s="17">
        <v>222</v>
      </c>
      <c r="F24" s="17">
        <v>25</v>
      </c>
      <c r="G24" s="31">
        <f t="shared" si="0"/>
        <v>0.44578313253012047</v>
      </c>
      <c r="H24" s="32">
        <v>550.16999999999996</v>
      </c>
      <c r="I24" s="56">
        <v>3.39E-2</v>
      </c>
      <c r="J24" s="56">
        <v>1.6999999999999999E-3</v>
      </c>
      <c r="K24" s="56">
        <v>5.0899999999999999E-3</v>
      </c>
      <c r="L24" s="56">
        <v>1.1E-4</v>
      </c>
      <c r="M24" s="56">
        <v>3.1570000000000001E-2</v>
      </c>
      <c r="N24" s="17">
        <v>4.6100000000000002E-2</v>
      </c>
      <c r="O24" s="17">
        <v>2.3999999999999998E-3</v>
      </c>
      <c r="P24" s="17"/>
      <c r="Q24" s="17">
        <v>33.799999999999997</v>
      </c>
      <c r="R24" s="17">
        <v>1.6</v>
      </c>
      <c r="S24" s="195">
        <v>32.75</v>
      </c>
      <c r="T24" s="195">
        <v>0.7</v>
      </c>
      <c r="U24" s="121">
        <f t="shared" si="1"/>
        <v>2.1374045801526718</v>
      </c>
      <c r="V24" s="17">
        <v>10</v>
      </c>
      <c r="W24" s="17">
        <v>110</v>
      </c>
      <c r="X24" s="30">
        <v>3.1065088757396331</v>
      </c>
      <c r="Y24" s="122"/>
      <c r="Z24" s="30">
        <v>0.65624999999999822</v>
      </c>
    </row>
    <row r="25" spans="1:26" ht="18" x14ac:dyDescent="0.2">
      <c r="A25" s="50" t="s">
        <v>569</v>
      </c>
      <c r="B25" s="30">
        <v>23.251000000000001</v>
      </c>
      <c r="C25" s="17">
        <v>1237</v>
      </c>
      <c r="D25" s="17">
        <v>47</v>
      </c>
      <c r="E25" s="17">
        <v>122.9</v>
      </c>
      <c r="F25" s="17">
        <v>3.1</v>
      </c>
      <c r="G25" s="31">
        <f t="shared" si="0"/>
        <v>9.935327405012126E-2</v>
      </c>
      <c r="H25" s="32">
        <v>1265.8815</v>
      </c>
      <c r="I25" s="56">
        <v>3.2300000000000002E-2</v>
      </c>
      <c r="J25" s="56">
        <v>1.1000000000000001E-3</v>
      </c>
      <c r="K25" s="56">
        <v>5.1009999999999996E-3</v>
      </c>
      <c r="L25" s="56">
        <v>7.3999999999999996E-5</v>
      </c>
      <c r="M25" s="56">
        <v>4.9031999999999999E-2</v>
      </c>
      <c r="N25" s="17">
        <v>4.6399999999999997E-2</v>
      </c>
      <c r="O25" s="17">
        <v>1.9E-3</v>
      </c>
      <c r="P25" s="17"/>
      <c r="Q25" s="17">
        <v>32.299999999999997</v>
      </c>
      <c r="R25" s="17">
        <v>1.1000000000000001</v>
      </c>
      <c r="S25" s="195">
        <v>32.799999999999997</v>
      </c>
      <c r="T25" s="195">
        <v>0.48</v>
      </c>
      <c r="U25" s="121">
        <f t="shared" si="1"/>
        <v>1.4634146341463417</v>
      </c>
      <c r="V25" s="17">
        <v>27</v>
      </c>
      <c r="W25" s="17">
        <v>86</v>
      </c>
      <c r="X25" s="30">
        <v>-1.5479876160990669</v>
      </c>
      <c r="Y25" s="122"/>
      <c r="Z25" s="30">
        <v>-0.45454545454545453</v>
      </c>
    </row>
    <row r="26" spans="1:26" ht="18" x14ac:dyDescent="0.2">
      <c r="A26" s="50" t="s">
        <v>570</v>
      </c>
      <c r="B26" s="30">
        <v>6.3628999999999998</v>
      </c>
      <c r="C26" s="17">
        <v>2060</v>
      </c>
      <c r="D26" s="17">
        <v>150</v>
      </c>
      <c r="E26" s="17">
        <v>43.6</v>
      </c>
      <c r="F26" s="17">
        <v>3.9</v>
      </c>
      <c r="G26" s="31">
        <f t="shared" si="0"/>
        <v>2.1165048543689322E-2</v>
      </c>
      <c r="H26" s="32">
        <v>2070.2460000000001</v>
      </c>
      <c r="I26" s="56">
        <v>3.3700000000000001E-2</v>
      </c>
      <c r="J26" s="56">
        <v>1.6999999999999999E-3</v>
      </c>
      <c r="K26" s="56">
        <v>5.1399999999999996E-3</v>
      </c>
      <c r="L26" s="56">
        <v>1.4999999999999999E-4</v>
      </c>
      <c r="M26" s="56">
        <v>0.45241999999999999</v>
      </c>
      <c r="N26" s="17">
        <v>4.82E-2</v>
      </c>
      <c r="O26" s="17">
        <v>2.3999999999999998E-3</v>
      </c>
      <c r="P26" s="17"/>
      <c r="Q26" s="17">
        <v>33.6</v>
      </c>
      <c r="R26" s="17">
        <v>1.7</v>
      </c>
      <c r="S26" s="195">
        <v>33.06</v>
      </c>
      <c r="T26" s="195">
        <v>0.99</v>
      </c>
      <c r="U26" s="121">
        <f t="shared" si="1"/>
        <v>2.9945553539019962</v>
      </c>
      <c r="V26" s="17">
        <v>100</v>
      </c>
      <c r="W26" s="17">
        <v>110</v>
      </c>
      <c r="X26" s="30">
        <v>1.6071428571428514</v>
      </c>
      <c r="Y26" s="122"/>
      <c r="Z26" s="30">
        <v>0.31764705882352889</v>
      </c>
    </row>
    <row r="27" spans="1:26" s="54" customFormat="1" ht="18" x14ac:dyDescent="0.2">
      <c r="A27" s="54" t="s">
        <v>571</v>
      </c>
      <c r="B27" s="22">
        <v>10.347</v>
      </c>
      <c r="C27" s="25">
        <v>3160</v>
      </c>
      <c r="D27" s="25">
        <v>210</v>
      </c>
      <c r="E27" s="25">
        <v>74.5</v>
      </c>
      <c r="F27" s="25">
        <v>4.0999999999999996</v>
      </c>
      <c r="G27" s="23">
        <f t="shared" si="0"/>
        <v>2.3575949367088608E-2</v>
      </c>
      <c r="H27" s="24">
        <v>3177.5075000000002</v>
      </c>
      <c r="I27" s="58">
        <v>3.5700000000000003E-2</v>
      </c>
      <c r="J27" s="58">
        <v>1.1999999999999999E-3</v>
      </c>
      <c r="K27" s="58">
        <v>5.2560000000000003E-3</v>
      </c>
      <c r="L27" s="58">
        <v>9.8999999999999994E-5</v>
      </c>
      <c r="M27" s="58">
        <v>0.21651999999999999</v>
      </c>
      <c r="N27" s="25">
        <v>4.8899999999999999E-2</v>
      </c>
      <c r="O27" s="25">
        <v>1.6999999999999999E-3</v>
      </c>
      <c r="P27" s="25"/>
      <c r="Q27" s="25">
        <v>35.6</v>
      </c>
      <c r="R27" s="25">
        <v>1.2</v>
      </c>
      <c r="S27" s="196">
        <v>33.79</v>
      </c>
      <c r="T27" s="196">
        <v>0.64</v>
      </c>
      <c r="U27" s="146">
        <f t="shared" si="1"/>
        <v>1.8940514945250075</v>
      </c>
      <c r="V27" s="25">
        <v>135</v>
      </c>
      <c r="W27" s="25">
        <v>78</v>
      </c>
      <c r="X27" s="22">
        <v>5.0842696629213595</v>
      </c>
      <c r="Y27" s="123"/>
      <c r="Z27" s="29">
        <v>1.5083333333333353</v>
      </c>
    </row>
    <row r="28" spans="1:26" ht="18" x14ac:dyDescent="0.2">
      <c r="A28" s="50" t="s">
        <v>572</v>
      </c>
      <c r="B28" s="30">
        <v>19.567</v>
      </c>
      <c r="C28" s="17">
        <v>2060</v>
      </c>
      <c r="D28" s="17">
        <v>160</v>
      </c>
      <c r="E28" s="17">
        <v>50.2</v>
      </c>
      <c r="F28" s="17">
        <v>4.5</v>
      </c>
      <c r="G28" s="31">
        <f t="shared" si="0"/>
        <v>2.4368932038834952E-2</v>
      </c>
      <c r="H28" s="32">
        <v>2071.797</v>
      </c>
      <c r="I28" s="56">
        <v>3.5700000000000003E-2</v>
      </c>
      <c r="J28" s="56">
        <v>1.4E-3</v>
      </c>
      <c r="K28" s="56">
        <v>5.3400000000000001E-3</v>
      </c>
      <c r="L28" s="56">
        <v>9.2999999999999997E-5</v>
      </c>
      <c r="M28" s="56">
        <v>0.30869999999999997</v>
      </c>
      <c r="N28" s="17">
        <v>4.7899999999999998E-2</v>
      </c>
      <c r="O28" s="17">
        <v>1.8E-3</v>
      </c>
      <c r="P28" s="17"/>
      <c r="Q28" s="17">
        <v>35.6</v>
      </c>
      <c r="R28" s="17">
        <v>1.3</v>
      </c>
      <c r="S28" s="195">
        <v>34.33</v>
      </c>
      <c r="T28" s="195">
        <v>0.59</v>
      </c>
      <c r="U28" s="121">
        <f t="shared" si="1"/>
        <v>1.7186134576172445</v>
      </c>
      <c r="V28" s="17">
        <v>118</v>
      </c>
      <c r="W28" s="17">
        <v>84</v>
      </c>
      <c r="X28" s="30">
        <v>3.5674157303370868</v>
      </c>
      <c r="Y28" s="122"/>
      <c r="Z28" s="30">
        <v>0.97692307692307934</v>
      </c>
    </row>
    <row r="29" spans="1:26" ht="18" x14ac:dyDescent="0.2">
      <c r="A29" s="50" t="s">
        <v>573</v>
      </c>
      <c r="B29" s="30">
        <v>5.4059999999999997</v>
      </c>
      <c r="C29" s="17">
        <v>468</v>
      </c>
      <c r="D29" s="17">
        <v>37</v>
      </c>
      <c r="E29" s="17">
        <v>46.3</v>
      </c>
      <c r="F29" s="17">
        <v>3.2</v>
      </c>
      <c r="G29" s="31">
        <f t="shared" si="0"/>
        <v>9.8931623931623927E-2</v>
      </c>
      <c r="H29" s="32">
        <v>478.88049999999998</v>
      </c>
      <c r="I29" s="56">
        <v>3.6799999999999999E-2</v>
      </c>
      <c r="J29" s="56">
        <v>3.3999999999999998E-3</v>
      </c>
      <c r="K29" s="56">
        <v>5.3600000000000002E-3</v>
      </c>
      <c r="L29" s="56">
        <v>2.0000000000000001E-4</v>
      </c>
      <c r="M29" s="56">
        <v>0.22508</v>
      </c>
      <c r="N29" s="17">
        <v>5.0299999999999997E-2</v>
      </c>
      <c r="O29" s="17">
        <v>4.7000000000000002E-3</v>
      </c>
      <c r="P29" s="17"/>
      <c r="Q29" s="17">
        <v>36.700000000000003</v>
      </c>
      <c r="R29" s="17">
        <v>3.3</v>
      </c>
      <c r="S29" s="195">
        <v>34.4</v>
      </c>
      <c r="T29" s="195">
        <v>1.3</v>
      </c>
      <c r="U29" s="121">
        <f t="shared" si="1"/>
        <v>3.779069767441861</v>
      </c>
      <c r="V29" s="17">
        <v>230</v>
      </c>
      <c r="W29" s="17">
        <v>190</v>
      </c>
      <c r="X29" s="30">
        <v>6.2670299727520584</v>
      </c>
      <c r="Y29" s="122"/>
      <c r="Z29" s="30">
        <v>0.69696969696969835</v>
      </c>
    </row>
    <row r="30" spans="1:26" ht="18" x14ac:dyDescent="0.2">
      <c r="A30" s="50" t="s">
        <v>574</v>
      </c>
      <c r="B30" s="30">
        <v>14.352</v>
      </c>
      <c r="C30" s="17">
        <v>1628</v>
      </c>
      <c r="D30" s="17">
        <v>53</v>
      </c>
      <c r="E30" s="17">
        <v>31.4</v>
      </c>
      <c r="F30" s="17">
        <v>0.91</v>
      </c>
      <c r="G30" s="31">
        <f t="shared" si="0"/>
        <v>1.9287469287469286E-2</v>
      </c>
      <c r="H30" s="32">
        <v>1635.3789999999999</v>
      </c>
      <c r="I30" s="56">
        <v>3.5700000000000003E-2</v>
      </c>
      <c r="J30" s="56">
        <v>1.5E-3</v>
      </c>
      <c r="K30" s="56">
        <v>5.4070000000000003E-3</v>
      </c>
      <c r="L30" s="56">
        <v>9.0000000000000006E-5</v>
      </c>
      <c r="M30" s="56">
        <v>0.15348000000000001</v>
      </c>
      <c r="N30" s="17">
        <v>4.7699999999999999E-2</v>
      </c>
      <c r="O30" s="17">
        <v>2.0999999999999999E-3</v>
      </c>
      <c r="P30" s="17"/>
      <c r="Q30" s="17">
        <v>35.6</v>
      </c>
      <c r="R30" s="17">
        <v>1.5</v>
      </c>
      <c r="S30" s="195">
        <v>34.76</v>
      </c>
      <c r="T30" s="195">
        <v>0.57999999999999996</v>
      </c>
      <c r="U30" s="121">
        <f t="shared" si="1"/>
        <v>1.6685845799769849</v>
      </c>
      <c r="V30" s="17">
        <v>89</v>
      </c>
      <c r="W30" s="17">
        <v>97</v>
      </c>
      <c r="X30" s="30">
        <v>2.359550561797763</v>
      </c>
      <c r="Y30" s="122"/>
      <c r="Z30" s="30">
        <v>0.56000000000000227</v>
      </c>
    </row>
    <row r="31" spans="1:26" ht="18" x14ac:dyDescent="0.2">
      <c r="A31" s="50" t="s">
        <v>575</v>
      </c>
      <c r="B31" s="30">
        <v>6.8891</v>
      </c>
      <c r="C31" s="17">
        <v>2702</v>
      </c>
      <c r="D31" s="17">
        <v>98</v>
      </c>
      <c r="E31" s="17">
        <v>58.8</v>
      </c>
      <c r="F31" s="17">
        <v>3.6</v>
      </c>
      <c r="G31" s="31">
        <f t="shared" si="0"/>
        <v>2.1761658031088083E-2</v>
      </c>
      <c r="H31" s="32">
        <v>2715.8180000000002</v>
      </c>
      <c r="I31" s="56">
        <v>3.5400000000000001E-2</v>
      </c>
      <c r="J31" s="56">
        <v>1.8E-3</v>
      </c>
      <c r="K31" s="56">
        <v>5.4099999999999999E-3</v>
      </c>
      <c r="L31" s="56">
        <v>1.3999999999999999E-4</v>
      </c>
      <c r="M31" s="56">
        <v>0.40700999999999998</v>
      </c>
      <c r="N31" s="17">
        <v>4.7500000000000001E-2</v>
      </c>
      <c r="O31" s="17">
        <v>2.5000000000000001E-3</v>
      </c>
      <c r="P31" s="17"/>
      <c r="Q31" s="17">
        <v>35.299999999999997</v>
      </c>
      <c r="R31" s="17">
        <v>1.8</v>
      </c>
      <c r="S31" s="195">
        <v>34.76</v>
      </c>
      <c r="T31" s="195">
        <v>0.87</v>
      </c>
      <c r="U31" s="121">
        <f t="shared" si="1"/>
        <v>2.502876869965478</v>
      </c>
      <c r="V31" s="17">
        <v>90</v>
      </c>
      <c r="W31" s="17">
        <v>120</v>
      </c>
      <c r="X31" s="30">
        <v>1.5297450424929138</v>
      </c>
      <c r="Y31" s="122"/>
      <c r="Z31" s="30">
        <v>0.29999999999999954</v>
      </c>
    </row>
    <row r="32" spans="1:26" s="54" customFormat="1" ht="18" x14ac:dyDescent="0.2">
      <c r="A32" s="54" t="s">
        <v>576</v>
      </c>
      <c r="B32" s="22">
        <v>23.251000000000001</v>
      </c>
      <c r="C32" s="25">
        <v>2010</v>
      </c>
      <c r="D32" s="25">
        <v>160</v>
      </c>
      <c r="E32" s="25">
        <v>49.9</v>
      </c>
      <c r="F32" s="25">
        <v>3.6</v>
      </c>
      <c r="G32" s="23">
        <f t="shared" si="0"/>
        <v>2.4825870646766168E-2</v>
      </c>
      <c r="H32" s="24">
        <v>2021.7265</v>
      </c>
      <c r="I32" s="58">
        <v>4.6800000000000001E-2</v>
      </c>
      <c r="J32" s="58">
        <v>1.9E-3</v>
      </c>
      <c r="K32" s="58">
        <v>5.4190000000000002E-3</v>
      </c>
      <c r="L32" s="58">
        <v>7.6000000000000004E-5</v>
      </c>
      <c r="M32" s="58">
        <v>8.9621000000000006E-2</v>
      </c>
      <c r="N32" s="25">
        <v>6.3500000000000001E-2</v>
      </c>
      <c r="O32" s="25">
        <v>2.8999999999999998E-3</v>
      </c>
      <c r="P32" s="25"/>
      <c r="Q32" s="25">
        <v>46.4</v>
      </c>
      <c r="R32" s="25">
        <v>1.8</v>
      </c>
      <c r="S32" s="196">
        <v>34.840000000000003</v>
      </c>
      <c r="T32" s="196">
        <v>0.49</v>
      </c>
      <c r="U32" s="146">
        <f t="shared" si="1"/>
        <v>1.4064293915040182</v>
      </c>
      <c r="V32" s="25">
        <v>670</v>
      </c>
      <c r="W32" s="25">
        <v>98</v>
      </c>
      <c r="X32" s="22">
        <v>24.913793103448267</v>
      </c>
      <c r="Y32" s="123"/>
      <c r="Z32" s="29">
        <v>6.4222222222222189</v>
      </c>
    </row>
    <row r="33" spans="1:26" s="54" customFormat="1" ht="18" x14ac:dyDescent="0.2">
      <c r="A33" s="54" t="s">
        <v>577</v>
      </c>
      <c r="B33" s="22">
        <v>10.906000000000001</v>
      </c>
      <c r="C33" s="25">
        <v>2580</v>
      </c>
      <c r="D33" s="25">
        <v>81</v>
      </c>
      <c r="E33" s="25">
        <v>54.2</v>
      </c>
      <c r="F33" s="25">
        <v>3.2</v>
      </c>
      <c r="G33" s="23">
        <f t="shared" si="0"/>
        <v>2.1007751937984497E-2</v>
      </c>
      <c r="H33" s="24">
        <v>2592.7370000000001</v>
      </c>
      <c r="I33" s="58">
        <v>3.653E-2</v>
      </c>
      <c r="J33" s="58">
        <v>1E-3</v>
      </c>
      <c r="K33" s="58">
        <v>5.45E-3</v>
      </c>
      <c r="L33" s="58">
        <v>1.2E-4</v>
      </c>
      <c r="M33" s="58">
        <v>0.16408</v>
      </c>
      <c r="N33" s="25">
        <v>4.8000000000000001E-2</v>
      </c>
      <c r="O33" s="25">
        <v>1.6999999999999999E-3</v>
      </c>
      <c r="P33" s="25"/>
      <c r="Q33" s="25">
        <v>36.42</v>
      </c>
      <c r="R33" s="25">
        <v>1</v>
      </c>
      <c r="S33" s="196">
        <v>35.03</v>
      </c>
      <c r="T33" s="196">
        <v>0.8</v>
      </c>
      <c r="U33" s="146">
        <f t="shared" si="1"/>
        <v>2.2837567799029403</v>
      </c>
      <c r="V33" s="25">
        <v>108</v>
      </c>
      <c r="W33" s="25">
        <v>82</v>
      </c>
      <c r="X33" s="22">
        <v>3.8165842943437722</v>
      </c>
      <c r="Y33" s="123"/>
      <c r="Z33" s="29">
        <v>1.3900000000000006</v>
      </c>
    </row>
    <row r="34" spans="1:26" ht="18" x14ac:dyDescent="0.2">
      <c r="A34" s="50" t="s">
        <v>578</v>
      </c>
      <c r="B34" s="30">
        <v>9.3551000000000002</v>
      </c>
      <c r="C34" s="17">
        <v>1754</v>
      </c>
      <c r="D34" s="17">
        <v>33</v>
      </c>
      <c r="E34" s="17">
        <v>35.6</v>
      </c>
      <c r="F34" s="17">
        <v>1.2</v>
      </c>
      <c r="G34" s="31">
        <f t="shared" si="0"/>
        <v>2.0296465222348917E-2</v>
      </c>
      <c r="H34" s="32">
        <v>1762.366</v>
      </c>
      <c r="I34" s="56">
        <v>3.6700000000000003E-2</v>
      </c>
      <c r="J34" s="56">
        <v>1.2999999999999999E-3</v>
      </c>
      <c r="K34" s="56">
        <v>5.4640000000000001E-3</v>
      </c>
      <c r="L34" s="56">
        <v>9.6000000000000002E-5</v>
      </c>
      <c r="M34" s="56">
        <v>-3.1273000000000002E-2</v>
      </c>
      <c r="N34" s="17">
        <v>4.8099999999999997E-2</v>
      </c>
      <c r="O34" s="17">
        <v>2E-3</v>
      </c>
      <c r="P34" s="17"/>
      <c r="Q34" s="17">
        <v>36.6</v>
      </c>
      <c r="R34" s="17">
        <v>1.2</v>
      </c>
      <c r="S34" s="195">
        <v>35.130000000000003</v>
      </c>
      <c r="T34" s="195">
        <v>0.61</v>
      </c>
      <c r="U34" s="121">
        <f t="shared" si="1"/>
        <v>1.7364076288072869</v>
      </c>
      <c r="V34" s="17">
        <v>114</v>
      </c>
      <c r="W34" s="17">
        <v>92</v>
      </c>
      <c r="X34" s="30">
        <v>4.0163934426229453</v>
      </c>
      <c r="Y34" s="122"/>
      <c r="Z34" s="30">
        <v>1.2249999999999992</v>
      </c>
    </row>
    <row r="35" spans="1:26" ht="18" x14ac:dyDescent="0.2">
      <c r="A35" s="50" t="s">
        <v>579</v>
      </c>
      <c r="B35" s="30">
        <v>23.251000000000001</v>
      </c>
      <c r="C35" s="17">
        <v>698</v>
      </c>
      <c r="D35" s="17">
        <v>27</v>
      </c>
      <c r="E35" s="17">
        <v>25.72</v>
      </c>
      <c r="F35" s="17">
        <v>0.48</v>
      </c>
      <c r="G35" s="31">
        <f t="shared" si="0"/>
        <v>3.6848137535816616E-2</v>
      </c>
      <c r="H35" s="32">
        <v>704.04420000000005</v>
      </c>
      <c r="I35" s="56">
        <v>3.4299999999999997E-2</v>
      </c>
      <c r="J35" s="56">
        <v>1.6999999999999999E-3</v>
      </c>
      <c r="K35" s="56">
        <v>5.4720000000000003E-3</v>
      </c>
      <c r="L35" s="56">
        <v>9.5000000000000005E-5</v>
      </c>
      <c r="M35" s="56">
        <v>0.21962000000000001</v>
      </c>
      <c r="N35" s="17">
        <v>4.6199999999999998E-2</v>
      </c>
      <c r="O35" s="17">
        <v>2.3E-3</v>
      </c>
      <c r="P35" s="17"/>
      <c r="Q35" s="17">
        <v>34.200000000000003</v>
      </c>
      <c r="R35" s="17">
        <v>1.6</v>
      </c>
      <c r="S35" s="195">
        <v>35.18</v>
      </c>
      <c r="T35" s="195">
        <v>0.61</v>
      </c>
      <c r="U35" s="121">
        <f t="shared" si="1"/>
        <v>1.733939738487777</v>
      </c>
      <c r="V35" s="17">
        <v>1</v>
      </c>
      <c r="W35" s="17">
        <v>100</v>
      </c>
      <c r="X35" s="30">
        <v>-2.8654970760233933</v>
      </c>
      <c r="Y35" s="122"/>
      <c r="Z35" s="30">
        <v>-0.61249999999999805</v>
      </c>
    </row>
    <row r="36" spans="1:26" s="54" customFormat="1" ht="18" x14ac:dyDescent="0.2">
      <c r="A36" s="54" t="s">
        <v>580</v>
      </c>
      <c r="B36" s="22">
        <v>23.265999999999998</v>
      </c>
      <c r="C36" s="25">
        <v>2290</v>
      </c>
      <c r="D36" s="25">
        <v>170</v>
      </c>
      <c r="E36" s="25">
        <v>47.36</v>
      </c>
      <c r="F36" s="25">
        <v>0.7</v>
      </c>
      <c r="G36" s="23">
        <f t="shared" si="0"/>
        <v>2.0681222707423581E-2</v>
      </c>
      <c r="H36" s="24">
        <v>2301.1296000000002</v>
      </c>
      <c r="I36" s="58">
        <v>4.5600000000000002E-2</v>
      </c>
      <c r="J36" s="58">
        <v>2.3999999999999998E-3</v>
      </c>
      <c r="K36" s="58">
        <v>5.4850000000000003E-3</v>
      </c>
      <c r="L36" s="58">
        <v>6.6000000000000005E-5</v>
      </c>
      <c r="M36" s="58">
        <v>0.20546</v>
      </c>
      <c r="N36" s="25">
        <v>6.0499999999999998E-2</v>
      </c>
      <c r="O36" s="25">
        <v>3.3E-3</v>
      </c>
      <c r="P36" s="25"/>
      <c r="Q36" s="25">
        <v>45.2</v>
      </c>
      <c r="R36" s="25">
        <v>2.2999999999999998</v>
      </c>
      <c r="S36" s="196">
        <v>35.26</v>
      </c>
      <c r="T36" s="196">
        <v>0.42</v>
      </c>
      <c r="U36" s="146">
        <f t="shared" si="1"/>
        <v>1.1911514463981849</v>
      </c>
      <c r="V36" s="25">
        <v>560</v>
      </c>
      <c r="W36" s="25">
        <v>110</v>
      </c>
      <c r="X36" s="22">
        <v>21.991150442477881</v>
      </c>
      <c r="Y36" s="123"/>
      <c r="Z36" s="29">
        <v>4.3217391304347847</v>
      </c>
    </row>
    <row r="37" spans="1:26" ht="18" x14ac:dyDescent="0.2">
      <c r="A37" s="50" t="s">
        <v>581</v>
      </c>
      <c r="B37" s="30">
        <v>10.601000000000001</v>
      </c>
      <c r="C37" s="17">
        <v>148.19999999999999</v>
      </c>
      <c r="D37" s="17">
        <v>6.3</v>
      </c>
      <c r="E37" s="17">
        <v>16.88</v>
      </c>
      <c r="F37" s="17">
        <v>0.38</v>
      </c>
      <c r="G37" s="31">
        <f t="shared" si="0"/>
        <v>0.11390013495276653</v>
      </c>
      <c r="H37" s="32">
        <v>152.16679999999999</v>
      </c>
      <c r="I37" s="56">
        <v>3.3000000000000002E-2</v>
      </c>
      <c r="J37" s="56">
        <v>5.1000000000000004E-3</v>
      </c>
      <c r="K37" s="56">
        <v>5.4900000000000001E-3</v>
      </c>
      <c r="L37" s="56">
        <v>2.7E-4</v>
      </c>
      <c r="M37" s="56">
        <v>1.6029999999999999E-2</v>
      </c>
      <c r="N37" s="17">
        <v>4.3799999999999999E-2</v>
      </c>
      <c r="O37" s="17">
        <v>7.0000000000000001E-3</v>
      </c>
      <c r="P37" s="17"/>
      <c r="Q37" s="17">
        <v>33.6</v>
      </c>
      <c r="R37" s="17">
        <v>4.8</v>
      </c>
      <c r="S37" s="195">
        <v>35.299999999999997</v>
      </c>
      <c r="T37" s="195">
        <v>1.7</v>
      </c>
      <c r="U37" s="121">
        <f t="shared" si="1"/>
        <v>4.8158640226628897</v>
      </c>
      <c r="V37" s="17">
        <v>-110</v>
      </c>
      <c r="W37" s="17">
        <v>300</v>
      </c>
      <c r="X37" s="30">
        <v>-5.0595238095237915</v>
      </c>
      <c r="Y37" s="122"/>
      <c r="Z37" s="30">
        <v>-0.3541666666666658</v>
      </c>
    </row>
    <row r="38" spans="1:26" ht="18" x14ac:dyDescent="0.2">
      <c r="A38" s="50" t="s">
        <v>582</v>
      </c>
      <c r="B38" s="30">
        <v>7.7502000000000004</v>
      </c>
      <c r="C38" s="17">
        <v>341</v>
      </c>
      <c r="D38" s="17">
        <v>24</v>
      </c>
      <c r="E38" s="17">
        <v>23.72</v>
      </c>
      <c r="F38" s="17">
        <v>0.61</v>
      </c>
      <c r="G38" s="31">
        <f t="shared" si="0"/>
        <v>6.9560117302052776E-2</v>
      </c>
      <c r="H38" s="32">
        <v>346.57420000000002</v>
      </c>
      <c r="I38" s="56">
        <v>3.5499999999999997E-2</v>
      </c>
      <c r="J38" s="56">
        <v>4.1000000000000003E-3</v>
      </c>
      <c r="K38" s="56">
        <v>5.5199999999999997E-3</v>
      </c>
      <c r="L38" s="56">
        <v>2.3000000000000001E-4</v>
      </c>
      <c r="M38" s="56">
        <v>0.1328</v>
      </c>
      <c r="N38" s="17">
        <v>4.7199999999999999E-2</v>
      </c>
      <c r="O38" s="17">
        <v>4.7000000000000002E-3</v>
      </c>
      <c r="P38" s="17"/>
      <c r="Q38" s="17">
        <v>35.4</v>
      </c>
      <c r="R38" s="17">
        <v>4</v>
      </c>
      <c r="S38" s="195">
        <v>35.5</v>
      </c>
      <c r="T38" s="195">
        <v>1.5</v>
      </c>
      <c r="U38" s="121">
        <f t="shared" si="1"/>
        <v>4.225352112676056</v>
      </c>
      <c r="V38" s="17">
        <v>80</v>
      </c>
      <c r="W38" s="17">
        <v>210</v>
      </c>
      <c r="X38" s="30">
        <v>-0.28248587570622874</v>
      </c>
      <c r="Y38" s="122"/>
      <c r="Z38" s="30">
        <v>-2.5000000000000355E-2</v>
      </c>
    </row>
    <row r="39" spans="1:26" s="54" customFormat="1" ht="18" x14ac:dyDescent="0.2">
      <c r="A39" s="54" t="s">
        <v>583</v>
      </c>
      <c r="B39" s="22">
        <v>17.088000000000001</v>
      </c>
      <c r="C39" s="25">
        <v>3010</v>
      </c>
      <c r="D39" s="25">
        <v>200</v>
      </c>
      <c r="E39" s="25">
        <v>132</v>
      </c>
      <c r="F39" s="25">
        <v>12</v>
      </c>
      <c r="G39" s="23">
        <f t="shared" si="0"/>
        <v>4.3853820598006646E-2</v>
      </c>
      <c r="H39" s="24">
        <v>3041.02</v>
      </c>
      <c r="I39" s="58">
        <v>3.8199999999999998E-2</v>
      </c>
      <c r="J39" s="58">
        <v>1.1999999999999999E-3</v>
      </c>
      <c r="K39" s="58">
        <v>5.5669999999999999E-3</v>
      </c>
      <c r="L39" s="58">
        <v>8.2000000000000001E-5</v>
      </c>
      <c r="M39" s="58">
        <v>0.32989000000000002</v>
      </c>
      <c r="N39" s="25">
        <v>4.9799999999999997E-2</v>
      </c>
      <c r="O39" s="25">
        <v>1.6999999999999999E-3</v>
      </c>
      <c r="P39" s="25"/>
      <c r="Q39" s="25">
        <v>38.1</v>
      </c>
      <c r="R39" s="25">
        <v>1.2</v>
      </c>
      <c r="S39" s="196">
        <v>35.79</v>
      </c>
      <c r="T39" s="196">
        <v>0.52</v>
      </c>
      <c r="U39" s="146">
        <f t="shared" si="1"/>
        <v>1.452919810002794</v>
      </c>
      <c r="V39" s="25">
        <v>201</v>
      </c>
      <c r="W39" s="25">
        <v>73</v>
      </c>
      <c r="X39" s="22">
        <v>6.0629921259842572</v>
      </c>
      <c r="Y39" s="123"/>
      <c r="Z39" s="29">
        <v>1.925000000000002</v>
      </c>
    </row>
    <row r="40" spans="1:26" ht="18" x14ac:dyDescent="0.2">
      <c r="A40" s="50" t="s">
        <v>584</v>
      </c>
      <c r="B40" s="30">
        <v>6.8715999999999999</v>
      </c>
      <c r="C40" s="17">
        <v>461</v>
      </c>
      <c r="D40" s="17">
        <v>17</v>
      </c>
      <c r="E40" s="17">
        <v>42.9</v>
      </c>
      <c r="F40" s="17">
        <v>1.5</v>
      </c>
      <c r="G40" s="31">
        <f t="shared" si="0"/>
        <v>9.3058568329717997E-2</v>
      </c>
      <c r="H40" s="32">
        <v>471.08150000000001</v>
      </c>
      <c r="I40" s="56">
        <v>3.5799999999999998E-2</v>
      </c>
      <c r="J40" s="56">
        <v>3.3999999999999998E-3</v>
      </c>
      <c r="K40" s="56">
        <v>5.5799999999999999E-3</v>
      </c>
      <c r="L40" s="56">
        <v>2.4000000000000001E-4</v>
      </c>
      <c r="M40" s="56">
        <v>0.17143</v>
      </c>
      <c r="N40" s="17">
        <v>4.7100000000000003E-2</v>
      </c>
      <c r="O40" s="17">
        <v>4.8999999999999998E-3</v>
      </c>
      <c r="P40" s="17"/>
      <c r="Q40" s="17">
        <v>35.700000000000003</v>
      </c>
      <c r="R40" s="17">
        <v>3.3</v>
      </c>
      <c r="S40" s="195">
        <v>35.799999999999997</v>
      </c>
      <c r="T40" s="195">
        <v>1.5</v>
      </c>
      <c r="U40" s="121">
        <f t="shared" si="1"/>
        <v>4.1899441340782131</v>
      </c>
      <c r="V40" s="17">
        <v>30</v>
      </c>
      <c r="W40" s="17">
        <v>200</v>
      </c>
      <c r="X40" s="30">
        <v>-0.28011204481790397</v>
      </c>
      <c r="Y40" s="122"/>
      <c r="Z40" s="30">
        <v>-3.0303030303028583E-2</v>
      </c>
    </row>
    <row r="41" spans="1:26" s="54" customFormat="1" ht="18" x14ac:dyDescent="0.2">
      <c r="A41" s="54" t="s">
        <v>585</v>
      </c>
      <c r="B41" s="22">
        <v>23.254999999999999</v>
      </c>
      <c r="C41" s="25">
        <v>2260</v>
      </c>
      <c r="D41" s="25">
        <v>140</v>
      </c>
      <c r="E41" s="25">
        <v>96.5</v>
      </c>
      <c r="F41" s="25">
        <v>6.2</v>
      </c>
      <c r="G41" s="23">
        <f t="shared" si="0"/>
        <v>4.2699115044247789E-2</v>
      </c>
      <c r="H41" s="24">
        <v>2282.6774999999998</v>
      </c>
      <c r="I41" s="58">
        <v>3.9899999999999998E-2</v>
      </c>
      <c r="J41" s="58">
        <v>1.1999999999999999E-3</v>
      </c>
      <c r="K41" s="58">
        <v>5.5710000000000004E-3</v>
      </c>
      <c r="L41" s="58">
        <v>6.3E-5</v>
      </c>
      <c r="M41" s="58">
        <v>0.18451000000000001</v>
      </c>
      <c r="N41" s="25">
        <v>5.2600000000000001E-2</v>
      </c>
      <c r="O41" s="25">
        <v>1.9E-3</v>
      </c>
      <c r="P41" s="25"/>
      <c r="Q41" s="25">
        <v>39.700000000000003</v>
      </c>
      <c r="R41" s="25">
        <v>1.2</v>
      </c>
      <c r="S41" s="196">
        <v>35.81</v>
      </c>
      <c r="T41" s="196">
        <v>0.41</v>
      </c>
      <c r="U41" s="146">
        <f t="shared" si="1"/>
        <v>1.1449315833566043</v>
      </c>
      <c r="V41" s="25">
        <v>283</v>
      </c>
      <c r="W41" s="25">
        <v>77</v>
      </c>
      <c r="X41" s="22">
        <v>9.7984886649874028</v>
      </c>
      <c r="Y41" s="123"/>
      <c r="Z41" s="29">
        <v>3.2416666666666671</v>
      </c>
    </row>
    <row r="42" spans="1:26" s="54" customFormat="1" ht="18" x14ac:dyDescent="0.2">
      <c r="A42" s="54" t="s">
        <v>586</v>
      </c>
      <c r="B42" s="22">
        <v>23.202999999999999</v>
      </c>
      <c r="C42" s="25">
        <v>2580</v>
      </c>
      <c r="D42" s="25">
        <v>130</v>
      </c>
      <c r="E42" s="25">
        <v>106.7</v>
      </c>
      <c r="F42" s="25">
        <v>5.3</v>
      </c>
      <c r="G42" s="23">
        <f t="shared" si="0"/>
        <v>4.1356589147286821E-2</v>
      </c>
      <c r="H42" s="24">
        <v>2605.0745000000002</v>
      </c>
      <c r="I42" s="58">
        <v>4.2299999999999997E-2</v>
      </c>
      <c r="J42" s="58">
        <v>1.1000000000000001E-3</v>
      </c>
      <c r="K42" s="58">
        <v>5.5950000000000001E-3</v>
      </c>
      <c r="L42" s="58">
        <v>7.6000000000000004E-5</v>
      </c>
      <c r="M42" s="58">
        <v>0.27378999999999998</v>
      </c>
      <c r="N42" s="25">
        <v>5.5800000000000002E-2</v>
      </c>
      <c r="O42" s="25">
        <v>1.6999999999999999E-3</v>
      </c>
      <c r="P42" s="25"/>
      <c r="Q42" s="25">
        <v>42.1</v>
      </c>
      <c r="R42" s="25">
        <v>1.1000000000000001</v>
      </c>
      <c r="S42" s="196">
        <v>35.97</v>
      </c>
      <c r="T42" s="196">
        <v>0.48</v>
      </c>
      <c r="U42" s="146">
        <f t="shared" si="1"/>
        <v>1.3344453711426187</v>
      </c>
      <c r="V42" s="25">
        <v>456</v>
      </c>
      <c r="W42" s="25">
        <v>68</v>
      </c>
      <c r="X42" s="22">
        <v>14.560570071258915</v>
      </c>
      <c r="Y42" s="123"/>
      <c r="Z42" s="29">
        <v>5.572727272727275</v>
      </c>
    </row>
    <row r="43" spans="1:26" ht="18" x14ac:dyDescent="0.2">
      <c r="A43" s="50" t="s">
        <v>587</v>
      </c>
      <c r="B43" s="30">
        <v>23.273</v>
      </c>
      <c r="C43" s="17">
        <v>382</v>
      </c>
      <c r="D43" s="17">
        <v>24</v>
      </c>
      <c r="E43" s="17">
        <v>29.68</v>
      </c>
      <c r="F43" s="17">
        <v>0.45</v>
      </c>
      <c r="G43" s="31">
        <f t="shared" si="0"/>
        <v>7.7696335078534032E-2</v>
      </c>
      <c r="H43" s="32">
        <v>388.97480000000002</v>
      </c>
      <c r="I43" s="56">
        <v>3.49E-2</v>
      </c>
      <c r="J43" s="56">
        <v>2.0999999999999999E-3</v>
      </c>
      <c r="K43" s="56">
        <v>5.62E-3</v>
      </c>
      <c r="L43" s="56">
        <v>1.2999999999999999E-4</v>
      </c>
      <c r="M43" s="56">
        <v>7.1742E-2</v>
      </c>
      <c r="N43" s="17">
        <v>4.5100000000000001E-2</v>
      </c>
      <c r="O43" s="17">
        <v>2.7000000000000001E-3</v>
      </c>
      <c r="P43" s="17"/>
      <c r="Q43" s="17">
        <v>34.799999999999997</v>
      </c>
      <c r="R43" s="17">
        <v>2</v>
      </c>
      <c r="S43" s="195">
        <v>36.1</v>
      </c>
      <c r="T43" s="195">
        <v>0.86</v>
      </c>
      <c r="U43" s="121">
        <f t="shared" si="1"/>
        <v>2.3822714681440442</v>
      </c>
      <c r="V43" s="17">
        <v>-50</v>
      </c>
      <c r="W43" s="17">
        <v>120</v>
      </c>
      <c r="X43" s="30">
        <v>-3.7356321839080664</v>
      </c>
      <c r="Y43" s="122"/>
      <c r="Z43" s="30">
        <v>-0.65000000000000213</v>
      </c>
    </row>
    <row r="44" spans="1:26" ht="18" x14ac:dyDescent="0.2">
      <c r="A44" s="50" t="s">
        <v>588</v>
      </c>
      <c r="B44" s="30">
        <v>16.449000000000002</v>
      </c>
      <c r="C44" s="17">
        <v>2590</v>
      </c>
      <c r="D44" s="17">
        <v>150</v>
      </c>
      <c r="E44" s="17">
        <v>50.91</v>
      </c>
      <c r="F44" s="17">
        <v>0.97</v>
      </c>
      <c r="G44" s="31">
        <f t="shared" si="0"/>
        <v>1.9656370656370655E-2</v>
      </c>
      <c r="H44" s="32">
        <v>2601.9638500000001</v>
      </c>
      <c r="I44" s="56">
        <v>3.696E-2</v>
      </c>
      <c r="J44" s="56">
        <v>9.8999999999999999E-4</v>
      </c>
      <c r="K44" s="56">
        <v>5.6280000000000002E-3</v>
      </c>
      <c r="L44" s="56">
        <v>9.2E-5</v>
      </c>
      <c r="M44" s="56">
        <v>-5.4585000000000002E-2</v>
      </c>
      <c r="N44" s="17">
        <v>4.7899999999999998E-2</v>
      </c>
      <c r="O44" s="17">
        <v>1.6000000000000001E-3</v>
      </c>
      <c r="P44" s="17"/>
      <c r="Q44" s="17">
        <v>36.85</v>
      </c>
      <c r="R44" s="17">
        <v>0.97</v>
      </c>
      <c r="S44" s="195">
        <v>36.18</v>
      </c>
      <c r="T44" s="195">
        <v>0.59</v>
      </c>
      <c r="U44" s="121">
        <f t="shared" si="1"/>
        <v>1.630735212824765</v>
      </c>
      <c r="V44" s="17">
        <v>100</v>
      </c>
      <c r="W44" s="17">
        <v>75</v>
      </c>
      <c r="X44" s="30">
        <v>1.8181818181818188</v>
      </c>
      <c r="Y44" s="122"/>
      <c r="Z44" s="30">
        <v>0.69072164948453785</v>
      </c>
    </row>
    <row r="45" spans="1:26" ht="18" x14ac:dyDescent="0.2">
      <c r="A45" s="50" t="s">
        <v>589</v>
      </c>
      <c r="B45" s="30">
        <v>13.356</v>
      </c>
      <c r="C45" s="17">
        <v>3780</v>
      </c>
      <c r="D45" s="17">
        <v>150</v>
      </c>
      <c r="E45" s="17">
        <v>48.6</v>
      </c>
      <c r="F45" s="17">
        <v>1.4</v>
      </c>
      <c r="G45" s="31">
        <f t="shared" si="0"/>
        <v>1.2857142857142857E-2</v>
      </c>
      <c r="H45" s="32">
        <v>3791.4209999999998</v>
      </c>
      <c r="I45" s="56">
        <v>3.6670000000000001E-2</v>
      </c>
      <c r="J45" s="56">
        <v>1E-3</v>
      </c>
      <c r="K45" s="56">
        <v>5.6299999999999996E-3</v>
      </c>
      <c r="L45" s="56">
        <v>1.1E-4</v>
      </c>
      <c r="M45" s="56">
        <v>0.27185999999999999</v>
      </c>
      <c r="N45" s="17">
        <v>4.7600000000000003E-2</v>
      </c>
      <c r="O45" s="17">
        <v>1.5E-3</v>
      </c>
      <c r="P45" s="17"/>
      <c r="Q45" s="17">
        <v>36.56</v>
      </c>
      <c r="R45" s="17">
        <v>1</v>
      </c>
      <c r="S45" s="195">
        <v>36.21</v>
      </c>
      <c r="T45" s="195">
        <v>0.7</v>
      </c>
      <c r="U45" s="121">
        <f t="shared" si="1"/>
        <v>1.9331676332504832</v>
      </c>
      <c r="V45" s="17">
        <v>88</v>
      </c>
      <c r="W45" s="17">
        <v>70</v>
      </c>
      <c r="X45" s="30">
        <v>0.95733041575493116</v>
      </c>
      <c r="Y45" s="122"/>
      <c r="Z45" s="30">
        <v>0.35000000000000142</v>
      </c>
    </row>
    <row r="46" spans="1:26" s="54" customFormat="1" ht="18" x14ac:dyDescent="0.2">
      <c r="A46" s="54" t="s">
        <v>590</v>
      </c>
      <c r="B46" s="22">
        <v>21.861999999999998</v>
      </c>
      <c r="C46" s="25">
        <v>1899</v>
      </c>
      <c r="D46" s="25">
        <v>67</v>
      </c>
      <c r="E46" s="25">
        <v>63.9</v>
      </c>
      <c r="F46" s="25">
        <v>1.9</v>
      </c>
      <c r="G46" s="23">
        <f t="shared" si="0"/>
        <v>3.3649289099526067E-2</v>
      </c>
      <c r="H46" s="24">
        <v>1914.0165</v>
      </c>
      <c r="I46" s="58">
        <v>4.9200000000000001E-2</v>
      </c>
      <c r="J46" s="58">
        <v>2E-3</v>
      </c>
      <c r="K46" s="58">
        <v>5.6389999999999999E-3</v>
      </c>
      <c r="L46" s="58">
        <v>8.7999999999999998E-5</v>
      </c>
      <c r="M46" s="58">
        <v>0.30491000000000001</v>
      </c>
      <c r="N46" s="25">
        <v>6.3200000000000006E-2</v>
      </c>
      <c r="O46" s="25">
        <v>2.5000000000000001E-3</v>
      </c>
      <c r="P46" s="25"/>
      <c r="Q46" s="25">
        <v>48.7</v>
      </c>
      <c r="R46" s="25">
        <v>1.9</v>
      </c>
      <c r="S46" s="196">
        <v>36.25</v>
      </c>
      <c r="T46" s="196">
        <v>0.56000000000000005</v>
      </c>
      <c r="U46" s="146">
        <f t="shared" si="1"/>
        <v>1.5448275862068968</v>
      </c>
      <c r="V46" s="25">
        <v>724</v>
      </c>
      <c r="W46" s="25">
        <v>84</v>
      </c>
      <c r="X46" s="22">
        <v>25.564681724846004</v>
      </c>
      <c r="Y46" s="123"/>
      <c r="Z46" s="29">
        <v>6.5526315789473699</v>
      </c>
    </row>
    <row r="47" spans="1:26" ht="18" x14ac:dyDescent="0.2">
      <c r="A47" s="50" t="s">
        <v>591</v>
      </c>
      <c r="B47" s="30">
        <v>21.57</v>
      </c>
      <c r="C47" s="17">
        <v>3460</v>
      </c>
      <c r="D47" s="17">
        <v>280</v>
      </c>
      <c r="E47" s="17">
        <v>54.3</v>
      </c>
      <c r="F47" s="17">
        <v>1.5</v>
      </c>
      <c r="G47" s="31">
        <f t="shared" si="0"/>
        <v>1.5693641618497109E-2</v>
      </c>
      <c r="H47" s="32">
        <v>3472.7604999999999</v>
      </c>
      <c r="I47" s="56">
        <v>3.6839999999999998E-2</v>
      </c>
      <c r="J47" s="56">
        <v>7.5000000000000002E-4</v>
      </c>
      <c r="K47" s="56">
        <v>5.6569999999999997E-3</v>
      </c>
      <c r="L47" s="56">
        <v>6.4999999999999994E-5</v>
      </c>
      <c r="M47" s="56">
        <v>0.34799000000000002</v>
      </c>
      <c r="N47" s="17">
        <v>4.7570000000000001E-2</v>
      </c>
      <c r="O47" s="17">
        <v>1.1000000000000001E-3</v>
      </c>
      <c r="P47" s="17"/>
      <c r="Q47" s="17">
        <v>36.729999999999997</v>
      </c>
      <c r="R47" s="17">
        <v>0.74</v>
      </c>
      <c r="S47" s="195">
        <v>36.369999999999997</v>
      </c>
      <c r="T47" s="195">
        <v>0.42</v>
      </c>
      <c r="U47" s="121">
        <f t="shared" si="1"/>
        <v>1.154797910365686</v>
      </c>
      <c r="V47" s="17">
        <v>75</v>
      </c>
      <c r="W47" s="17">
        <v>53</v>
      </c>
      <c r="X47" s="30">
        <v>0.98012523822488262</v>
      </c>
      <c r="Y47" s="122"/>
      <c r="Z47" s="30">
        <v>0.48648648648648574</v>
      </c>
    </row>
    <row r="48" spans="1:26" ht="18" x14ac:dyDescent="0.2">
      <c r="A48" s="50" t="s">
        <v>592</v>
      </c>
      <c r="B48" s="30">
        <v>11.445</v>
      </c>
      <c r="C48" s="17">
        <v>3840</v>
      </c>
      <c r="D48" s="17">
        <v>220</v>
      </c>
      <c r="E48" s="17">
        <v>91.2</v>
      </c>
      <c r="F48" s="17">
        <v>2</v>
      </c>
      <c r="G48" s="31">
        <f t="shared" si="0"/>
        <v>2.375E-2</v>
      </c>
      <c r="H48" s="32">
        <v>3861.4319999999998</v>
      </c>
      <c r="I48" s="56">
        <v>3.6609999999999997E-2</v>
      </c>
      <c r="J48" s="56">
        <v>9.5E-4</v>
      </c>
      <c r="K48" s="56">
        <v>5.6629999999999996E-3</v>
      </c>
      <c r="L48" s="56">
        <v>9.3999999999999994E-5</v>
      </c>
      <c r="M48" s="56">
        <v>0.13213</v>
      </c>
      <c r="N48" s="17">
        <v>4.6800000000000001E-2</v>
      </c>
      <c r="O48" s="17">
        <v>1.5E-3</v>
      </c>
      <c r="P48" s="17"/>
      <c r="Q48" s="17">
        <v>36.5</v>
      </c>
      <c r="R48" s="17">
        <v>0.93</v>
      </c>
      <c r="S48" s="195">
        <v>36.4</v>
      </c>
      <c r="T48" s="195">
        <v>0.6</v>
      </c>
      <c r="U48" s="121">
        <f t="shared" si="1"/>
        <v>1.6483516483516485</v>
      </c>
      <c r="V48" s="17">
        <v>38</v>
      </c>
      <c r="W48" s="17">
        <v>67</v>
      </c>
      <c r="X48" s="30">
        <v>0.2739726027397249</v>
      </c>
      <c r="Y48" s="122"/>
      <c r="Z48" s="30">
        <v>0.10752688172043164</v>
      </c>
    </row>
    <row r="49" spans="1:26" s="54" customFormat="1" ht="18" x14ac:dyDescent="0.2">
      <c r="A49" s="54" t="s">
        <v>593</v>
      </c>
      <c r="B49" s="22">
        <v>21.651</v>
      </c>
      <c r="C49" s="25">
        <v>3580</v>
      </c>
      <c r="D49" s="25">
        <v>150</v>
      </c>
      <c r="E49" s="25">
        <v>51.4</v>
      </c>
      <c r="F49" s="25">
        <v>1</v>
      </c>
      <c r="G49" s="23">
        <f t="shared" si="0"/>
        <v>1.4357541899441341E-2</v>
      </c>
      <c r="H49" s="24">
        <v>3592.0790000000002</v>
      </c>
      <c r="I49" s="58">
        <v>3.7670000000000002E-2</v>
      </c>
      <c r="J49" s="58">
        <v>8.0999999999999996E-4</v>
      </c>
      <c r="K49" s="58">
        <v>5.6750000000000004E-3</v>
      </c>
      <c r="L49" s="58">
        <v>8.5000000000000006E-5</v>
      </c>
      <c r="M49" s="58">
        <v>0.37753999999999999</v>
      </c>
      <c r="N49" s="25">
        <v>4.7440000000000003E-2</v>
      </c>
      <c r="O49" s="25">
        <v>1.1999999999999999E-3</v>
      </c>
      <c r="P49" s="25"/>
      <c r="Q49" s="25">
        <v>37.54</v>
      </c>
      <c r="R49" s="25">
        <v>0.79</v>
      </c>
      <c r="S49" s="196">
        <v>36.479999999999997</v>
      </c>
      <c r="T49" s="196">
        <v>0.54</v>
      </c>
      <c r="U49" s="146">
        <f t="shared" si="1"/>
        <v>1.4802631578947372</v>
      </c>
      <c r="V49" s="25">
        <v>74</v>
      </c>
      <c r="W49" s="25">
        <v>55</v>
      </c>
      <c r="X49" s="22">
        <v>2.823654768247208</v>
      </c>
      <c r="Y49" s="123"/>
      <c r="Z49" s="29">
        <v>1.3417721518987369</v>
      </c>
    </row>
    <row r="50" spans="1:26" ht="18" x14ac:dyDescent="0.2">
      <c r="A50" s="50" t="s">
        <v>594</v>
      </c>
      <c r="B50" s="30">
        <v>22.837</v>
      </c>
      <c r="C50" s="17">
        <v>2270</v>
      </c>
      <c r="D50" s="17">
        <v>140</v>
      </c>
      <c r="E50" s="17">
        <v>59.9</v>
      </c>
      <c r="F50" s="17">
        <v>3.9</v>
      </c>
      <c r="G50" s="31">
        <f t="shared" si="0"/>
        <v>2.6387665198237886E-2</v>
      </c>
      <c r="H50" s="32">
        <v>2284.0765000000001</v>
      </c>
      <c r="I50" s="56">
        <v>3.73E-2</v>
      </c>
      <c r="J50" s="56">
        <v>1E-3</v>
      </c>
      <c r="K50" s="56">
        <v>5.6899999999999997E-3</v>
      </c>
      <c r="L50" s="56">
        <v>7.8999999999999996E-5</v>
      </c>
      <c r="M50" s="56">
        <v>0.26568999999999998</v>
      </c>
      <c r="N50" s="17">
        <v>4.7500000000000001E-2</v>
      </c>
      <c r="O50" s="17">
        <v>1.5E-3</v>
      </c>
      <c r="P50" s="17"/>
      <c r="Q50" s="17">
        <v>37.18</v>
      </c>
      <c r="R50" s="17">
        <v>0.98</v>
      </c>
      <c r="S50" s="195">
        <v>36.57</v>
      </c>
      <c r="T50" s="195">
        <v>0.5</v>
      </c>
      <c r="U50" s="121">
        <f t="shared" si="1"/>
        <v>1.3672409078479628</v>
      </c>
      <c r="V50" s="17">
        <v>77</v>
      </c>
      <c r="W50" s="17">
        <v>67</v>
      </c>
      <c r="X50" s="30">
        <v>1.6406670252824052</v>
      </c>
      <c r="Y50" s="122"/>
      <c r="Z50" s="30">
        <v>0.6224489795918362</v>
      </c>
    </row>
    <row r="51" spans="1:26" ht="18" x14ac:dyDescent="0.2">
      <c r="A51" s="50" t="s">
        <v>595</v>
      </c>
      <c r="B51" s="30">
        <v>22.83</v>
      </c>
      <c r="C51" s="17">
        <v>4130</v>
      </c>
      <c r="D51" s="17">
        <v>250</v>
      </c>
      <c r="E51" s="17">
        <v>46.2</v>
      </c>
      <c r="F51" s="17">
        <v>1.6</v>
      </c>
      <c r="G51" s="31">
        <f t="shared" si="0"/>
        <v>1.1186440677966102E-2</v>
      </c>
      <c r="H51" s="32">
        <v>4140.857</v>
      </c>
      <c r="I51" s="56">
        <v>3.7159999999999999E-2</v>
      </c>
      <c r="J51" s="56">
        <v>6.4000000000000005E-4</v>
      </c>
      <c r="K51" s="56">
        <v>5.6959999999999997E-3</v>
      </c>
      <c r="L51" s="56">
        <v>7.2999999999999999E-5</v>
      </c>
      <c r="M51" s="56">
        <v>0.33893000000000001</v>
      </c>
      <c r="N51" s="17">
        <v>4.7460000000000002E-2</v>
      </c>
      <c r="O51" s="17">
        <v>1.1000000000000001E-3</v>
      </c>
      <c r="P51" s="17"/>
      <c r="Q51" s="17">
        <v>37.04</v>
      </c>
      <c r="R51" s="17">
        <v>0.62</v>
      </c>
      <c r="S51" s="195">
        <v>36.619999999999997</v>
      </c>
      <c r="T51" s="195">
        <v>0.47</v>
      </c>
      <c r="U51" s="121">
        <f t="shared" si="1"/>
        <v>1.2834516657564172</v>
      </c>
      <c r="V51" s="17">
        <v>75</v>
      </c>
      <c r="W51" s="17">
        <v>52</v>
      </c>
      <c r="X51" s="30">
        <v>1.1339092872570289</v>
      </c>
      <c r="Y51" s="122"/>
      <c r="Z51" s="30">
        <v>0.67741935483871241</v>
      </c>
    </row>
    <row r="52" spans="1:26" ht="18" x14ac:dyDescent="0.2">
      <c r="A52" s="50" t="s">
        <v>596</v>
      </c>
      <c r="B52" s="30">
        <v>6.4107000000000003</v>
      </c>
      <c r="C52" s="17">
        <v>3265</v>
      </c>
      <c r="D52" s="17">
        <v>84</v>
      </c>
      <c r="E52" s="17">
        <v>65.2</v>
      </c>
      <c r="F52" s="17">
        <v>2.6</v>
      </c>
      <c r="G52" s="31">
        <f t="shared" si="0"/>
        <v>1.9969372128637062E-2</v>
      </c>
      <c r="H52" s="32">
        <v>3280.3220000000001</v>
      </c>
      <c r="I52" s="56">
        <v>3.7499999999999999E-2</v>
      </c>
      <c r="J52" s="56">
        <v>1.1999999999999999E-3</v>
      </c>
      <c r="K52" s="56">
        <v>5.7099999999999998E-3</v>
      </c>
      <c r="L52" s="56">
        <v>1.2E-4</v>
      </c>
      <c r="M52" s="56">
        <v>0.47005000000000002</v>
      </c>
      <c r="N52" s="17">
        <v>4.7800000000000002E-2</v>
      </c>
      <c r="O52" s="17">
        <v>1.6999999999999999E-3</v>
      </c>
      <c r="P52" s="17"/>
      <c r="Q52" s="17">
        <v>37.4</v>
      </c>
      <c r="R52" s="17">
        <v>1.2</v>
      </c>
      <c r="S52" s="195">
        <v>36.68</v>
      </c>
      <c r="T52" s="195">
        <v>0.75</v>
      </c>
      <c r="U52" s="121">
        <f t="shared" si="1"/>
        <v>2.0447110141766629</v>
      </c>
      <c r="V52" s="17">
        <v>88</v>
      </c>
      <c r="W52" s="17">
        <v>80</v>
      </c>
      <c r="X52" s="30">
        <v>1.9251336898395643</v>
      </c>
      <c r="Y52" s="122"/>
      <c r="Z52" s="30">
        <v>0.59999999999999909</v>
      </c>
    </row>
    <row r="53" spans="1:26" ht="18" x14ac:dyDescent="0.2">
      <c r="A53" s="50" t="s">
        <v>597</v>
      </c>
      <c r="B53" s="30">
        <v>12.637</v>
      </c>
      <c r="C53" s="17">
        <v>1070</v>
      </c>
      <c r="D53" s="17">
        <v>36</v>
      </c>
      <c r="E53" s="17">
        <v>27.27</v>
      </c>
      <c r="F53" s="17">
        <v>0.82</v>
      </c>
      <c r="G53" s="31">
        <f t="shared" si="0"/>
        <v>2.5485981308411215E-2</v>
      </c>
      <c r="H53" s="32">
        <v>1076.4084499999999</v>
      </c>
      <c r="I53" s="56">
        <v>3.8399999999999997E-2</v>
      </c>
      <c r="J53" s="56">
        <v>1.8E-3</v>
      </c>
      <c r="K53" s="56">
        <v>5.7260000000000002E-3</v>
      </c>
      <c r="L53" s="56">
        <v>9.0000000000000006E-5</v>
      </c>
      <c r="M53" s="56">
        <v>0.37525999999999998</v>
      </c>
      <c r="N53" s="17">
        <v>4.8599999999999997E-2</v>
      </c>
      <c r="O53" s="17">
        <v>2.3999999999999998E-3</v>
      </c>
      <c r="P53" s="17"/>
      <c r="Q53" s="17">
        <v>38.200000000000003</v>
      </c>
      <c r="R53" s="17">
        <v>1.8</v>
      </c>
      <c r="S53" s="195">
        <v>36.81</v>
      </c>
      <c r="T53" s="195">
        <v>0.56999999999999995</v>
      </c>
      <c r="U53" s="121">
        <f t="shared" si="1"/>
        <v>1.5484922575387121</v>
      </c>
      <c r="V53" s="17">
        <v>132</v>
      </c>
      <c r="W53" s="17">
        <v>100</v>
      </c>
      <c r="X53" s="30">
        <v>3.6387434554973841</v>
      </c>
      <c r="Y53" s="122"/>
      <c r="Z53" s="30">
        <v>0.77222222222222248</v>
      </c>
    </row>
    <row r="54" spans="1:26" s="54" customFormat="1" ht="18" x14ac:dyDescent="0.2">
      <c r="A54" s="54" t="s">
        <v>598</v>
      </c>
      <c r="B54" s="22">
        <v>22.555</v>
      </c>
      <c r="C54" s="25">
        <v>3410</v>
      </c>
      <c r="D54" s="25">
        <v>230</v>
      </c>
      <c r="E54" s="25">
        <v>157</v>
      </c>
      <c r="F54" s="25">
        <v>16</v>
      </c>
      <c r="G54" s="23">
        <f t="shared" si="0"/>
        <v>4.6041055718475075E-2</v>
      </c>
      <c r="H54" s="24">
        <v>3446.895</v>
      </c>
      <c r="I54" s="58">
        <v>4.1300000000000003E-2</v>
      </c>
      <c r="J54" s="58">
        <v>9.8999999999999999E-4</v>
      </c>
      <c r="K54" s="58">
        <v>5.7419999999999997E-3</v>
      </c>
      <c r="L54" s="58">
        <v>9.7E-5</v>
      </c>
      <c r="M54" s="58">
        <v>0.43047999999999997</v>
      </c>
      <c r="N54" s="25">
        <v>5.1700000000000003E-2</v>
      </c>
      <c r="O54" s="25">
        <v>1.4E-3</v>
      </c>
      <c r="P54" s="25"/>
      <c r="Q54" s="25">
        <v>41.08</v>
      </c>
      <c r="R54" s="25">
        <v>0.97</v>
      </c>
      <c r="S54" s="196">
        <v>36.909999999999997</v>
      </c>
      <c r="T54" s="196">
        <v>0.62</v>
      </c>
      <c r="U54" s="146">
        <f t="shared" si="1"/>
        <v>1.6797615822270389</v>
      </c>
      <c r="V54" s="25">
        <v>267</v>
      </c>
      <c r="W54" s="25">
        <v>60</v>
      </c>
      <c r="X54" s="22">
        <v>10.150925024342749</v>
      </c>
      <c r="Y54" s="123"/>
      <c r="Z54" s="29">
        <v>4.2989690721649501</v>
      </c>
    </row>
    <row r="55" spans="1:26" ht="18" x14ac:dyDescent="0.2">
      <c r="A55" s="50" t="s">
        <v>599</v>
      </c>
      <c r="B55" s="30">
        <v>8.4679000000000002</v>
      </c>
      <c r="C55" s="17">
        <v>1283</v>
      </c>
      <c r="D55" s="17">
        <v>28</v>
      </c>
      <c r="E55" s="17">
        <v>25.44</v>
      </c>
      <c r="F55" s="17">
        <v>0.87</v>
      </c>
      <c r="G55" s="31">
        <f t="shared" si="0"/>
        <v>1.9828526890101325E-2</v>
      </c>
      <c r="H55" s="32">
        <v>1288.9784</v>
      </c>
      <c r="I55" s="56">
        <v>3.6799999999999999E-2</v>
      </c>
      <c r="J55" s="56">
        <v>1.8E-3</v>
      </c>
      <c r="K55" s="56">
        <v>5.7600000000000004E-3</v>
      </c>
      <c r="L55" s="56">
        <v>1.6000000000000001E-4</v>
      </c>
      <c r="M55" s="56">
        <v>-5.9875999999999999E-2</v>
      </c>
      <c r="N55" s="17">
        <v>4.58E-2</v>
      </c>
      <c r="O55" s="17">
        <v>2.8999999999999998E-3</v>
      </c>
      <c r="P55" s="17"/>
      <c r="Q55" s="17">
        <v>36.700000000000003</v>
      </c>
      <c r="R55" s="17">
        <v>1.8</v>
      </c>
      <c r="S55" s="195">
        <v>37</v>
      </c>
      <c r="T55" s="195">
        <v>1</v>
      </c>
      <c r="U55" s="121">
        <f t="shared" si="1"/>
        <v>2.7027027027027026</v>
      </c>
      <c r="V55" s="17">
        <v>-10</v>
      </c>
      <c r="W55" s="17">
        <v>130</v>
      </c>
      <c r="X55" s="30">
        <v>-0.81743869209809361</v>
      </c>
      <c r="Y55" s="122"/>
      <c r="Z55" s="30">
        <v>-0.16666666666666508</v>
      </c>
    </row>
    <row r="56" spans="1:26" s="54" customFormat="1" ht="18" x14ac:dyDescent="0.2">
      <c r="A56" s="54" t="s">
        <v>600</v>
      </c>
      <c r="B56" s="22">
        <v>20.483000000000001</v>
      </c>
      <c r="C56" s="25">
        <v>4000</v>
      </c>
      <c r="D56" s="25">
        <v>320</v>
      </c>
      <c r="E56" s="25">
        <v>109</v>
      </c>
      <c r="F56" s="25">
        <v>5.9</v>
      </c>
      <c r="G56" s="23">
        <f t="shared" si="0"/>
        <v>2.725E-2</v>
      </c>
      <c r="H56" s="24">
        <v>4025.6149999999998</v>
      </c>
      <c r="I56" s="58">
        <v>4.4999999999999998E-2</v>
      </c>
      <c r="J56" s="58">
        <v>1.4E-3</v>
      </c>
      <c r="K56" s="58">
        <v>5.7860000000000003E-3</v>
      </c>
      <c r="L56" s="58">
        <v>7.3999999999999996E-5</v>
      </c>
      <c r="M56" s="58">
        <v>0.13014999999999999</v>
      </c>
      <c r="N56" s="25">
        <v>5.6500000000000002E-2</v>
      </c>
      <c r="O56" s="25">
        <v>1.9E-3</v>
      </c>
      <c r="P56" s="25"/>
      <c r="Q56" s="25">
        <v>44.7</v>
      </c>
      <c r="R56" s="25">
        <v>1.3</v>
      </c>
      <c r="S56" s="196">
        <v>37.19</v>
      </c>
      <c r="T56" s="196">
        <v>0.48</v>
      </c>
      <c r="U56" s="146">
        <f t="shared" si="1"/>
        <v>1.2906695348211885</v>
      </c>
      <c r="V56" s="25">
        <v>452</v>
      </c>
      <c r="W56" s="25">
        <v>73</v>
      </c>
      <c r="X56" s="22">
        <v>16.800894854586133</v>
      </c>
      <c r="Y56" s="123"/>
      <c r="Z56" s="29">
        <v>5.7769230769230804</v>
      </c>
    </row>
    <row r="57" spans="1:26" ht="18" x14ac:dyDescent="0.2">
      <c r="A57" s="50" t="s">
        <v>601</v>
      </c>
      <c r="B57" s="30">
        <v>9.1034000000000006</v>
      </c>
      <c r="C57" s="17">
        <v>3580</v>
      </c>
      <c r="D57" s="17">
        <v>150</v>
      </c>
      <c r="E57" s="17">
        <v>107.1</v>
      </c>
      <c r="F57" s="17">
        <v>4</v>
      </c>
      <c r="G57" s="31">
        <f t="shared" si="0"/>
        <v>2.9916201117318433E-2</v>
      </c>
      <c r="H57" s="32">
        <v>3605.1685000000002</v>
      </c>
      <c r="I57" s="56">
        <v>3.8089999999999999E-2</v>
      </c>
      <c r="J57" s="56">
        <v>1E-3</v>
      </c>
      <c r="K57" s="56">
        <v>5.8100000000000001E-3</v>
      </c>
      <c r="L57" s="56">
        <v>1.2E-4</v>
      </c>
      <c r="M57" s="56">
        <v>0.46378999999999998</v>
      </c>
      <c r="N57" s="17">
        <v>4.7800000000000002E-2</v>
      </c>
      <c r="O57" s="17">
        <v>1.4E-3</v>
      </c>
      <c r="P57" s="17"/>
      <c r="Q57" s="17">
        <v>37.96</v>
      </c>
      <c r="R57" s="17">
        <v>1</v>
      </c>
      <c r="S57" s="195">
        <v>37.32</v>
      </c>
      <c r="T57" s="195">
        <v>0.78</v>
      </c>
      <c r="U57" s="121">
        <f t="shared" si="1"/>
        <v>2.090032154340836</v>
      </c>
      <c r="V57" s="17">
        <v>85</v>
      </c>
      <c r="W57" s="17">
        <v>64</v>
      </c>
      <c r="X57" s="30">
        <v>1.6859852476290849</v>
      </c>
      <c r="Y57" s="122"/>
      <c r="Z57" s="30">
        <v>0.64000000000000057</v>
      </c>
    </row>
    <row r="58" spans="1:26" ht="18" x14ac:dyDescent="0.2">
      <c r="A58" s="50" t="s">
        <v>602</v>
      </c>
      <c r="B58" s="30">
        <v>18.686</v>
      </c>
      <c r="C58" s="17">
        <v>3450</v>
      </c>
      <c r="D58" s="17">
        <v>100</v>
      </c>
      <c r="E58" s="17">
        <v>74.7</v>
      </c>
      <c r="F58" s="17">
        <v>1.4</v>
      </c>
      <c r="G58" s="31">
        <f t="shared" si="0"/>
        <v>2.1652173913043478E-2</v>
      </c>
      <c r="H58" s="32">
        <v>3467.5545000000002</v>
      </c>
      <c r="I58" s="56">
        <v>3.85E-2</v>
      </c>
      <c r="J58" s="56">
        <v>8.0000000000000004E-4</v>
      </c>
      <c r="K58" s="56">
        <v>5.8170000000000001E-3</v>
      </c>
      <c r="L58" s="56">
        <v>7.4999999999999993E-5</v>
      </c>
      <c r="M58" s="56">
        <v>0.25391999999999998</v>
      </c>
      <c r="N58" s="17">
        <v>4.725E-2</v>
      </c>
      <c r="O58" s="17">
        <v>1.1999999999999999E-3</v>
      </c>
      <c r="P58" s="17"/>
      <c r="Q58" s="17">
        <v>38.35</v>
      </c>
      <c r="R58" s="17">
        <v>0.78</v>
      </c>
      <c r="S58" s="195">
        <v>37.39</v>
      </c>
      <c r="T58" s="195">
        <v>0.48</v>
      </c>
      <c r="U58" s="121">
        <f t="shared" si="1"/>
        <v>1.2837657127574218</v>
      </c>
      <c r="V58" s="17">
        <v>66</v>
      </c>
      <c r="W58" s="17">
        <v>57</v>
      </c>
      <c r="X58" s="30">
        <v>2.5032594524119989</v>
      </c>
      <c r="Y58" s="122"/>
      <c r="Z58" s="30">
        <v>1.2307692307692317</v>
      </c>
    </row>
    <row r="59" spans="1:26" s="54" customFormat="1" ht="18" x14ac:dyDescent="0.2">
      <c r="A59" s="54" t="s">
        <v>603</v>
      </c>
      <c r="B59" s="22">
        <v>23.254999999999999</v>
      </c>
      <c r="C59" s="25">
        <v>3790</v>
      </c>
      <c r="D59" s="25">
        <v>240</v>
      </c>
      <c r="E59" s="25">
        <v>70.400000000000006</v>
      </c>
      <c r="F59" s="25">
        <v>3.3</v>
      </c>
      <c r="G59" s="23">
        <f t="shared" si="0"/>
        <v>1.8575197889182059E-2</v>
      </c>
      <c r="H59" s="24">
        <v>3806.5439999999999</v>
      </c>
      <c r="I59" s="58">
        <v>4.6399999999999997E-2</v>
      </c>
      <c r="J59" s="58">
        <v>1.2999999999999999E-3</v>
      </c>
      <c r="K59" s="58">
        <v>5.8279999999999998E-3</v>
      </c>
      <c r="L59" s="58">
        <v>8.2000000000000001E-5</v>
      </c>
      <c r="M59" s="58">
        <v>0.64988999999999997</v>
      </c>
      <c r="N59" s="25">
        <v>5.7700000000000001E-2</v>
      </c>
      <c r="O59" s="25">
        <v>1.4E-3</v>
      </c>
      <c r="P59" s="25"/>
      <c r="Q59" s="25">
        <v>46</v>
      </c>
      <c r="R59" s="25">
        <v>1.3</v>
      </c>
      <c r="S59" s="196">
        <v>37.46</v>
      </c>
      <c r="T59" s="196">
        <v>0.53</v>
      </c>
      <c r="U59" s="146">
        <f t="shared" si="1"/>
        <v>1.414842498665243</v>
      </c>
      <c r="V59" s="25">
        <v>516</v>
      </c>
      <c r="W59" s="25">
        <v>56</v>
      </c>
      <c r="X59" s="22">
        <v>18.565217391304344</v>
      </c>
      <c r="Y59" s="123"/>
      <c r="Z59" s="29">
        <v>6.5692307692307681</v>
      </c>
    </row>
    <row r="60" spans="1:26" ht="18" x14ac:dyDescent="0.2">
      <c r="A60" s="50" t="s">
        <v>604</v>
      </c>
      <c r="B60" s="30">
        <v>23.283999999999999</v>
      </c>
      <c r="C60" s="17">
        <v>3870</v>
      </c>
      <c r="D60" s="17">
        <v>210</v>
      </c>
      <c r="E60" s="17">
        <v>54.6</v>
      </c>
      <c r="F60" s="17">
        <v>1.6</v>
      </c>
      <c r="G60" s="31">
        <f t="shared" si="0"/>
        <v>1.4108527131782947E-2</v>
      </c>
      <c r="H60" s="32">
        <v>3882.8310000000001</v>
      </c>
      <c r="I60" s="56">
        <v>3.7990000000000003E-2</v>
      </c>
      <c r="J60" s="56">
        <v>6.8000000000000005E-4</v>
      </c>
      <c r="K60" s="56">
        <v>5.8450000000000004E-3</v>
      </c>
      <c r="L60" s="56">
        <v>7.2000000000000002E-5</v>
      </c>
      <c r="M60" s="56">
        <v>0.19597000000000001</v>
      </c>
      <c r="N60" s="17">
        <v>4.7050000000000002E-2</v>
      </c>
      <c r="O60" s="17">
        <v>1.1000000000000001E-3</v>
      </c>
      <c r="P60" s="17"/>
      <c r="Q60" s="17">
        <v>37.86</v>
      </c>
      <c r="R60" s="17">
        <v>0.67</v>
      </c>
      <c r="S60" s="195">
        <v>37.57</v>
      </c>
      <c r="T60" s="195">
        <v>0.46</v>
      </c>
      <c r="U60" s="121">
        <f t="shared" si="1"/>
        <v>1.224381155177003</v>
      </c>
      <c r="V60" s="17">
        <v>52</v>
      </c>
      <c r="W60" s="17">
        <v>50</v>
      </c>
      <c r="X60" s="30">
        <v>0.76597992604331422</v>
      </c>
      <c r="Y60" s="122"/>
      <c r="Z60" s="30">
        <v>0.43283582089552108</v>
      </c>
    </row>
    <row r="61" spans="1:26" ht="18" x14ac:dyDescent="0.2">
      <c r="A61" s="50" t="s">
        <v>605</v>
      </c>
      <c r="B61" s="30">
        <v>16.47</v>
      </c>
      <c r="C61" s="17">
        <v>958</v>
      </c>
      <c r="D61" s="17">
        <v>99</v>
      </c>
      <c r="E61" s="17">
        <v>36.5</v>
      </c>
      <c r="F61" s="17">
        <v>4.7</v>
      </c>
      <c r="G61" s="31">
        <f t="shared" si="0"/>
        <v>3.8100208768267224E-2</v>
      </c>
      <c r="H61" s="32">
        <v>966.57749999999999</v>
      </c>
      <c r="I61" s="56">
        <v>3.8800000000000001E-2</v>
      </c>
      <c r="J61" s="56">
        <v>2.2000000000000001E-3</v>
      </c>
      <c r="K61" s="56">
        <v>5.8599999999999998E-3</v>
      </c>
      <c r="L61" s="56">
        <v>1.7000000000000001E-4</v>
      </c>
      <c r="M61" s="56">
        <v>0.63798999999999995</v>
      </c>
      <c r="N61" s="17">
        <v>4.7199999999999999E-2</v>
      </c>
      <c r="O61" s="17">
        <v>2.2000000000000001E-3</v>
      </c>
      <c r="P61" s="17"/>
      <c r="Q61" s="17">
        <v>38.6</v>
      </c>
      <c r="R61" s="17">
        <v>2.1</v>
      </c>
      <c r="S61" s="195">
        <v>37.6</v>
      </c>
      <c r="T61" s="195">
        <v>1.1000000000000001</v>
      </c>
      <c r="U61" s="121">
        <f t="shared" si="1"/>
        <v>2.9255319148936172</v>
      </c>
      <c r="V61" s="17">
        <v>78</v>
      </c>
      <c r="W61" s="17">
        <v>100</v>
      </c>
      <c r="X61" s="30">
        <v>2.5906735751295318</v>
      </c>
      <c r="Y61" s="122"/>
      <c r="Z61" s="30">
        <v>0.47619047619047616</v>
      </c>
    </row>
    <row r="62" spans="1:26" ht="18" x14ac:dyDescent="0.2">
      <c r="A62" s="50" t="s">
        <v>606</v>
      </c>
      <c r="B62" s="30">
        <v>19.841000000000001</v>
      </c>
      <c r="C62" s="17">
        <v>498</v>
      </c>
      <c r="D62" s="17">
        <v>37</v>
      </c>
      <c r="E62" s="17">
        <v>152</v>
      </c>
      <c r="F62" s="17">
        <v>20</v>
      </c>
      <c r="G62" s="31">
        <f t="shared" si="0"/>
        <v>0.30522088353413657</v>
      </c>
      <c r="H62" s="32">
        <v>533.72</v>
      </c>
      <c r="I62" s="56">
        <v>3.9100000000000003E-2</v>
      </c>
      <c r="J62" s="56">
        <v>2.7000000000000001E-3</v>
      </c>
      <c r="K62" s="56">
        <v>5.8700000000000002E-3</v>
      </c>
      <c r="L62" s="56">
        <v>1.9000000000000001E-4</v>
      </c>
      <c r="M62" s="56">
        <v>0.27065</v>
      </c>
      <c r="N62" s="17">
        <v>4.8399999999999999E-2</v>
      </c>
      <c r="O62" s="17">
        <v>3.5000000000000001E-3</v>
      </c>
      <c r="P62" s="17"/>
      <c r="Q62" s="17">
        <v>38.9</v>
      </c>
      <c r="R62" s="17">
        <v>2.6</v>
      </c>
      <c r="S62" s="195">
        <v>37.700000000000003</v>
      </c>
      <c r="T62" s="195">
        <v>1.2</v>
      </c>
      <c r="U62" s="121">
        <f t="shared" si="1"/>
        <v>3.1830238726790445</v>
      </c>
      <c r="V62" s="17">
        <v>80</v>
      </c>
      <c r="W62" s="17">
        <v>140</v>
      </c>
      <c r="X62" s="30">
        <v>3.0848329048843048</v>
      </c>
      <c r="Y62" s="122"/>
      <c r="Z62" s="30">
        <v>0.4615384615384599</v>
      </c>
    </row>
    <row r="63" spans="1:26" s="54" customFormat="1" ht="18" x14ac:dyDescent="0.2">
      <c r="A63" s="54" t="s">
        <v>607</v>
      </c>
      <c r="B63" s="22">
        <v>21.861999999999998</v>
      </c>
      <c r="C63" s="25">
        <v>4410</v>
      </c>
      <c r="D63" s="25">
        <v>270</v>
      </c>
      <c r="E63" s="25">
        <v>44.7</v>
      </c>
      <c r="F63" s="25">
        <v>1.7</v>
      </c>
      <c r="G63" s="23">
        <f t="shared" si="0"/>
        <v>1.0136054421768709E-2</v>
      </c>
      <c r="H63" s="24">
        <v>4420.5045</v>
      </c>
      <c r="I63" s="58">
        <v>3.9109999999999999E-2</v>
      </c>
      <c r="J63" s="58">
        <v>8.0999999999999996E-4</v>
      </c>
      <c r="K63" s="58">
        <v>5.8979999999999996E-3</v>
      </c>
      <c r="L63" s="58">
        <v>6.7000000000000002E-5</v>
      </c>
      <c r="M63" s="58">
        <v>0.30499999999999999</v>
      </c>
      <c r="N63" s="25">
        <v>4.82E-2</v>
      </c>
      <c r="O63" s="25">
        <v>1.1000000000000001E-3</v>
      </c>
      <c r="P63" s="25"/>
      <c r="Q63" s="25">
        <v>38.950000000000003</v>
      </c>
      <c r="R63" s="25">
        <v>0.79</v>
      </c>
      <c r="S63" s="196">
        <v>37.909999999999997</v>
      </c>
      <c r="T63" s="196">
        <v>0.43</v>
      </c>
      <c r="U63" s="146">
        <f t="shared" si="1"/>
        <v>1.1342653653389607</v>
      </c>
      <c r="V63" s="25">
        <v>109</v>
      </c>
      <c r="W63" s="25">
        <v>53</v>
      </c>
      <c r="X63" s="22">
        <v>2.6700898587933453</v>
      </c>
      <c r="Y63" s="123"/>
      <c r="Z63" s="29">
        <v>1.3164556962025395</v>
      </c>
    </row>
    <row r="64" spans="1:26" ht="18" x14ac:dyDescent="0.2">
      <c r="A64" s="50" t="s">
        <v>608</v>
      </c>
      <c r="B64" s="30">
        <v>13.061</v>
      </c>
      <c r="C64" s="17">
        <v>3830</v>
      </c>
      <c r="D64" s="17">
        <v>150</v>
      </c>
      <c r="E64" s="17">
        <v>63.41</v>
      </c>
      <c r="F64" s="17">
        <v>0.89</v>
      </c>
      <c r="G64" s="31">
        <f t="shared" si="0"/>
        <v>1.6556135770234987E-2</v>
      </c>
      <c r="H64" s="32">
        <v>3844.9013500000001</v>
      </c>
      <c r="I64" s="56">
        <v>3.8800000000000001E-2</v>
      </c>
      <c r="J64" s="56">
        <v>1.1000000000000001E-3</v>
      </c>
      <c r="K64" s="56">
        <v>5.9160000000000003E-3</v>
      </c>
      <c r="L64" s="56">
        <v>9.2999999999999997E-5</v>
      </c>
      <c r="M64" s="56">
        <v>0.30975999999999998</v>
      </c>
      <c r="N64" s="17">
        <v>4.7699999999999999E-2</v>
      </c>
      <c r="O64" s="17">
        <v>1.5E-3</v>
      </c>
      <c r="P64" s="17"/>
      <c r="Q64" s="17">
        <v>38.6</v>
      </c>
      <c r="R64" s="17">
        <v>1.1000000000000001</v>
      </c>
      <c r="S64" s="195">
        <v>38.020000000000003</v>
      </c>
      <c r="T64" s="195">
        <v>0.6</v>
      </c>
      <c r="U64" s="121">
        <f t="shared" si="1"/>
        <v>1.5781167806417675</v>
      </c>
      <c r="V64" s="17">
        <v>89</v>
      </c>
      <c r="W64" s="17">
        <v>71</v>
      </c>
      <c r="X64" s="30">
        <v>1.5025906735751215</v>
      </c>
      <c r="Y64" s="122"/>
      <c r="Z64" s="30">
        <v>0.52727272727272567</v>
      </c>
    </row>
    <row r="65" spans="1:26" ht="18" x14ac:dyDescent="0.2">
      <c r="A65" s="50" t="s">
        <v>609</v>
      </c>
      <c r="B65" s="30">
        <v>9.0405999999999995</v>
      </c>
      <c r="C65" s="17">
        <v>1675</v>
      </c>
      <c r="D65" s="17">
        <v>63</v>
      </c>
      <c r="E65" s="17">
        <v>38.4</v>
      </c>
      <c r="F65" s="17">
        <v>2.9</v>
      </c>
      <c r="G65" s="31">
        <f t="shared" si="0"/>
        <v>2.2925373134328356E-2</v>
      </c>
      <c r="H65" s="32">
        <v>1684.0239999999999</v>
      </c>
      <c r="I65" s="56">
        <v>4.0099999999999997E-2</v>
      </c>
      <c r="J65" s="56">
        <v>1.6000000000000001E-3</v>
      </c>
      <c r="K65" s="56">
        <v>5.9329999999999999E-3</v>
      </c>
      <c r="L65" s="56">
        <v>8.7999999999999998E-5</v>
      </c>
      <c r="M65" s="56">
        <v>0.19456000000000001</v>
      </c>
      <c r="N65" s="17">
        <v>4.9000000000000002E-2</v>
      </c>
      <c r="O65" s="17">
        <v>2.0999999999999999E-3</v>
      </c>
      <c r="P65" s="17"/>
      <c r="Q65" s="17">
        <v>39.9</v>
      </c>
      <c r="R65" s="17">
        <v>1.6</v>
      </c>
      <c r="S65" s="195">
        <v>38.130000000000003</v>
      </c>
      <c r="T65" s="195">
        <v>0.56000000000000005</v>
      </c>
      <c r="U65" s="121">
        <f t="shared" si="1"/>
        <v>1.4686598478888016</v>
      </c>
      <c r="V65" s="17">
        <v>153</v>
      </c>
      <c r="W65" s="17">
        <v>91</v>
      </c>
      <c r="X65" s="30">
        <v>4.4360902255639045</v>
      </c>
      <c r="Y65" s="122"/>
      <c r="Z65" s="30">
        <v>1.1062499999999975</v>
      </c>
    </row>
    <row r="66" spans="1:26" ht="18" x14ac:dyDescent="0.2">
      <c r="A66" s="50" t="s">
        <v>610</v>
      </c>
      <c r="B66" s="30">
        <v>22.998000000000001</v>
      </c>
      <c r="C66" s="17">
        <v>556</v>
      </c>
      <c r="D66" s="17">
        <v>45</v>
      </c>
      <c r="E66" s="17">
        <v>60.5</v>
      </c>
      <c r="F66" s="17">
        <v>2</v>
      </c>
      <c r="G66" s="31">
        <f t="shared" si="0"/>
        <v>0.10881294964028777</v>
      </c>
      <c r="H66" s="32">
        <v>570.21749999999997</v>
      </c>
      <c r="I66" s="56">
        <v>3.6499999999999998E-2</v>
      </c>
      <c r="J66" s="56">
        <v>1.6999999999999999E-3</v>
      </c>
      <c r="K66" s="56">
        <v>5.9500000000000004E-3</v>
      </c>
      <c r="L66" s="56">
        <v>1.2E-4</v>
      </c>
      <c r="M66" s="56">
        <v>2.469E-2</v>
      </c>
      <c r="N66" s="17">
        <v>4.5999999999999999E-2</v>
      </c>
      <c r="O66" s="17">
        <v>2.5000000000000001E-3</v>
      </c>
      <c r="P66" s="17"/>
      <c r="Q66" s="17">
        <v>36.4</v>
      </c>
      <c r="R66" s="17">
        <v>1.7</v>
      </c>
      <c r="S66" s="195">
        <v>38.229999999999997</v>
      </c>
      <c r="T66" s="195">
        <v>0.76</v>
      </c>
      <c r="U66" s="121">
        <f t="shared" si="1"/>
        <v>1.9879675647397332</v>
      </c>
      <c r="V66" s="17">
        <v>-10</v>
      </c>
      <c r="W66" s="17">
        <v>110</v>
      </c>
      <c r="X66" s="30">
        <v>-5.0274725274725318</v>
      </c>
      <c r="Y66" s="122"/>
      <c r="Z66" s="30">
        <v>-1.0764705882352932</v>
      </c>
    </row>
    <row r="67" spans="1:26" ht="18" x14ac:dyDescent="0.2">
      <c r="A67" s="50" t="s">
        <v>611</v>
      </c>
      <c r="B67" s="30">
        <v>10.420999999999999</v>
      </c>
      <c r="C67" s="17">
        <v>2242</v>
      </c>
      <c r="D67" s="17">
        <v>89</v>
      </c>
      <c r="E67" s="17">
        <v>62.8</v>
      </c>
      <c r="F67" s="17">
        <v>1</v>
      </c>
      <c r="G67" s="31">
        <f t="shared" ref="G67:G93" si="2">E67/C67</f>
        <v>2.8010704727921498E-2</v>
      </c>
      <c r="H67" s="32">
        <v>2256.7579999999998</v>
      </c>
      <c r="I67" s="56">
        <v>3.78E-2</v>
      </c>
      <c r="J67" s="56">
        <v>1.1999999999999999E-3</v>
      </c>
      <c r="K67" s="56">
        <v>5.9500000000000004E-3</v>
      </c>
      <c r="L67" s="56">
        <v>1.2999999999999999E-4</v>
      </c>
      <c r="M67" s="56">
        <v>0.30257000000000001</v>
      </c>
      <c r="N67" s="17">
        <v>4.7199999999999999E-2</v>
      </c>
      <c r="O67" s="17">
        <v>1.8E-3</v>
      </c>
      <c r="P67" s="17"/>
      <c r="Q67" s="17">
        <v>37.700000000000003</v>
      </c>
      <c r="R67" s="17">
        <v>1.2</v>
      </c>
      <c r="S67" s="195">
        <v>38.26</v>
      </c>
      <c r="T67" s="195">
        <v>0.86</v>
      </c>
      <c r="U67" s="121">
        <f t="shared" si="1"/>
        <v>2.2477783585990592</v>
      </c>
      <c r="V67" s="17">
        <v>57</v>
      </c>
      <c r="W67" s="17">
        <v>81</v>
      </c>
      <c r="X67" s="30">
        <v>-1.4854111405835368</v>
      </c>
      <c r="Y67" s="122"/>
      <c r="Z67" s="30">
        <v>-0.46666666666666268</v>
      </c>
    </row>
    <row r="68" spans="1:26" ht="18" x14ac:dyDescent="0.2">
      <c r="A68" s="50" t="s">
        <v>612</v>
      </c>
      <c r="B68" s="30">
        <v>22.484000000000002</v>
      </c>
      <c r="C68" s="17">
        <v>2930</v>
      </c>
      <c r="D68" s="17">
        <v>140</v>
      </c>
      <c r="E68" s="17">
        <v>32.6</v>
      </c>
      <c r="F68" s="17">
        <v>1.1000000000000001</v>
      </c>
      <c r="G68" s="31">
        <f t="shared" si="2"/>
        <v>1.1126279863481229E-2</v>
      </c>
      <c r="H68" s="32">
        <v>2937.6610000000001</v>
      </c>
      <c r="I68" s="56">
        <v>3.884E-2</v>
      </c>
      <c r="J68" s="56">
        <v>9.3000000000000005E-4</v>
      </c>
      <c r="K68" s="56">
        <v>5.9550000000000002E-3</v>
      </c>
      <c r="L68" s="56">
        <v>6.9999999999999994E-5</v>
      </c>
      <c r="M68" s="56">
        <v>0.27254</v>
      </c>
      <c r="N68" s="17">
        <v>4.7500000000000001E-2</v>
      </c>
      <c r="O68" s="17">
        <v>1.2999999999999999E-3</v>
      </c>
      <c r="P68" s="17"/>
      <c r="Q68" s="17">
        <v>38.68</v>
      </c>
      <c r="R68" s="17">
        <v>0.91</v>
      </c>
      <c r="S68" s="195">
        <v>38.270000000000003</v>
      </c>
      <c r="T68" s="195">
        <v>0.45</v>
      </c>
      <c r="U68" s="121">
        <f t="shared" ref="U68:U93" si="3">(T68/S68)*100</f>
        <v>1.1758557616932321</v>
      </c>
      <c r="V68" s="17">
        <v>72</v>
      </c>
      <c r="W68" s="17">
        <v>60</v>
      </c>
      <c r="X68" s="30">
        <v>1.0599793174767225</v>
      </c>
      <c r="Y68" s="122"/>
      <c r="Z68" s="30">
        <v>0.45054945054944678</v>
      </c>
    </row>
    <row r="69" spans="1:26" ht="18" x14ac:dyDescent="0.2">
      <c r="A69" s="50" t="s">
        <v>613</v>
      </c>
      <c r="B69" s="30">
        <v>23.251000000000001</v>
      </c>
      <c r="C69" s="17">
        <v>3785</v>
      </c>
      <c r="D69" s="17">
        <v>82</v>
      </c>
      <c r="E69" s="17">
        <v>39.590000000000003</v>
      </c>
      <c r="F69" s="17">
        <v>0.69</v>
      </c>
      <c r="G69" s="31">
        <f t="shared" si="2"/>
        <v>1.0459709379128138E-2</v>
      </c>
      <c r="H69" s="32">
        <v>3794.3036499999998</v>
      </c>
      <c r="I69" s="56">
        <v>3.8870000000000002E-2</v>
      </c>
      <c r="J69" s="56">
        <v>7.2999999999999996E-4</v>
      </c>
      <c r="K69" s="56">
        <v>5.9760000000000004E-3</v>
      </c>
      <c r="L69" s="56">
        <v>7.1000000000000005E-5</v>
      </c>
      <c r="M69" s="56">
        <v>2.8832E-2</v>
      </c>
      <c r="N69" s="17">
        <v>4.7300000000000002E-2</v>
      </c>
      <c r="O69" s="17">
        <v>1.1999999999999999E-3</v>
      </c>
      <c r="P69" s="17"/>
      <c r="Q69" s="17">
        <v>38.71</v>
      </c>
      <c r="R69" s="17">
        <v>0.71</v>
      </c>
      <c r="S69" s="195">
        <v>38.409999999999997</v>
      </c>
      <c r="T69" s="195">
        <v>0.46</v>
      </c>
      <c r="U69" s="121">
        <f t="shared" si="3"/>
        <v>1.1976047904191618</v>
      </c>
      <c r="V69" s="17">
        <v>63</v>
      </c>
      <c r="W69" s="17">
        <v>56</v>
      </c>
      <c r="X69" s="30">
        <v>0.77499354172049228</v>
      </c>
      <c r="Y69" s="122"/>
      <c r="Z69" s="30">
        <v>0.42253521126761168</v>
      </c>
    </row>
    <row r="70" spans="1:26" s="54" customFormat="1" ht="18" x14ac:dyDescent="0.2">
      <c r="A70" s="54" t="s">
        <v>614</v>
      </c>
      <c r="B70" s="22">
        <v>10.621</v>
      </c>
      <c r="C70" s="25">
        <v>3480</v>
      </c>
      <c r="D70" s="25">
        <v>98</v>
      </c>
      <c r="E70" s="25">
        <v>37.9</v>
      </c>
      <c r="F70" s="25">
        <v>1.1000000000000001</v>
      </c>
      <c r="G70" s="23">
        <f t="shared" si="2"/>
        <v>1.0890804597701149E-2</v>
      </c>
      <c r="H70" s="24">
        <v>3488.9065000000001</v>
      </c>
      <c r="I70" s="58">
        <v>4.0250000000000001E-2</v>
      </c>
      <c r="J70" s="58">
        <v>1E-3</v>
      </c>
      <c r="K70" s="58">
        <v>6.0200000000000002E-3</v>
      </c>
      <c r="L70" s="58">
        <v>1.1E-4</v>
      </c>
      <c r="M70" s="58">
        <v>1.5474E-2</v>
      </c>
      <c r="N70" s="25">
        <v>4.7899999999999998E-2</v>
      </c>
      <c r="O70" s="25">
        <v>1.6000000000000001E-3</v>
      </c>
      <c r="P70" s="25"/>
      <c r="Q70" s="25">
        <v>40.07</v>
      </c>
      <c r="R70" s="25">
        <v>1</v>
      </c>
      <c r="S70" s="196">
        <v>38.72</v>
      </c>
      <c r="T70" s="196">
        <v>0.68</v>
      </c>
      <c r="U70" s="146">
        <f t="shared" si="3"/>
        <v>1.7561983471074381</v>
      </c>
      <c r="V70" s="25">
        <v>90</v>
      </c>
      <c r="W70" s="25">
        <v>73</v>
      </c>
      <c r="X70" s="22">
        <v>3.3691040678812123</v>
      </c>
      <c r="Y70" s="123"/>
      <c r="Z70" s="29">
        <v>1.3500000000000014</v>
      </c>
    </row>
    <row r="71" spans="1:26" ht="18" x14ac:dyDescent="0.2">
      <c r="A71" s="50" t="s">
        <v>615</v>
      </c>
      <c r="B71" s="30">
        <v>12.36</v>
      </c>
      <c r="C71" s="17">
        <v>2560</v>
      </c>
      <c r="D71" s="17">
        <v>130</v>
      </c>
      <c r="E71" s="17">
        <v>33.35</v>
      </c>
      <c r="F71" s="17">
        <v>0.91</v>
      </c>
      <c r="G71" s="31">
        <f t="shared" si="2"/>
        <v>1.302734375E-2</v>
      </c>
      <c r="H71" s="32">
        <v>2567.83725</v>
      </c>
      <c r="I71" s="56">
        <v>3.9699999999999999E-2</v>
      </c>
      <c r="J71" s="56">
        <v>1.1999999999999999E-3</v>
      </c>
      <c r="K71" s="56">
        <v>6.0559999999999998E-3</v>
      </c>
      <c r="L71" s="56">
        <v>7.7999999999999999E-5</v>
      </c>
      <c r="M71" s="56">
        <v>0.22405</v>
      </c>
      <c r="N71" s="17">
        <v>4.7199999999999999E-2</v>
      </c>
      <c r="O71" s="17">
        <v>1.5E-3</v>
      </c>
      <c r="P71" s="17"/>
      <c r="Q71" s="17">
        <v>39.5</v>
      </c>
      <c r="R71" s="17">
        <v>1.1000000000000001</v>
      </c>
      <c r="S71" s="195">
        <v>38.92</v>
      </c>
      <c r="T71" s="195">
        <v>0.5</v>
      </c>
      <c r="U71" s="121">
        <f t="shared" si="3"/>
        <v>1.2846865364850977</v>
      </c>
      <c r="V71" s="17">
        <v>71</v>
      </c>
      <c r="W71" s="17">
        <v>71</v>
      </c>
      <c r="X71" s="30">
        <v>1.468354430379748</v>
      </c>
      <c r="Y71" s="122"/>
      <c r="Z71" s="30">
        <v>0.52727272727272567</v>
      </c>
    </row>
    <row r="72" spans="1:26" ht="18" x14ac:dyDescent="0.2">
      <c r="A72" s="50" t="s">
        <v>616</v>
      </c>
      <c r="B72" s="30">
        <v>23.254999999999999</v>
      </c>
      <c r="C72" s="17">
        <v>3500</v>
      </c>
      <c r="D72" s="17">
        <v>180</v>
      </c>
      <c r="E72" s="17">
        <v>42.2</v>
      </c>
      <c r="F72" s="17">
        <v>2</v>
      </c>
      <c r="G72" s="31">
        <f t="shared" si="2"/>
        <v>1.2057142857142858E-2</v>
      </c>
      <c r="H72" s="32">
        <v>3509.9169999999999</v>
      </c>
      <c r="I72" s="56">
        <v>4.0039999999999999E-2</v>
      </c>
      <c r="J72" s="56">
        <v>8.1999999999999998E-4</v>
      </c>
      <c r="K72" s="56">
        <v>6.1770000000000002E-3</v>
      </c>
      <c r="L72" s="56">
        <v>7.3999999999999996E-5</v>
      </c>
      <c r="M72" s="56">
        <v>0.23508000000000001</v>
      </c>
      <c r="N72" s="17">
        <v>4.6820000000000001E-2</v>
      </c>
      <c r="O72" s="17">
        <v>1.1999999999999999E-3</v>
      </c>
      <c r="P72" s="17"/>
      <c r="Q72" s="17">
        <v>39.86</v>
      </c>
      <c r="R72" s="17">
        <v>0.8</v>
      </c>
      <c r="S72" s="195">
        <v>39.700000000000003</v>
      </c>
      <c r="T72" s="195">
        <v>0.47</v>
      </c>
      <c r="U72" s="121">
        <f t="shared" si="3"/>
        <v>1.1838790931989922</v>
      </c>
      <c r="V72" s="17">
        <v>41</v>
      </c>
      <c r="W72" s="17">
        <v>54</v>
      </c>
      <c r="X72" s="30">
        <v>0.40140491721022409</v>
      </c>
      <c r="Y72" s="122"/>
      <c r="Z72" s="30">
        <v>0.19999999999999574</v>
      </c>
    </row>
    <row r="73" spans="1:26" ht="18" x14ac:dyDescent="0.2">
      <c r="A73" s="50" t="s">
        <v>617</v>
      </c>
      <c r="B73" s="30">
        <v>16.071999999999999</v>
      </c>
      <c r="C73" s="17">
        <v>641</v>
      </c>
      <c r="D73" s="17">
        <v>61</v>
      </c>
      <c r="E73" s="17">
        <v>21.9</v>
      </c>
      <c r="F73" s="17">
        <v>1.8</v>
      </c>
      <c r="G73" s="31">
        <f t="shared" si="2"/>
        <v>3.4165366614664586E-2</v>
      </c>
      <c r="H73" s="32">
        <v>646.14649999999995</v>
      </c>
      <c r="I73" s="56">
        <v>4.1399999999999999E-2</v>
      </c>
      <c r="J73" s="56">
        <v>2.0999999999999999E-3</v>
      </c>
      <c r="K73" s="56">
        <v>6.2500000000000003E-3</v>
      </c>
      <c r="L73" s="56">
        <v>1.3999999999999999E-4</v>
      </c>
      <c r="M73" s="56">
        <v>0.30242999999999998</v>
      </c>
      <c r="N73" s="17">
        <v>4.8000000000000001E-2</v>
      </c>
      <c r="O73" s="17">
        <v>2.8E-3</v>
      </c>
      <c r="P73" s="17"/>
      <c r="Q73" s="17">
        <v>41.1</v>
      </c>
      <c r="R73" s="17">
        <v>2</v>
      </c>
      <c r="S73" s="195">
        <v>40.15</v>
      </c>
      <c r="T73" s="195">
        <v>0.87</v>
      </c>
      <c r="U73" s="121">
        <f t="shared" si="3"/>
        <v>2.1668742216687424</v>
      </c>
      <c r="V73" s="17">
        <v>110</v>
      </c>
      <c r="W73" s="17">
        <v>110</v>
      </c>
      <c r="X73" s="30">
        <v>2.311435523114358</v>
      </c>
      <c r="Y73" s="122"/>
      <c r="Z73" s="30">
        <v>0.47500000000000142</v>
      </c>
    </row>
    <row r="74" spans="1:26" s="54" customFormat="1" ht="18" x14ac:dyDescent="0.2">
      <c r="A74" s="54" t="s">
        <v>618</v>
      </c>
      <c r="B74" s="22">
        <v>23.297000000000001</v>
      </c>
      <c r="C74" s="25">
        <v>1970</v>
      </c>
      <c r="D74" s="25">
        <v>220</v>
      </c>
      <c r="E74" s="25">
        <v>67.400000000000006</v>
      </c>
      <c r="F74" s="25">
        <v>6.6</v>
      </c>
      <c r="G74" s="23">
        <f t="shared" si="2"/>
        <v>3.4213197969543148E-2</v>
      </c>
      <c r="H74" s="24">
        <v>1985.8389999999999</v>
      </c>
      <c r="I74" s="58">
        <v>0.10299999999999999</v>
      </c>
      <c r="J74" s="58">
        <v>1.2E-2</v>
      </c>
      <c r="K74" s="58">
        <v>6.28E-3</v>
      </c>
      <c r="L74" s="58">
        <v>2.1000000000000001E-4</v>
      </c>
      <c r="M74" s="58">
        <v>0.83848999999999996</v>
      </c>
      <c r="N74" s="25">
        <v>0.111</v>
      </c>
      <c r="O74" s="25">
        <v>0.01</v>
      </c>
      <c r="P74" s="25"/>
      <c r="Q74" s="25">
        <v>98</v>
      </c>
      <c r="R74" s="25">
        <v>11</v>
      </c>
      <c r="S74" s="196">
        <v>40.299999999999997</v>
      </c>
      <c r="T74" s="196">
        <v>1.3</v>
      </c>
      <c r="U74" s="146">
        <f t="shared" si="3"/>
        <v>3.2258064516129039</v>
      </c>
      <c r="V74" s="25">
        <v>1580</v>
      </c>
      <c r="W74" s="25">
        <v>190</v>
      </c>
      <c r="X74" s="22">
        <v>58.87755102040817</v>
      </c>
      <c r="Y74" s="123"/>
      <c r="Z74" s="29">
        <v>5.245454545454546</v>
      </c>
    </row>
    <row r="75" spans="1:26" ht="18" x14ac:dyDescent="0.2">
      <c r="A75" s="50" t="s">
        <v>619</v>
      </c>
      <c r="B75" s="30">
        <v>5.9909999999999997</v>
      </c>
      <c r="C75" s="17">
        <v>2023</v>
      </c>
      <c r="D75" s="17">
        <v>41</v>
      </c>
      <c r="E75" s="17">
        <v>58.2</v>
      </c>
      <c r="F75" s="17">
        <v>1.2</v>
      </c>
      <c r="G75" s="31">
        <f t="shared" si="2"/>
        <v>2.8769154720711815E-2</v>
      </c>
      <c r="H75" s="32">
        <v>2036.6769999999999</v>
      </c>
      <c r="I75" s="56">
        <v>4.2000000000000003E-2</v>
      </c>
      <c r="J75" s="56">
        <v>2.2000000000000001E-3</v>
      </c>
      <c r="K75" s="56">
        <v>6.3400000000000001E-3</v>
      </c>
      <c r="L75" s="56">
        <v>1.3999999999999999E-4</v>
      </c>
      <c r="M75" s="56">
        <v>-7.6630000000000004E-2</v>
      </c>
      <c r="N75" s="17">
        <v>4.8399999999999999E-2</v>
      </c>
      <c r="O75" s="17">
        <v>2.8999999999999998E-3</v>
      </c>
      <c r="P75" s="17"/>
      <c r="Q75" s="17">
        <v>41.8</v>
      </c>
      <c r="R75" s="17">
        <v>2.1</v>
      </c>
      <c r="S75" s="195">
        <v>40.74</v>
      </c>
      <c r="T75" s="195">
        <v>0.89</v>
      </c>
      <c r="U75" s="121">
        <f t="shared" si="3"/>
        <v>2.1845851742758957</v>
      </c>
      <c r="V75" s="17">
        <v>130</v>
      </c>
      <c r="W75" s="17">
        <v>140</v>
      </c>
      <c r="X75" s="30">
        <v>2.5358851674641025</v>
      </c>
      <c r="Y75" s="122"/>
      <c r="Z75" s="30">
        <v>0.50476190476190241</v>
      </c>
    </row>
    <row r="76" spans="1:26" s="54" customFormat="1" ht="18" x14ac:dyDescent="0.2">
      <c r="A76" s="54" t="s">
        <v>620</v>
      </c>
      <c r="B76" s="22">
        <v>6.3628999999999998</v>
      </c>
      <c r="C76" s="25">
        <v>3451</v>
      </c>
      <c r="D76" s="25">
        <v>81</v>
      </c>
      <c r="E76" s="25">
        <v>237</v>
      </c>
      <c r="F76" s="25">
        <v>48</v>
      </c>
      <c r="G76" s="23">
        <f t="shared" si="2"/>
        <v>6.867574616053318E-2</v>
      </c>
      <c r="H76" s="24">
        <v>3506.6950000000002</v>
      </c>
      <c r="I76" s="58">
        <v>4.7300000000000002E-2</v>
      </c>
      <c r="J76" s="58">
        <v>2.0999999999999999E-3</v>
      </c>
      <c r="K76" s="58">
        <v>6.3699999999999998E-3</v>
      </c>
      <c r="L76" s="58">
        <v>1.3999999999999999E-4</v>
      </c>
      <c r="M76" s="58">
        <v>0.18653</v>
      </c>
      <c r="N76" s="25">
        <v>5.4399999999999997E-2</v>
      </c>
      <c r="O76" s="25">
        <v>2.5999999999999999E-3</v>
      </c>
      <c r="P76" s="25"/>
      <c r="Q76" s="25">
        <v>46.9</v>
      </c>
      <c r="R76" s="25">
        <v>2.1</v>
      </c>
      <c r="S76" s="196">
        <v>40.950000000000003</v>
      </c>
      <c r="T76" s="196">
        <v>0.89</v>
      </c>
      <c r="U76" s="146">
        <f t="shared" si="3"/>
        <v>2.1733821733821732</v>
      </c>
      <c r="V76" s="25">
        <v>419</v>
      </c>
      <c r="W76" s="25">
        <v>100</v>
      </c>
      <c r="X76" s="22">
        <v>12.686567164179097</v>
      </c>
      <c r="Y76" s="123"/>
      <c r="Z76" s="29">
        <v>2.8333333333333313</v>
      </c>
    </row>
    <row r="77" spans="1:26" ht="18" x14ac:dyDescent="0.2">
      <c r="A77" s="50" t="s">
        <v>621</v>
      </c>
      <c r="B77" s="30">
        <v>10.058999999999999</v>
      </c>
      <c r="C77" s="17">
        <v>2220</v>
      </c>
      <c r="D77" s="17">
        <v>650</v>
      </c>
      <c r="E77" s="17">
        <v>145</v>
      </c>
      <c r="F77" s="17">
        <v>20</v>
      </c>
      <c r="G77" s="31">
        <f t="shared" si="2"/>
        <v>6.5315315315315314E-2</v>
      </c>
      <c r="H77" s="32">
        <v>2254.0749999999998</v>
      </c>
      <c r="I77" s="56">
        <v>4.3700000000000003E-2</v>
      </c>
      <c r="J77" s="56">
        <v>3.8E-3</v>
      </c>
      <c r="K77" s="56">
        <v>6.3800000000000003E-3</v>
      </c>
      <c r="L77" s="56">
        <v>2.2000000000000001E-4</v>
      </c>
      <c r="M77" s="56">
        <v>0.27010000000000001</v>
      </c>
      <c r="N77" s="17">
        <v>0.05</v>
      </c>
      <c r="O77" s="17">
        <v>4.4999999999999997E-3</v>
      </c>
      <c r="P77" s="17"/>
      <c r="Q77" s="17">
        <v>43.4</v>
      </c>
      <c r="R77" s="17">
        <v>3.7</v>
      </c>
      <c r="S77" s="195">
        <v>41</v>
      </c>
      <c r="T77" s="195">
        <v>1.4</v>
      </c>
      <c r="U77" s="121">
        <f t="shared" si="3"/>
        <v>3.4146341463414629</v>
      </c>
      <c r="V77" s="17">
        <v>190</v>
      </c>
      <c r="W77" s="17">
        <v>170</v>
      </c>
      <c r="X77" s="30">
        <v>5.5299539170506895</v>
      </c>
      <c r="Y77" s="122"/>
      <c r="Z77" s="30">
        <v>0.64864864864864824</v>
      </c>
    </row>
    <row r="78" spans="1:26" ht="18" x14ac:dyDescent="0.2">
      <c r="A78" s="50" t="s">
        <v>622</v>
      </c>
      <c r="B78" s="30">
        <v>10.125</v>
      </c>
      <c r="C78" s="17">
        <v>718</v>
      </c>
      <c r="D78" s="17">
        <v>39</v>
      </c>
      <c r="E78" s="17">
        <v>30.24</v>
      </c>
      <c r="F78" s="17">
        <v>0.95</v>
      </c>
      <c r="G78" s="31">
        <f t="shared" si="2"/>
        <v>4.211699164345404E-2</v>
      </c>
      <c r="H78" s="32">
        <v>725.10640000000001</v>
      </c>
      <c r="I78" s="56">
        <v>4.2000000000000003E-2</v>
      </c>
      <c r="J78" s="56">
        <v>2.5999999999999999E-3</v>
      </c>
      <c r="K78" s="56">
        <v>6.45E-3</v>
      </c>
      <c r="L78" s="56">
        <v>1.7000000000000001E-4</v>
      </c>
      <c r="M78" s="56">
        <v>0.34164</v>
      </c>
      <c r="N78" s="17">
        <v>4.6699999999999998E-2</v>
      </c>
      <c r="O78" s="17">
        <v>2.7000000000000001E-3</v>
      </c>
      <c r="P78" s="17"/>
      <c r="Q78" s="17">
        <v>41.8</v>
      </c>
      <c r="R78" s="17">
        <v>2.5</v>
      </c>
      <c r="S78" s="195">
        <v>41.4</v>
      </c>
      <c r="T78" s="195">
        <v>1.1000000000000001</v>
      </c>
      <c r="U78" s="121">
        <f t="shared" si="3"/>
        <v>2.6570048309178746</v>
      </c>
      <c r="V78" s="17">
        <v>50</v>
      </c>
      <c r="W78" s="17">
        <v>120</v>
      </c>
      <c r="X78" s="30">
        <v>0.95693779904305609</v>
      </c>
      <c r="Y78" s="122"/>
      <c r="Z78" s="30">
        <v>0.15999999999999942</v>
      </c>
    </row>
    <row r="79" spans="1:26" ht="18" x14ac:dyDescent="0.2">
      <c r="A79" s="50" t="s">
        <v>623</v>
      </c>
      <c r="B79" s="30">
        <v>20.667000000000002</v>
      </c>
      <c r="C79" s="17">
        <v>3740</v>
      </c>
      <c r="D79" s="17">
        <v>190</v>
      </c>
      <c r="E79" s="17">
        <v>49.3</v>
      </c>
      <c r="F79" s="17">
        <v>3.1</v>
      </c>
      <c r="G79" s="31">
        <f t="shared" si="2"/>
        <v>1.3181818181818182E-2</v>
      </c>
      <c r="H79" s="32">
        <v>3751.5855000000001</v>
      </c>
      <c r="I79" s="56">
        <v>4.2430000000000002E-2</v>
      </c>
      <c r="J79" s="56">
        <v>7.6000000000000004E-4</v>
      </c>
      <c r="K79" s="56">
        <v>6.4650000000000003E-3</v>
      </c>
      <c r="L79" s="56">
        <v>6.9999999999999994E-5</v>
      </c>
      <c r="M79" s="56">
        <v>0.26003999999999999</v>
      </c>
      <c r="N79" s="17">
        <v>4.7489999999999997E-2</v>
      </c>
      <c r="O79" s="17">
        <v>1.1000000000000001E-3</v>
      </c>
      <c r="P79" s="17"/>
      <c r="Q79" s="17">
        <v>42.19</v>
      </c>
      <c r="R79" s="17">
        <v>0.75</v>
      </c>
      <c r="S79" s="195">
        <v>41.54</v>
      </c>
      <c r="T79" s="195">
        <v>0.45</v>
      </c>
      <c r="U79" s="121">
        <f t="shared" si="3"/>
        <v>1.0832932113625422</v>
      </c>
      <c r="V79" s="17">
        <v>73</v>
      </c>
      <c r="W79" s="17">
        <v>50</v>
      </c>
      <c r="X79" s="30">
        <v>1.5406494429959672</v>
      </c>
      <c r="Y79" s="122"/>
      <c r="Z79" s="30">
        <v>0.86666666666666481</v>
      </c>
    </row>
    <row r="80" spans="1:26" s="54" customFormat="1" ht="18" x14ac:dyDescent="0.2">
      <c r="A80" s="54" t="s">
        <v>624</v>
      </c>
      <c r="B80" s="29">
        <v>3.7793999999999999</v>
      </c>
      <c r="C80" s="25">
        <v>343</v>
      </c>
      <c r="D80" s="25">
        <v>22</v>
      </c>
      <c r="E80" s="25">
        <v>16.850000000000001</v>
      </c>
      <c r="F80" s="25">
        <v>0.81</v>
      </c>
      <c r="G80" s="23">
        <f t="shared" si="2"/>
        <v>4.9125364431486886E-2</v>
      </c>
      <c r="H80" s="24">
        <v>346.95974999999999</v>
      </c>
      <c r="I80" s="58">
        <v>4.87E-2</v>
      </c>
      <c r="J80" s="58">
        <v>8.8000000000000005E-3</v>
      </c>
      <c r="K80" s="58">
        <v>6.5100000000000002E-3</v>
      </c>
      <c r="L80" s="58">
        <v>3.5E-4</v>
      </c>
      <c r="M80" s="58">
        <v>0.31979000000000002</v>
      </c>
      <c r="N80" s="25">
        <v>0.05</v>
      </c>
      <c r="O80" s="25">
        <v>7.3000000000000001E-3</v>
      </c>
      <c r="P80" s="25"/>
      <c r="Q80" s="25">
        <v>48.1</v>
      </c>
      <c r="R80" s="25">
        <v>8.5</v>
      </c>
      <c r="S80" s="196">
        <v>41.8</v>
      </c>
      <c r="T80" s="196">
        <v>2.2999999999999998</v>
      </c>
      <c r="U80" s="146">
        <f t="shared" si="3"/>
        <v>5.5023923444976077</v>
      </c>
      <c r="V80" s="25">
        <v>330</v>
      </c>
      <c r="W80" s="25">
        <v>360</v>
      </c>
      <c r="X80" s="22">
        <v>13.097713097713104</v>
      </c>
      <c r="Y80" s="123"/>
      <c r="Z80" s="22">
        <v>0.74117647058823577</v>
      </c>
    </row>
    <row r="81" spans="1:26" ht="18" x14ac:dyDescent="0.2">
      <c r="A81" s="50" t="s">
        <v>625</v>
      </c>
      <c r="B81" s="30">
        <v>5.6931000000000003</v>
      </c>
      <c r="C81" s="17">
        <v>167.2</v>
      </c>
      <c r="D81" s="17">
        <v>5.0999999999999996</v>
      </c>
      <c r="E81" s="17">
        <v>20.6</v>
      </c>
      <c r="F81" s="17">
        <v>0.56000000000000005</v>
      </c>
      <c r="G81" s="31">
        <f t="shared" si="2"/>
        <v>0.12320574162679428</v>
      </c>
      <c r="H81" s="32">
        <v>172.041</v>
      </c>
      <c r="I81" s="56">
        <v>4.5999999999999999E-2</v>
      </c>
      <c r="J81" s="56">
        <v>8.5000000000000006E-3</v>
      </c>
      <c r="K81" s="56">
        <v>6.6E-3</v>
      </c>
      <c r="L81" s="56">
        <v>3.2000000000000003E-4</v>
      </c>
      <c r="M81" s="56">
        <v>-3.3017999999999999E-2</v>
      </c>
      <c r="N81" s="17">
        <v>5.0500000000000003E-2</v>
      </c>
      <c r="O81" s="17">
        <v>9.4999999999999998E-3</v>
      </c>
      <c r="P81" s="17"/>
      <c r="Q81" s="17">
        <v>45.4</v>
      </c>
      <c r="R81" s="17">
        <v>8.3000000000000007</v>
      </c>
      <c r="S81" s="195">
        <v>42.4</v>
      </c>
      <c r="T81" s="195">
        <v>2</v>
      </c>
      <c r="U81" s="121">
        <f t="shared" si="3"/>
        <v>4.716981132075472</v>
      </c>
      <c r="V81" s="17">
        <v>200</v>
      </c>
      <c r="W81" s="17">
        <v>400</v>
      </c>
      <c r="X81" s="30">
        <v>6.6079295154184976</v>
      </c>
      <c r="Y81" s="122"/>
      <c r="Z81" s="30">
        <v>0.36144578313253006</v>
      </c>
    </row>
    <row r="82" spans="1:26" ht="18" x14ac:dyDescent="0.2">
      <c r="A82" s="50" t="s">
        <v>626</v>
      </c>
      <c r="B82" s="30">
        <v>9.3429000000000002</v>
      </c>
      <c r="C82" s="17">
        <v>274</v>
      </c>
      <c r="D82" s="17">
        <v>34</v>
      </c>
      <c r="E82" s="17">
        <v>14.85</v>
      </c>
      <c r="F82" s="17">
        <v>0.32</v>
      </c>
      <c r="G82" s="31">
        <f t="shared" si="2"/>
        <v>5.4197080291970803E-2</v>
      </c>
      <c r="H82" s="32">
        <v>277.48975000000002</v>
      </c>
      <c r="I82" s="56">
        <v>4.3099999999999999E-2</v>
      </c>
      <c r="J82" s="56">
        <v>3.2000000000000002E-3</v>
      </c>
      <c r="K82" s="56">
        <v>6.8599999999999998E-3</v>
      </c>
      <c r="L82" s="56">
        <v>2.2000000000000001E-4</v>
      </c>
      <c r="M82" s="56">
        <v>0.21571000000000001</v>
      </c>
      <c r="N82" s="17">
        <v>4.5600000000000002E-2</v>
      </c>
      <c r="O82" s="17">
        <v>3.5000000000000001E-3</v>
      </c>
      <c r="P82" s="17"/>
      <c r="Q82" s="17">
        <v>42.8</v>
      </c>
      <c r="R82" s="17">
        <v>3.1</v>
      </c>
      <c r="S82" s="195">
        <v>44</v>
      </c>
      <c r="T82" s="195">
        <v>1.4</v>
      </c>
      <c r="U82" s="121">
        <f t="shared" si="3"/>
        <v>3.1818181818181817</v>
      </c>
      <c r="V82" s="17">
        <v>-30</v>
      </c>
      <c r="W82" s="17">
        <v>150</v>
      </c>
      <c r="X82" s="30">
        <v>-2.8037383177570208</v>
      </c>
      <c r="Y82" s="122"/>
      <c r="Z82" s="30">
        <v>-0.38709677419354932</v>
      </c>
    </row>
    <row r="83" spans="1:26" ht="18" x14ac:dyDescent="0.2">
      <c r="A83" s="50" t="s">
        <v>627</v>
      </c>
      <c r="B83" s="30">
        <v>16.327000000000002</v>
      </c>
      <c r="C83" s="17">
        <v>1425</v>
      </c>
      <c r="D83" s="17">
        <v>76</v>
      </c>
      <c r="E83" s="17">
        <v>50.6</v>
      </c>
      <c r="F83" s="17">
        <v>2.2999999999999998</v>
      </c>
      <c r="G83" s="31">
        <f t="shared" si="2"/>
        <v>3.5508771929824559E-2</v>
      </c>
      <c r="H83" s="32">
        <v>1436.8910000000001</v>
      </c>
      <c r="I83" s="56">
        <v>4.4999999999999998E-2</v>
      </c>
      <c r="J83" s="56">
        <v>1.4E-3</v>
      </c>
      <c r="K83" s="56">
        <v>6.9119999999999997E-3</v>
      </c>
      <c r="L83" s="56">
        <v>9.8999999999999994E-5</v>
      </c>
      <c r="M83" s="56">
        <v>7.2834999999999997E-2</v>
      </c>
      <c r="N83" s="17">
        <v>4.7100000000000003E-2</v>
      </c>
      <c r="O83" s="17">
        <v>1.8E-3</v>
      </c>
      <c r="P83" s="17"/>
      <c r="Q83" s="17">
        <v>44.8</v>
      </c>
      <c r="R83" s="17">
        <v>1.4</v>
      </c>
      <c r="S83" s="195">
        <v>44.4</v>
      </c>
      <c r="T83" s="195">
        <v>0.63</v>
      </c>
      <c r="U83" s="121">
        <f t="shared" si="3"/>
        <v>1.4189189189189191</v>
      </c>
      <c r="V83" s="17">
        <v>63</v>
      </c>
      <c r="W83" s="17">
        <v>82</v>
      </c>
      <c r="X83" s="30">
        <v>0.89285714285713969</v>
      </c>
      <c r="Y83" s="122"/>
      <c r="Z83" s="30">
        <v>0.2857142857142847</v>
      </c>
    </row>
    <row r="84" spans="1:26" ht="18" x14ac:dyDescent="0.2">
      <c r="A84" s="50" t="s">
        <v>628</v>
      </c>
      <c r="B84" s="30">
        <v>5.9958</v>
      </c>
      <c r="C84" s="17">
        <v>271</v>
      </c>
      <c r="D84" s="17">
        <v>22</v>
      </c>
      <c r="E84" s="17">
        <v>102.2</v>
      </c>
      <c r="F84" s="17">
        <v>7</v>
      </c>
      <c r="G84" s="31">
        <f t="shared" si="2"/>
        <v>0.37712177121771218</v>
      </c>
      <c r="H84" s="32">
        <v>295.017</v>
      </c>
      <c r="I84" s="56">
        <v>4.9000000000000002E-2</v>
      </c>
      <c r="J84" s="56">
        <v>5.5999999999999999E-3</v>
      </c>
      <c r="K84" s="56">
        <v>6.9699999999999996E-3</v>
      </c>
      <c r="L84" s="56">
        <v>1.8000000000000001E-4</v>
      </c>
      <c r="M84" s="56">
        <v>-0.18240999999999999</v>
      </c>
      <c r="N84" s="17">
        <v>5.3600000000000002E-2</v>
      </c>
      <c r="O84" s="17">
        <v>7.1000000000000004E-3</v>
      </c>
      <c r="P84" s="17"/>
      <c r="Q84" s="17">
        <v>48.4</v>
      </c>
      <c r="R84" s="17">
        <v>5.4</v>
      </c>
      <c r="S84" s="195">
        <v>44.8</v>
      </c>
      <c r="T84" s="195">
        <v>1.2</v>
      </c>
      <c r="U84" s="121">
        <f t="shared" si="3"/>
        <v>2.6785714285714288</v>
      </c>
      <c r="V84" s="17">
        <v>260</v>
      </c>
      <c r="W84" s="17">
        <v>270</v>
      </c>
      <c r="X84" s="30">
        <v>7.4380165289256279</v>
      </c>
      <c r="Y84" s="122"/>
      <c r="Z84" s="30">
        <v>0.66666666666666685</v>
      </c>
    </row>
    <row r="85" spans="1:26" ht="18" x14ac:dyDescent="0.2">
      <c r="A85" s="50" t="s">
        <v>629</v>
      </c>
      <c r="B85" s="30">
        <v>5.7196999999999996</v>
      </c>
      <c r="C85" s="17">
        <v>300</v>
      </c>
      <c r="D85" s="17">
        <v>49</v>
      </c>
      <c r="E85" s="17">
        <v>16.05</v>
      </c>
      <c r="F85" s="17">
        <v>0.99</v>
      </c>
      <c r="G85" s="31">
        <f t="shared" si="2"/>
        <v>5.3499999999999999E-2</v>
      </c>
      <c r="H85" s="32">
        <v>303.77175</v>
      </c>
      <c r="I85" s="56">
        <v>4.1200000000000001E-2</v>
      </c>
      <c r="J85" s="56">
        <v>5.3E-3</v>
      </c>
      <c r="K85" s="56">
        <v>7.1199999999999996E-3</v>
      </c>
      <c r="L85" s="56">
        <v>2.9E-4</v>
      </c>
      <c r="M85" s="56">
        <v>0.22259999999999999</v>
      </c>
      <c r="N85" s="17">
        <v>4.2299999999999997E-2</v>
      </c>
      <c r="O85" s="17">
        <v>5.7000000000000002E-3</v>
      </c>
      <c r="P85" s="17"/>
      <c r="Q85" s="17">
        <v>40.9</v>
      </c>
      <c r="R85" s="17">
        <v>5.2</v>
      </c>
      <c r="S85" s="195">
        <v>45.8</v>
      </c>
      <c r="T85" s="195">
        <v>1.9</v>
      </c>
      <c r="U85" s="121">
        <f t="shared" si="3"/>
        <v>4.1484716157205241</v>
      </c>
      <c r="V85" s="17">
        <v>-180</v>
      </c>
      <c r="W85" s="17">
        <v>240</v>
      </c>
      <c r="X85" s="30">
        <v>-11.980440097799505</v>
      </c>
      <c r="Y85" s="122"/>
      <c r="Z85" s="30">
        <v>-0.94230769230769196</v>
      </c>
    </row>
    <row r="86" spans="1:26" ht="18" x14ac:dyDescent="0.2">
      <c r="A86" s="50" t="s">
        <v>630</v>
      </c>
      <c r="B86" s="30">
        <v>22.260999999999999</v>
      </c>
      <c r="C86" s="17">
        <v>334</v>
      </c>
      <c r="D86" s="17">
        <v>19</v>
      </c>
      <c r="E86" s="17">
        <v>18.32</v>
      </c>
      <c r="F86" s="17">
        <v>0.44</v>
      </c>
      <c r="G86" s="31">
        <f t="shared" si="2"/>
        <v>5.4850299401197608E-2</v>
      </c>
      <c r="H86" s="32">
        <v>338.30520000000001</v>
      </c>
      <c r="I86" s="56">
        <v>5.0599999999999999E-2</v>
      </c>
      <c r="J86" s="56">
        <v>2.3999999999999998E-3</v>
      </c>
      <c r="K86" s="56">
        <v>7.5300000000000002E-3</v>
      </c>
      <c r="L86" s="56">
        <v>1.3999999999999999E-4</v>
      </c>
      <c r="M86" s="56">
        <v>4.8798000000000001E-2</v>
      </c>
      <c r="N86" s="17">
        <v>4.8899999999999999E-2</v>
      </c>
      <c r="O86" s="17">
        <v>2.5000000000000001E-3</v>
      </c>
      <c r="P86" s="17"/>
      <c r="Q86" s="17">
        <v>50</v>
      </c>
      <c r="R86" s="17">
        <v>2.2999999999999998</v>
      </c>
      <c r="S86" s="195">
        <v>48.39</v>
      </c>
      <c r="T86" s="195">
        <v>0.93</v>
      </c>
      <c r="U86" s="121">
        <f t="shared" si="3"/>
        <v>1.9218846869187849</v>
      </c>
      <c r="V86" s="17">
        <v>120</v>
      </c>
      <c r="W86" s="17">
        <v>110</v>
      </c>
      <c r="X86" s="30">
        <v>3.2200000000000006</v>
      </c>
      <c r="Y86" s="122"/>
      <c r="Z86" s="30">
        <v>0.69999999999999984</v>
      </c>
    </row>
    <row r="87" spans="1:26" s="54" customFormat="1" ht="18" x14ac:dyDescent="0.2">
      <c r="A87" s="54" t="s">
        <v>631</v>
      </c>
      <c r="B87" s="22">
        <v>12.103999999999999</v>
      </c>
      <c r="C87" s="25">
        <v>1376</v>
      </c>
      <c r="D87" s="25">
        <v>46</v>
      </c>
      <c r="E87" s="25">
        <v>112.5</v>
      </c>
      <c r="F87" s="25">
        <v>2.2000000000000002</v>
      </c>
      <c r="G87" s="23">
        <f t="shared" si="2"/>
        <v>8.1758720930232565E-2</v>
      </c>
      <c r="H87" s="24">
        <v>1402.4375</v>
      </c>
      <c r="I87" s="58">
        <v>0.15620000000000001</v>
      </c>
      <c r="J87" s="58">
        <v>6.4000000000000003E-3</v>
      </c>
      <c r="K87" s="58">
        <v>7.6899999999999998E-3</v>
      </c>
      <c r="L87" s="58">
        <v>1.2999999999999999E-4</v>
      </c>
      <c r="M87" s="58">
        <v>0.48443999999999998</v>
      </c>
      <c r="N87" s="25">
        <v>0.14660000000000001</v>
      </c>
      <c r="O87" s="25">
        <v>5.5999999999999999E-3</v>
      </c>
      <c r="P87" s="25"/>
      <c r="Q87" s="25">
        <v>147.19999999999999</v>
      </c>
      <c r="R87" s="25">
        <v>5.6</v>
      </c>
      <c r="S87" s="196">
        <v>49.37</v>
      </c>
      <c r="T87" s="196">
        <v>0.85</v>
      </c>
      <c r="U87" s="146">
        <f t="shared" si="3"/>
        <v>1.721693336034029</v>
      </c>
      <c r="V87" s="25">
        <v>2300</v>
      </c>
      <c r="W87" s="25">
        <v>64</v>
      </c>
      <c r="X87" s="22">
        <v>66.460597826086953</v>
      </c>
      <c r="Y87" s="123"/>
      <c r="Z87" s="29">
        <v>17.469642857142855</v>
      </c>
    </row>
    <row r="88" spans="1:26" ht="18" x14ac:dyDescent="0.2">
      <c r="A88" s="50" t="s">
        <v>632</v>
      </c>
      <c r="B88" s="30">
        <v>5.0021000000000004</v>
      </c>
      <c r="C88" s="17">
        <v>714</v>
      </c>
      <c r="D88" s="17">
        <v>32</v>
      </c>
      <c r="E88" s="17">
        <v>25.8</v>
      </c>
      <c r="F88" s="17">
        <v>2.1</v>
      </c>
      <c r="G88" s="31">
        <f t="shared" si="2"/>
        <v>3.6134453781512609E-2</v>
      </c>
      <c r="H88" s="32">
        <v>720.06299999999999</v>
      </c>
      <c r="I88" s="56">
        <v>0.05</v>
      </c>
      <c r="J88" s="56">
        <v>3.5000000000000001E-3</v>
      </c>
      <c r="K88" s="56">
        <v>7.7200000000000003E-3</v>
      </c>
      <c r="L88" s="56">
        <v>2.0000000000000001E-4</v>
      </c>
      <c r="M88" s="56">
        <v>-0.11</v>
      </c>
      <c r="N88" s="17">
        <v>4.5999999999999999E-2</v>
      </c>
      <c r="O88" s="17">
        <v>3.5000000000000001E-3</v>
      </c>
      <c r="P88" s="17"/>
      <c r="Q88" s="17">
        <v>49.5</v>
      </c>
      <c r="R88" s="17">
        <v>3.4</v>
      </c>
      <c r="S88" s="195">
        <v>49.6</v>
      </c>
      <c r="T88" s="195">
        <v>1.3</v>
      </c>
      <c r="U88" s="121">
        <f t="shared" si="3"/>
        <v>2.620967741935484</v>
      </c>
      <c r="V88" s="17">
        <v>40</v>
      </c>
      <c r="W88" s="17">
        <v>170</v>
      </c>
      <c r="X88" s="30">
        <v>-0.20202020202020332</v>
      </c>
      <c r="Y88" s="122"/>
      <c r="Z88" s="30">
        <v>-2.9411764705882772E-2</v>
      </c>
    </row>
    <row r="89" spans="1:26" s="54" customFormat="1" ht="18" x14ac:dyDescent="0.2">
      <c r="A89" s="54" t="s">
        <v>633</v>
      </c>
      <c r="B89" s="22">
        <v>23.341000000000001</v>
      </c>
      <c r="C89" s="25">
        <v>842</v>
      </c>
      <c r="D89" s="25">
        <v>98</v>
      </c>
      <c r="E89" s="25">
        <v>135.9</v>
      </c>
      <c r="F89" s="25">
        <v>7</v>
      </c>
      <c r="G89" s="23">
        <f t="shared" si="2"/>
        <v>0.16140142517814726</v>
      </c>
      <c r="H89" s="24">
        <v>873.93650000000002</v>
      </c>
      <c r="I89" s="62">
        <v>0.78</v>
      </c>
      <c r="J89" s="62">
        <v>0.15</v>
      </c>
      <c r="K89" s="62">
        <v>6.5000000000000002E-2</v>
      </c>
      <c r="L89" s="62">
        <v>1.0999999999999999E-2</v>
      </c>
      <c r="M89" s="62">
        <v>0.99717999999999996</v>
      </c>
      <c r="N89" s="25">
        <v>8.48E-2</v>
      </c>
      <c r="O89" s="25">
        <v>2E-3</v>
      </c>
      <c r="P89" s="25"/>
      <c r="Q89" s="25">
        <v>567</v>
      </c>
      <c r="R89" s="25">
        <v>80</v>
      </c>
      <c r="S89" s="196">
        <v>395</v>
      </c>
      <c r="T89" s="196">
        <v>67</v>
      </c>
      <c r="U89" s="147">
        <f t="shared" si="3"/>
        <v>16.962025316455694</v>
      </c>
      <c r="V89" s="25">
        <v>1309</v>
      </c>
      <c r="W89" s="25">
        <v>45</v>
      </c>
      <c r="X89" s="22">
        <v>30.335097001763668</v>
      </c>
      <c r="Y89" s="123"/>
      <c r="Z89" s="29">
        <v>2.15</v>
      </c>
    </row>
    <row r="90" spans="1:26" x14ac:dyDescent="0.2">
      <c r="A90" s="50" t="s">
        <v>634</v>
      </c>
      <c r="B90" s="30">
        <v>23.286000000000001</v>
      </c>
      <c r="C90" s="17">
        <v>495</v>
      </c>
      <c r="D90" s="17">
        <v>35</v>
      </c>
      <c r="E90" s="17">
        <v>128</v>
      </c>
      <c r="F90" s="17">
        <v>8.1999999999999993</v>
      </c>
      <c r="G90" s="31">
        <f t="shared" si="2"/>
        <v>0.25858585858585859</v>
      </c>
      <c r="H90" s="32">
        <v>525.08000000000004</v>
      </c>
      <c r="I90" s="60">
        <v>1.7370000000000001</v>
      </c>
      <c r="J90" s="60">
        <v>5.0999999999999997E-2</v>
      </c>
      <c r="K90" s="60">
        <v>0.1351</v>
      </c>
      <c r="L90" s="60">
        <v>2.3E-3</v>
      </c>
      <c r="M90" s="60">
        <v>0.83153999999999995</v>
      </c>
      <c r="N90" s="17">
        <v>9.3799999999999994E-2</v>
      </c>
      <c r="O90" s="17">
        <v>2.0999999999999999E-3</v>
      </c>
      <c r="P90" s="17"/>
      <c r="Q90" s="17">
        <v>1019</v>
      </c>
      <c r="R90" s="17">
        <v>19</v>
      </c>
      <c r="S90" s="195">
        <v>818</v>
      </c>
      <c r="T90" s="195">
        <v>13</v>
      </c>
      <c r="U90" s="121">
        <f t="shared" si="3"/>
        <v>1.5892420537897312</v>
      </c>
      <c r="V90" s="17">
        <v>1499</v>
      </c>
      <c r="W90" s="17">
        <v>41</v>
      </c>
      <c r="X90" s="30">
        <v>19.725220804710496</v>
      </c>
      <c r="Y90" s="30"/>
      <c r="Z90" s="84">
        <v>10.578947368421053</v>
      </c>
    </row>
    <row r="91" spans="1:26" x14ac:dyDescent="0.2">
      <c r="A91" s="50" t="s">
        <v>635</v>
      </c>
      <c r="B91" s="30">
        <v>23.234000000000002</v>
      </c>
      <c r="C91" s="17">
        <v>680</v>
      </c>
      <c r="D91" s="17">
        <v>15</v>
      </c>
      <c r="E91" s="17">
        <v>409</v>
      </c>
      <c r="F91" s="17">
        <v>20</v>
      </c>
      <c r="G91" s="31">
        <f t="shared" si="2"/>
        <v>0.60147058823529409</v>
      </c>
      <c r="H91" s="32">
        <v>776.11500000000001</v>
      </c>
      <c r="I91" s="60">
        <v>2.2949999999999999</v>
      </c>
      <c r="J91" s="60">
        <v>5.8000000000000003E-2</v>
      </c>
      <c r="K91" s="60">
        <v>0.1827</v>
      </c>
      <c r="L91" s="60">
        <v>4.1000000000000003E-3</v>
      </c>
      <c r="M91" s="60">
        <v>0.92222000000000004</v>
      </c>
      <c r="N91" s="17">
        <v>9.0499999999999997E-2</v>
      </c>
      <c r="O91" s="17">
        <v>1.6000000000000001E-3</v>
      </c>
      <c r="P91" s="17"/>
      <c r="Q91" s="17">
        <v>1207</v>
      </c>
      <c r="R91" s="17">
        <v>18</v>
      </c>
      <c r="S91" s="195">
        <v>1081</v>
      </c>
      <c r="T91" s="195">
        <v>22</v>
      </c>
      <c r="U91" s="121">
        <f t="shared" si="3"/>
        <v>2.0351526364477337</v>
      </c>
      <c r="V91" s="17">
        <v>1435</v>
      </c>
      <c r="W91" s="17">
        <v>34</v>
      </c>
      <c r="X91" s="30">
        <v>10.439105219552614</v>
      </c>
      <c r="Y91" s="13">
        <f>100*(1-(S91/V91))</f>
        <v>24.668989547038322</v>
      </c>
      <c r="Z91" s="84">
        <v>7</v>
      </c>
    </row>
    <row r="92" spans="1:26" x14ac:dyDescent="0.2">
      <c r="A92" s="50" t="s">
        <v>636</v>
      </c>
      <c r="B92" s="30">
        <v>23.358000000000001</v>
      </c>
      <c r="C92" s="17">
        <v>105.7</v>
      </c>
      <c r="D92" s="17">
        <v>5.3</v>
      </c>
      <c r="E92" s="17">
        <v>69.099999999999994</v>
      </c>
      <c r="F92" s="17">
        <v>2.1</v>
      </c>
      <c r="G92" s="31">
        <f t="shared" si="2"/>
        <v>0.65373699148533582</v>
      </c>
      <c r="H92" s="32">
        <v>121.9385</v>
      </c>
      <c r="I92" s="60">
        <v>2.9169999999999998</v>
      </c>
      <c r="J92" s="60">
        <v>4.8000000000000001E-2</v>
      </c>
      <c r="K92" s="60">
        <v>0.23369999999999999</v>
      </c>
      <c r="L92" s="60">
        <v>3.3999999999999998E-3</v>
      </c>
      <c r="M92" s="60">
        <v>0.53068000000000004</v>
      </c>
      <c r="N92" s="17">
        <v>9.0800000000000006E-2</v>
      </c>
      <c r="O92" s="17">
        <v>1.9E-3</v>
      </c>
      <c r="P92" s="17"/>
      <c r="Q92" s="17">
        <v>1390</v>
      </c>
      <c r="R92" s="17">
        <v>12</v>
      </c>
      <c r="S92" s="195">
        <v>1353</v>
      </c>
      <c r="T92" s="195">
        <v>18</v>
      </c>
      <c r="U92" s="121">
        <f t="shared" si="3"/>
        <v>1.3303769401330376</v>
      </c>
      <c r="V92" s="17">
        <v>1438</v>
      </c>
      <c r="W92" s="17">
        <v>39</v>
      </c>
      <c r="X92" s="30">
        <v>2.6618705035971191</v>
      </c>
      <c r="Y92" s="13">
        <f>100*(1-(S92/V92))</f>
        <v>5.9109874826147379</v>
      </c>
      <c r="Z92" s="84">
        <v>3.0833333333333335</v>
      </c>
    </row>
    <row r="93" spans="1:26" x14ac:dyDescent="0.2">
      <c r="A93" s="116" t="s">
        <v>637</v>
      </c>
      <c r="B93" s="89">
        <v>15.673999999999999</v>
      </c>
      <c r="C93" s="6">
        <v>112.9</v>
      </c>
      <c r="D93" s="6">
        <v>6.3</v>
      </c>
      <c r="E93" s="6">
        <v>86.8</v>
      </c>
      <c r="F93" s="6">
        <v>1.8</v>
      </c>
      <c r="G93" s="85">
        <f t="shared" si="2"/>
        <v>0.76882196634189537</v>
      </c>
      <c r="H93" s="86">
        <v>133.298</v>
      </c>
      <c r="I93" s="87">
        <v>3.1320000000000001</v>
      </c>
      <c r="J93" s="87">
        <v>4.8000000000000001E-2</v>
      </c>
      <c r="K93" s="87">
        <v>0.25169999999999998</v>
      </c>
      <c r="L93" s="87">
        <v>3.0000000000000001E-3</v>
      </c>
      <c r="M93" s="87">
        <v>0.37417</v>
      </c>
      <c r="N93" s="6">
        <v>9.0800000000000006E-2</v>
      </c>
      <c r="O93" s="6">
        <v>2E-3</v>
      </c>
      <c r="P93" s="6"/>
      <c r="Q93" s="6">
        <v>1439.9</v>
      </c>
      <c r="R93" s="6">
        <v>12</v>
      </c>
      <c r="S93" s="197">
        <v>1447</v>
      </c>
      <c r="T93" s="197">
        <v>15</v>
      </c>
      <c r="U93" s="19">
        <f t="shared" si="3"/>
        <v>1.0366275051831375</v>
      </c>
      <c r="V93" s="6">
        <v>1437</v>
      </c>
      <c r="W93" s="6">
        <v>43</v>
      </c>
      <c r="X93" s="89">
        <v>-0.49308979790263496</v>
      </c>
      <c r="Y93" s="141">
        <f t="shared" ref="Y93" si="4">100*(1-(S93/V93))</f>
        <v>-0.69589422407794199</v>
      </c>
      <c r="Z93" s="89">
        <v>-0.59166666666665912</v>
      </c>
    </row>
    <row r="94" spans="1:26" x14ac:dyDescent="0.2">
      <c r="A94" s="72" t="s">
        <v>1864</v>
      </c>
      <c r="U94" s="79"/>
    </row>
    <row r="95" spans="1:26" x14ac:dyDescent="0.2">
      <c r="A95" s="72" t="s">
        <v>1863</v>
      </c>
      <c r="U95" s="79"/>
    </row>
    <row r="96" spans="1:26" x14ac:dyDescent="0.2">
      <c r="A96" s="2"/>
      <c r="U96" s="79"/>
    </row>
    <row r="97" spans="1:21" ht="18" x14ac:dyDescent="0.2">
      <c r="A97" s="193" t="s">
        <v>1853</v>
      </c>
      <c r="U97" s="79"/>
    </row>
    <row r="98" spans="1:21" ht="18" x14ac:dyDescent="0.2">
      <c r="A98" s="193" t="s">
        <v>1854</v>
      </c>
      <c r="U98" s="79"/>
    </row>
    <row r="99" spans="1:21" ht="18" x14ac:dyDescent="0.2">
      <c r="A99" s="193" t="s">
        <v>1855</v>
      </c>
      <c r="U99" s="79"/>
    </row>
    <row r="100" spans="1:21" ht="18" x14ac:dyDescent="0.2">
      <c r="A100" s="193" t="s">
        <v>1856</v>
      </c>
      <c r="U100" s="79"/>
    </row>
    <row r="101" spans="1:21" ht="18" x14ac:dyDescent="0.2">
      <c r="A101" s="193" t="s">
        <v>1857</v>
      </c>
      <c r="U101" s="79"/>
    </row>
    <row r="102" spans="1:21" ht="18" x14ac:dyDescent="0.2">
      <c r="A102" s="192" t="s">
        <v>1858</v>
      </c>
      <c r="U102" s="79"/>
    </row>
    <row r="103" spans="1:21" ht="18" x14ac:dyDescent="0.2">
      <c r="A103" s="192" t="s">
        <v>1859</v>
      </c>
      <c r="U103" s="79"/>
    </row>
    <row r="104" spans="1:21" ht="19" x14ac:dyDescent="0.25">
      <c r="A104" s="192" t="s">
        <v>1860</v>
      </c>
      <c r="U104" s="79"/>
    </row>
    <row r="105" spans="1:21" ht="18" x14ac:dyDescent="0.2">
      <c r="A105" s="193" t="s">
        <v>1861</v>
      </c>
      <c r="U105" s="79"/>
    </row>
    <row r="106" spans="1:21" ht="18" x14ac:dyDescent="0.2">
      <c r="A106" s="193" t="s">
        <v>1862</v>
      </c>
      <c r="U106" s="79"/>
    </row>
    <row r="107" spans="1:21" x14ac:dyDescent="0.2">
      <c r="U107" s="79"/>
    </row>
    <row r="108" spans="1:21" x14ac:dyDescent="0.2">
      <c r="U108" s="79"/>
    </row>
    <row r="109" spans="1:21" x14ac:dyDescent="0.2">
      <c r="U109" s="79"/>
    </row>
    <row r="110" spans="1:21" x14ac:dyDescent="0.2">
      <c r="U110" s="79"/>
    </row>
    <row r="111" spans="1:21" x14ac:dyDescent="0.2">
      <c r="U111" s="79"/>
    </row>
    <row r="112" spans="1:21" x14ac:dyDescent="0.2">
      <c r="U112" s="79"/>
    </row>
    <row r="113" spans="21:21" x14ac:dyDescent="0.2">
      <c r="U113" s="79"/>
    </row>
    <row r="114" spans="21:21" x14ac:dyDescent="0.2">
      <c r="U114" s="79"/>
    </row>
    <row r="115" spans="21:21" x14ac:dyDescent="0.2">
      <c r="U115" s="79"/>
    </row>
    <row r="116" spans="21:21" x14ac:dyDescent="0.2">
      <c r="U116" s="79"/>
    </row>
    <row r="117" spans="21:21" x14ac:dyDescent="0.2">
      <c r="U117" s="79"/>
    </row>
    <row r="118" spans="21:21" x14ac:dyDescent="0.2">
      <c r="U118" s="79"/>
    </row>
    <row r="119" spans="21:21" x14ac:dyDescent="0.2">
      <c r="U119" s="79"/>
    </row>
    <row r="120" spans="21:21" x14ac:dyDescent="0.2">
      <c r="U120" s="79"/>
    </row>
    <row r="121" spans="21:21" x14ac:dyDescent="0.2">
      <c r="U121" s="79"/>
    </row>
    <row r="122" spans="21:21" x14ac:dyDescent="0.2">
      <c r="U122" s="79"/>
    </row>
    <row r="123" spans="21:21" x14ac:dyDescent="0.2">
      <c r="U123" s="79"/>
    </row>
    <row r="124" spans="21:21" x14ac:dyDescent="0.2">
      <c r="U124" s="79"/>
    </row>
    <row r="125" spans="21:21" x14ac:dyDescent="0.2">
      <c r="U125" s="79"/>
    </row>
    <row r="126" spans="21:21" x14ac:dyDescent="0.2">
      <c r="U126" s="79"/>
    </row>
    <row r="127" spans="21:21" x14ac:dyDescent="0.2">
      <c r="U127" s="79"/>
    </row>
    <row r="128" spans="21:21" x14ac:dyDescent="0.2">
      <c r="U128" s="17"/>
    </row>
    <row r="129" spans="21:21" x14ac:dyDescent="0.2">
      <c r="U129" s="17"/>
    </row>
    <row r="130" spans="21:21" x14ac:dyDescent="0.2">
      <c r="U130" s="17"/>
    </row>
    <row r="131" spans="21:21" x14ac:dyDescent="0.2">
      <c r="U131" s="17"/>
    </row>
    <row r="132" spans="21:21" x14ac:dyDescent="0.2">
      <c r="U132" s="17"/>
    </row>
    <row r="133" spans="21:21" x14ac:dyDescent="0.2">
      <c r="U133" s="17"/>
    </row>
    <row r="134" spans="21:21" x14ac:dyDescent="0.2">
      <c r="U134" s="17"/>
    </row>
    <row r="135" spans="21:21" x14ac:dyDescent="0.2">
      <c r="U135" s="17"/>
    </row>
    <row r="136" spans="21:21" x14ac:dyDescent="0.2">
      <c r="U136" s="17"/>
    </row>
    <row r="137" spans="21:21" x14ac:dyDescent="0.2">
      <c r="U137" s="17"/>
    </row>
    <row r="138" spans="21:21" x14ac:dyDescent="0.2">
      <c r="U138" s="17"/>
    </row>
    <row r="139" spans="21:21" x14ac:dyDescent="0.2">
      <c r="U139" s="17"/>
    </row>
    <row r="140" spans="21:21" x14ac:dyDescent="0.2">
      <c r="U140" s="17"/>
    </row>
    <row r="141" spans="21:21" x14ac:dyDescent="0.2">
      <c r="U141" s="17"/>
    </row>
    <row r="142" spans="21:21" x14ac:dyDescent="0.2">
      <c r="U142" s="17"/>
    </row>
    <row r="143" spans="21:21" x14ac:dyDescent="0.2">
      <c r="U143" s="17"/>
    </row>
    <row r="144" spans="21:21" x14ac:dyDescent="0.2">
      <c r="U144" s="17"/>
    </row>
    <row r="145" spans="21:21" x14ac:dyDescent="0.2">
      <c r="U145" s="17"/>
    </row>
    <row r="146" spans="21:21" x14ac:dyDescent="0.2">
      <c r="U146" s="17"/>
    </row>
    <row r="147" spans="21:21" x14ac:dyDescent="0.2">
      <c r="U147" s="17"/>
    </row>
    <row r="148" spans="21:21" x14ac:dyDescent="0.2">
      <c r="U148" s="17"/>
    </row>
    <row r="149" spans="21:21" x14ac:dyDescent="0.2">
      <c r="U149" s="17"/>
    </row>
    <row r="150" spans="21:21" x14ac:dyDescent="0.2">
      <c r="U150" s="17"/>
    </row>
    <row r="151" spans="21:21" x14ac:dyDescent="0.2">
      <c r="U151" s="17"/>
    </row>
    <row r="152" spans="21:21" x14ac:dyDescent="0.2">
      <c r="U152" s="17"/>
    </row>
    <row r="153" spans="21:21" x14ac:dyDescent="0.2">
      <c r="U153" s="17"/>
    </row>
    <row r="154" spans="21:21" x14ac:dyDescent="0.2">
      <c r="U154" s="17"/>
    </row>
    <row r="155" spans="21:21" x14ac:dyDescent="0.2">
      <c r="U155" s="17"/>
    </row>
    <row r="156" spans="21:21" x14ac:dyDescent="0.2">
      <c r="U156" s="17"/>
    </row>
    <row r="157" spans="21:21" x14ac:dyDescent="0.2">
      <c r="U157" s="17"/>
    </row>
    <row r="158" spans="21:21" x14ac:dyDescent="0.2">
      <c r="U158" s="17"/>
    </row>
    <row r="159" spans="21:21" x14ac:dyDescent="0.2">
      <c r="U159" s="17"/>
    </row>
    <row r="160" spans="21:21" x14ac:dyDescent="0.2">
      <c r="U160" s="17"/>
    </row>
    <row r="161" spans="21:21" x14ac:dyDescent="0.2">
      <c r="U161" s="17"/>
    </row>
    <row r="162" spans="21:21" x14ac:dyDescent="0.2">
      <c r="U162" s="17"/>
    </row>
    <row r="163" spans="21:21" x14ac:dyDescent="0.2">
      <c r="U163" s="17"/>
    </row>
    <row r="164" spans="21:21" x14ac:dyDescent="0.2">
      <c r="U164" s="17"/>
    </row>
    <row r="165" spans="21:21" x14ac:dyDescent="0.2">
      <c r="U165" s="17"/>
    </row>
    <row r="166" spans="21:21" x14ac:dyDescent="0.2">
      <c r="U166" s="17"/>
    </row>
    <row r="167" spans="21:21" x14ac:dyDescent="0.2">
      <c r="U167" s="17"/>
    </row>
    <row r="168" spans="21:21" x14ac:dyDescent="0.2">
      <c r="U168" s="17"/>
    </row>
    <row r="169" spans="21:21" x14ac:dyDescent="0.2">
      <c r="U169" s="17"/>
    </row>
    <row r="170" spans="21:21" x14ac:dyDescent="0.2">
      <c r="U170" s="17"/>
    </row>
    <row r="171" spans="21:21" x14ac:dyDescent="0.2">
      <c r="U171" s="17"/>
    </row>
    <row r="172" spans="21:21" x14ac:dyDescent="0.2">
      <c r="U172" s="17"/>
    </row>
    <row r="173" spans="21:21" x14ac:dyDescent="0.2">
      <c r="U173" s="17"/>
    </row>
    <row r="174" spans="21:21" x14ac:dyDescent="0.2">
      <c r="U174" s="17"/>
    </row>
    <row r="175" spans="21:21" x14ac:dyDescent="0.2">
      <c r="U175" s="17"/>
    </row>
    <row r="176" spans="21:21" x14ac:dyDescent="0.2">
      <c r="U176" s="17"/>
    </row>
    <row r="177" spans="21:21" x14ac:dyDescent="0.2">
      <c r="U177" s="17"/>
    </row>
    <row r="178" spans="21:21" x14ac:dyDescent="0.2">
      <c r="U178" s="17"/>
    </row>
    <row r="179" spans="21:21" x14ac:dyDescent="0.2">
      <c r="U179" s="17"/>
    </row>
    <row r="180" spans="21:21" x14ac:dyDescent="0.2">
      <c r="U180" s="17"/>
    </row>
    <row r="181" spans="21:21" x14ac:dyDescent="0.2">
      <c r="U181" s="17"/>
    </row>
    <row r="182" spans="21:21" x14ac:dyDescent="0.2">
      <c r="U182" s="17"/>
    </row>
    <row r="183" spans="21:21" x14ac:dyDescent="0.2">
      <c r="U183" s="17"/>
    </row>
    <row r="184" spans="21:21" x14ac:dyDescent="0.2">
      <c r="U184" s="17"/>
    </row>
    <row r="185" spans="21:21" x14ac:dyDescent="0.2">
      <c r="U185" s="17"/>
    </row>
    <row r="186" spans="21:21" x14ac:dyDescent="0.2">
      <c r="U186" s="17"/>
    </row>
    <row r="187" spans="21:21" x14ac:dyDescent="0.2">
      <c r="U187" s="17"/>
    </row>
    <row r="188" spans="21:21" x14ac:dyDescent="0.2">
      <c r="U188" s="17"/>
    </row>
    <row r="189" spans="21:21" x14ac:dyDescent="0.2">
      <c r="U189" s="17"/>
    </row>
    <row r="190" spans="21:21" x14ac:dyDescent="0.2">
      <c r="U190" s="17"/>
    </row>
    <row r="191" spans="21:21" x14ac:dyDescent="0.2">
      <c r="U191" s="17"/>
    </row>
    <row r="192" spans="21:21" x14ac:dyDescent="0.2">
      <c r="U192" s="17"/>
    </row>
    <row r="193" spans="21:21" x14ac:dyDescent="0.2">
      <c r="U193" s="17"/>
    </row>
    <row r="194" spans="21:21" x14ac:dyDescent="0.2">
      <c r="U194" s="17"/>
    </row>
    <row r="195" spans="21:21" x14ac:dyDescent="0.2">
      <c r="U195" s="17"/>
    </row>
    <row r="196" spans="21:21" x14ac:dyDescent="0.2">
      <c r="U196" s="17"/>
    </row>
    <row r="197" spans="21:21" x14ac:dyDescent="0.2">
      <c r="U197" s="17"/>
    </row>
    <row r="198" spans="21:21" x14ac:dyDescent="0.2">
      <c r="U198" s="17"/>
    </row>
    <row r="199" spans="21:21" x14ac:dyDescent="0.2">
      <c r="U199" s="17"/>
    </row>
    <row r="200" spans="21:21" x14ac:dyDescent="0.2">
      <c r="U200" s="17"/>
    </row>
    <row r="201" spans="21:21" x14ac:dyDescent="0.2">
      <c r="U201" s="17"/>
    </row>
    <row r="202" spans="21:21" x14ac:dyDescent="0.2">
      <c r="U202" s="17"/>
    </row>
    <row r="203" spans="21:21" x14ac:dyDescent="0.2">
      <c r="U203" s="17"/>
    </row>
    <row r="204" spans="21:21" x14ac:dyDescent="0.2">
      <c r="U204" s="17"/>
    </row>
    <row r="205" spans="21:21" x14ac:dyDescent="0.2">
      <c r="U205" s="17"/>
    </row>
    <row r="206" spans="21:21" x14ac:dyDescent="0.2">
      <c r="U206" s="17"/>
    </row>
    <row r="207" spans="21:21" x14ac:dyDescent="0.2">
      <c r="U207" s="17"/>
    </row>
  </sheetData>
  <mergeCells count="3">
    <mergeCell ref="A1:A2"/>
    <mergeCell ref="I1:O1"/>
    <mergeCell ref="Q1:W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4F348-DB43-584B-BD8C-6BB623B55CCF}">
  <dimension ref="A1:AA236"/>
  <sheetViews>
    <sheetView topLeftCell="F53" zoomScale="90" workbookViewId="0">
      <selection activeCell="T79" sqref="S3:T79"/>
    </sheetView>
  </sheetViews>
  <sheetFormatPr baseColWidth="10" defaultRowHeight="16" x14ac:dyDescent="0.2"/>
  <cols>
    <col min="1" max="1" width="18.5" style="50" bestFit="1" customWidth="1"/>
    <col min="2" max="2" width="13" style="120" customWidth="1"/>
    <col min="3" max="3" width="9.5" style="115" bestFit="1" customWidth="1"/>
    <col min="4" max="4" width="6" style="115" bestFit="1" customWidth="1"/>
    <col min="5" max="5" width="10.33203125" style="115" bestFit="1" customWidth="1"/>
    <col min="6" max="6" width="7" style="115" bestFit="1" customWidth="1"/>
    <col min="7" max="7" width="5.33203125" style="115" bestFit="1" customWidth="1"/>
    <col min="8" max="9" width="10.33203125" style="115" bestFit="1" customWidth="1"/>
    <col min="10" max="10" width="8.1640625" style="115" bestFit="1" customWidth="1"/>
    <col min="11" max="11" width="10.33203125" style="115" bestFit="1" customWidth="1"/>
    <col min="12" max="12" width="9.33203125" style="115" bestFit="1" customWidth="1"/>
    <col min="13" max="13" width="8.1640625" style="115" bestFit="1" customWidth="1"/>
    <col min="14" max="14" width="11.1640625" style="115" bestFit="1" customWidth="1"/>
    <col min="15" max="15" width="8.1640625" style="115" bestFit="1" customWidth="1"/>
    <col min="16" max="16" width="2.33203125" style="115" customWidth="1"/>
    <col min="17" max="17" width="9.33203125" style="115" bestFit="1" customWidth="1"/>
    <col min="18" max="18" width="4.83203125" style="115" bestFit="1" customWidth="1"/>
    <col min="19" max="19" width="9.33203125" style="115" bestFit="1" customWidth="1"/>
    <col min="20" max="20" width="6" style="115" bestFit="1" customWidth="1"/>
    <col min="21" max="21" width="9" style="115" bestFit="1" customWidth="1"/>
    <col min="22" max="22" width="10.1640625" style="115" bestFit="1" customWidth="1"/>
    <col min="23" max="23" width="7" style="115" bestFit="1" customWidth="1"/>
    <col min="24" max="24" width="15.5" style="115" bestFit="1" customWidth="1"/>
    <col min="25" max="25" width="15.1640625" style="115" bestFit="1" customWidth="1"/>
    <col min="26" max="26" width="10.83203125" style="50" customWidth="1"/>
    <col min="27" max="16384" width="10.83203125" style="50"/>
  </cols>
  <sheetData>
    <row r="1" spans="1:27" s="18" customFormat="1" ht="18" x14ac:dyDescent="0.2">
      <c r="A1" s="219" t="s">
        <v>278</v>
      </c>
      <c r="B1" s="109"/>
      <c r="C1" s="40"/>
      <c r="D1" s="40"/>
      <c r="E1" s="40"/>
      <c r="F1" s="40"/>
      <c r="G1" s="40"/>
      <c r="H1" s="40"/>
      <c r="I1" s="218" t="s">
        <v>103</v>
      </c>
      <c r="J1" s="218"/>
      <c r="K1" s="218"/>
      <c r="L1" s="218"/>
      <c r="M1" s="218"/>
      <c r="N1" s="218"/>
      <c r="O1" s="218"/>
      <c r="P1" s="40"/>
      <c r="Q1" s="218" t="s">
        <v>1838</v>
      </c>
      <c r="R1" s="218"/>
      <c r="S1" s="218"/>
      <c r="T1" s="218"/>
      <c r="U1" s="218"/>
      <c r="V1" s="218"/>
      <c r="W1" s="218"/>
      <c r="X1" s="17"/>
      <c r="Y1" s="17"/>
    </row>
    <row r="2" spans="1:27" s="18" customFormat="1" ht="50" customHeight="1" x14ac:dyDescent="0.2">
      <c r="A2" s="220"/>
      <c r="B2" s="110" t="s">
        <v>546</v>
      </c>
      <c r="C2" s="43" t="s">
        <v>1835</v>
      </c>
      <c r="D2" s="42" t="s">
        <v>106</v>
      </c>
      <c r="E2" s="43" t="s">
        <v>1836</v>
      </c>
      <c r="F2" s="42" t="s">
        <v>106</v>
      </c>
      <c r="G2" s="20" t="s">
        <v>0</v>
      </c>
      <c r="H2" s="43" t="s">
        <v>1837</v>
      </c>
      <c r="I2" s="41" t="s">
        <v>1839</v>
      </c>
      <c r="J2" s="42" t="s">
        <v>1840</v>
      </c>
      <c r="K2" s="41" t="s">
        <v>1841</v>
      </c>
      <c r="L2" s="42" t="s">
        <v>1840</v>
      </c>
      <c r="M2" s="43" t="s">
        <v>1842</v>
      </c>
      <c r="N2" s="41" t="s">
        <v>1843</v>
      </c>
      <c r="O2" s="42" t="s">
        <v>1840</v>
      </c>
      <c r="P2" s="42"/>
      <c r="Q2" s="41" t="s">
        <v>105</v>
      </c>
      <c r="R2" s="42" t="s">
        <v>106</v>
      </c>
      <c r="S2" s="41" t="s">
        <v>107</v>
      </c>
      <c r="T2" s="42" t="s">
        <v>106</v>
      </c>
      <c r="U2" s="42" t="s">
        <v>1606</v>
      </c>
      <c r="V2" s="41" t="s">
        <v>108</v>
      </c>
      <c r="W2" s="42" t="s">
        <v>106</v>
      </c>
      <c r="X2" s="43" t="s">
        <v>1847</v>
      </c>
      <c r="Y2" s="119" t="s">
        <v>1849</v>
      </c>
      <c r="Z2" s="43" t="s">
        <v>1848</v>
      </c>
    </row>
    <row r="3" spans="1:27" x14ac:dyDescent="0.2">
      <c r="A3" s="2" t="s">
        <v>1189</v>
      </c>
      <c r="B3" s="30">
        <v>9.1067999999999998</v>
      </c>
      <c r="C3" s="17">
        <v>870</v>
      </c>
      <c r="D3" s="17">
        <v>230</v>
      </c>
      <c r="E3" s="17">
        <v>45.5</v>
      </c>
      <c r="F3" s="17">
        <v>2.8</v>
      </c>
      <c r="G3" s="31">
        <f t="shared" ref="G3:G34" si="0">E3/C3</f>
        <v>5.2298850574712646E-2</v>
      </c>
      <c r="H3" s="32">
        <f t="shared" ref="H3:H34" si="1">C3+(0.235*E3)</f>
        <v>880.6925</v>
      </c>
      <c r="I3" s="56">
        <v>2.1600000000000001E-2</v>
      </c>
      <c r="J3" s="56">
        <v>2.5000000000000001E-3</v>
      </c>
      <c r="K3" s="56">
        <v>3.3400000000000001E-3</v>
      </c>
      <c r="L3" s="56">
        <v>2.1000000000000001E-4</v>
      </c>
      <c r="M3" s="82">
        <v>-0.15035000000000001</v>
      </c>
      <c r="N3" s="17">
        <v>4.7600000000000003E-2</v>
      </c>
      <c r="O3" s="17">
        <v>7.1000000000000004E-3</v>
      </c>
      <c r="P3" s="17"/>
      <c r="Q3" s="17">
        <v>21.6</v>
      </c>
      <c r="R3" s="17">
        <v>2.5</v>
      </c>
      <c r="S3" s="175">
        <v>21.5</v>
      </c>
      <c r="T3" s="175">
        <v>1.4</v>
      </c>
      <c r="U3" s="121">
        <f>(T3/S3)*100</f>
        <v>6.5116279069767442</v>
      </c>
      <c r="V3" s="32">
        <v>40</v>
      </c>
      <c r="W3" s="32">
        <v>300</v>
      </c>
      <c r="X3" s="30">
        <f t="shared" ref="X3:X34" si="2">100*(1-(S3/Q3))</f>
        <v>0.46296296296296502</v>
      </c>
      <c r="Y3" s="30"/>
      <c r="Z3" s="30">
        <f t="shared" ref="Z3:Z34" si="3">(Q3-S3)/R3</f>
        <v>4.000000000000057E-2</v>
      </c>
      <c r="AA3" s="2"/>
    </row>
    <row r="4" spans="1:27" x14ac:dyDescent="0.2">
      <c r="A4" s="2" t="s">
        <v>1190</v>
      </c>
      <c r="B4" s="30">
        <v>22.469000000000001</v>
      </c>
      <c r="C4" s="17">
        <v>121</v>
      </c>
      <c r="D4" s="17">
        <v>12</v>
      </c>
      <c r="E4" s="17">
        <v>36.4</v>
      </c>
      <c r="F4" s="17">
        <v>3.5</v>
      </c>
      <c r="G4" s="31">
        <f t="shared" si="0"/>
        <v>0.3008264462809917</v>
      </c>
      <c r="H4" s="32">
        <f t="shared" si="1"/>
        <v>129.554</v>
      </c>
      <c r="I4" s="56">
        <v>2.5999999999999999E-2</v>
      </c>
      <c r="J4" s="56">
        <v>6.7999999999999996E-3</v>
      </c>
      <c r="K4" s="56">
        <v>3.7100000000000002E-3</v>
      </c>
      <c r="L4" s="56">
        <v>3.1E-4</v>
      </c>
      <c r="M4" s="82">
        <v>0.39706999999999998</v>
      </c>
      <c r="N4" s="17">
        <v>0.05</v>
      </c>
      <c r="O4" s="17">
        <v>1.4E-2</v>
      </c>
      <c r="P4" s="17"/>
      <c r="Q4" s="17">
        <v>25.8</v>
      </c>
      <c r="R4" s="17">
        <v>6.8</v>
      </c>
      <c r="S4" s="175">
        <v>23.8</v>
      </c>
      <c r="T4" s="175">
        <v>2</v>
      </c>
      <c r="U4" s="121">
        <f t="shared" ref="U4:U67" si="4">(T4/S4)*100</f>
        <v>8.4033613445378137</v>
      </c>
      <c r="V4" s="32">
        <v>50</v>
      </c>
      <c r="W4" s="32">
        <v>500</v>
      </c>
      <c r="X4" s="30">
        <f t="shared" si="2"/>
        <v>7.7519379844961271</v>
      </c>
      <c r="Y4" s="30"/>
      <c r="Z4" s="30">
        <f t="shared" si="3"/>
        <v>0.29411764705882354</v>
      </c>
      <c r="AA4" s="2"/>
    </row>
    <row r="5" spans="1:27" x14ac:dyDescent="0.2">
      <c r="A5" s="2" t="s">
        <v>1191</v>
      </c>
      <c r="B5" s="30">
        <v>18.809000000000001</v>
      </c>
      <c r="C5" s="17">
        <v>188</v>
      </c>
      <c r="D5" s="17">
        <v>19</v>
      </c>
      <c r="E5" s="17">
        <v>43</v>
      </c>
      <c r="F5" s="17">
        <v>4.0999999999999996</v>
      </c>
      <c r="G5" s="31">
        <f t="shared" si="0"/>
        <v>0.22872340425531915</v>
      </c>
      <c r="H5" s="32">
        <f t="shared" si="1"/>
        <v>198.10499999999999</v>
      </c>
      <c r="I5" s="56">
        <v>2.5100000000000001E-2</v>
      </c>
      <c r="J5" s="56">
        <v>6.4000000000000003E-3</v>
      </c>
      <c r="K5" s="56">
        <v>3.8300000000000001E-3</v>
      </c>
      <c r="L5" s="56">
        <v>2.7999999999999998E-4</v>
      </c>
      <c r="M5" s="82">
        <v>-8.1490999999999994E-2</v>
      </c>
      <c r="N5" s="17">
        <v>5.1999999999999998E-2</v>
      </c>
      <c r="O5" s="17">
        <v>1.4E-2</v>
      </c>
      <c r="P5" s="17"/>
      <c r="Q5" s="17">
        <v>25</v>
      </c>
      <c r="R5" s="17">
        <v>6.3</v>
      </c>
      <c r="S5" s="175">
        <v>24.6</v>
      </c>
      <c r="T5" s="175">
        <v>1.8</v>
      </c>
      <c r="U5" s="121">
        <f t="shared" si="4"/>
        <v>7.3170731707317067</v>
      </c>
      <c r="V5" s="32">
        <v>130</v>
      </c>
      <c r="W5" s="32">
        <v>450</v>
      </c>
      <c r="X5" s="30">
        <f t="shared" si="2"/>
        <v>1.5999999999999903</v>
      </c>
      <c r="Y5" s="30"/>
      <c r="Z5" s="30">
        <f t="shared" si="3"/>
        <v>6.3492063492063266E-2</v>
      </c>
      <c r="AA5" s="2"/>
    </row>
    <row r="6" spans="1:27" x14ac:dyDescent="0.2">
      <c r="A6" s="2" t="s">
        <v>1192</v>
      </c>
      <c r="B6" s="30">
        <v>22.481000000000002</v>
      </c>
      <c r="C6" s="17">
        <v>597</v>
      </c>
      <c r="D6" s="17">
        <v>46</v>
      </c>
      <c r="E6" s="17">
        <v>51.9</v>
      </c>
      <c r="F6" s="17">
        <v>2.6</v>
      </c>
      <c r="G6" s="31">
        <f t="shared" si="0"/>
        <v>8.6934673366834164E-2</v>
      </c>
      <c r="H6" s="32">
        <f t="shared" si="1"/>
        <v>609.19650000000001</v>
      </c>
      <c r="I6" s="56">
        <v>2.5600000000000001E-2</v>
      </c>
      <c r="J6" s="56">
        <v>2.3999999999999998E-3</v>
      </c>
      <c r="K6" s="56">
        <v>3.8999999999999998E-3</v>
      </c>
      <c r="L6" s="56">
        <v>1.4999999999999999E-4</v>
      </c>
      <c r="M6" s="82">
        <v>-6.9262000000000004E-2</v>
      </c>
      <c r="N6" s="17">
        <v>4.6199999999999998E-2</v>
      </c>
      <c r="O6" s="17">
        <v>5.3E-3</v>
      </c>
      <c r="P6" s="17"/>
      <c r="Q6" s="17">
        <v>25.6</v>
      </c>
      <c r="R6" s="17">
        <v>2.4</v>
      </c>
      <c r="S6" s="175">
        <v>25.09</v>
      </c>
      <c r="T6" s="175">
        <v>0.95</v>
      </c>
      <c r="U6" s="121">
        <f t="shared" si="4"/>
        <v>3.7863690713431644</v>
      </c>
      <c r="V6" s="32">
        <v>0</v>
      </c>
      <c r="W6" s="32">
        <v>220</v>
      </c>
      <c r="X6" s="30">
        <f t="shared" si="2"/>
        <v>1.9921875000000089</v>
      </c>
      <c r="Y6" s="30"/>
      <c r="Z6" s="30">
        <f t="shared" si="3"/>
        <v>0.21250000000000066</v>
      </c>
      <c r="AA6" s="2"/>
    </row>
    <row r="7" spans="1:27" s="54" customFormat="1" x14ac:dyDescent="0.2">
      <c r="A7" s="4" t="s">
        <v>1193</v>
      </c>
      <c r="B7" s="22">
        <v>22.469000000000001</v>
      </c>
      <c r="C7" s="25">
        <v>1000</v>
      </c>
      <c r="D7" s="25">
        <v>200</v>
      </c>
      <c r="E7" s="25">
        <v>42</v>
      </c>
      <c r="F7" s="25">
        <v>4.5</v>
      </c>
      <c r="G7" s="23">
        <f t="shared" si="0"/>
        <v>4.2000000000000003E-2</v>
      </c>
      <c r="H7" s="24">
        <f t="shared" si="1"/>
        <v>1009.87</v>
      </c>
      <c r="I7" s="58">
        <v>3.0700000000000002E-2</v>
      </c>
      <c r="J7" s="58">
        <v>2.8999999999999998E-3</v>
      </c>
      <c r="K7" s="58">
        <v>4.0000000000000001E-3</v>
      </c>
      <c r="L7" s="58">
        <v>2.0000000000000001E-4</v>
      </c>
      <c r="M7" s="80">
        <v>0.21593000000000001</v>
      </c>
      <c r="N7" s="25">
        <v>5.0599999999999999E-2</v>
      </c>
      <c r="O7" s="25">
        <v>5.1000000000000004E-3</v>
      </c>
      <c r="P7" s="25"/>
      <c r="Q7" s="25">
        <v>30.6</v>
      </c>
      <c r="R7" s="25">
        <v>2.8</v>
      </c>
      <c r="S7" s="176">
        <v>25.8</v>
      </c>
      <c r="T7" s="176">
        <v>1.3</v>
      </c>
      <c r="U7" s="146">
        <f t="shared" si="4"/>
        <v>5.0387596899224807</v>
      </c>
      <c r="V7" s="24">
        <v>200</v>
      </c>
      <c r="W7" s="24">
        <v>210</v>
      </c>
      <c r="X7" s="22">
        <f t="shared" si="2"/>
        <v>15.686274509803921</v>
      </c>
      <c r="Y7" s="22"/>
      <c r="Z7" s="29">
        <f t="shared" si="3"/>
        <v>1.7142857142857146</v>
      </c>
      <c r="AA7" s="4"/>
    </row>
    <row r="8" spans="1:27" x14ac:dyDescent="0.2">
      <c r="A8" s="2" t="s">
        <v>1194</v>
      </c>
      <c r="B8" s="30">
        <v>22.469000000000001</v>
      </c>
      <c r="C8" s="17">
        <v>4410</v>
      </c>
      <c r="D8" s="17">
        <v>150</v>
      </c>
      <c r="E8" s="17">
        <v>149.5</v>
      </c>
      <c r="F8" s="17">
        <v>6.2</v>
      </c>
      <c r="G8" s="31">
        <f t="shared" si="0"/>
        <v>3.3900226757369617E-2</v>
      </c>
      <c r="H8" s="32">
        <f t="shared" si="1"/>
        <v>4445.1324999999997</v>
      </c>
      <c r="I8" s="56">
        <v>2.69E-2</v>
      </c>
      <c r="J8" s="56">
        <v>1.1999999999999999E-3</v>
      </c>
      <c r="K8" s="56">
        <v>4.0470000000000002E-3</v>
      </c>
      <c r="L8" s="56">
        <v>1.1E-4</v>
      </c>
      <c r="M8" s="82">
        <v>0.38108999999999998</v>
      </c>
      <c r="N8" s="17">
        <v>4.5999999999999999E-2</v>
      </c>
      <c r="O8" s="17">
        <v>2.3E-3</v>
      </c>
      <c r="P8" s="17"/>
      <c r="Q8" s="17">
        <v>26.9</v>
      </c>
      <c r="R8" s="17">
        <v>1.2</v>
      </c>
      <c r="S8" s="175">
        <v>26.04</v>
      </c>
      <c r="T8" s="175">
        <v>0.73</v>
      </c>
      <c r="U8" s="121">
        <f t="shared" si="4"/>
        <v>2.8033794162826418</v>
      </c>
      <c r="V8" s="32">
        <v>5</v>
      </c>
      <c r="W8" s="32">
        <v>100</v>
      </c>
      <c r="X8" s="30">
        <f t="shared" si="2"/>
        <v>3.1970260223048275</v>
      </c>
      <c r="Y8" s="30"/>
      <c r="Z8" s="30">
        <f t="shared" si="3"/>
        <v>0.71666666666666623</v>
      </c>
      <c r="AA8" s="2"/>
    </row>
    <row r="9" spans="1:27" x14ac:dyDescent="0.2">
      <c r="A9" s="2" t="s">
        <v>1195</v>
      </c>
      <c r="B9" s="30">
        <v>21.832000000000001</v>
      </c>
      <c r="C9" s="17">
        <v>3610</v>
      </c>
      <c r="D9" s="17">
        <v>420</v>
      </c>
      <c r="E9" s="17">
        <v>117</v>
      </c>
      <c r="F9" s="17">
        <v>17</v>
      </c>
      <c r="G9" s="31">
        <f t="shared" si="0"/>
        <v>3.2409972299168976E-2</v>
      </c>
      <c r="H9" s="32">
        <f t="shared" si="1"/>
        <v>3637.4949999999999</v>
      </c>
      <c r="I9" s="56">
        <v>2.5100000000000001E-2</v>
      </c>
      <c r="J9" s="56">
        <v>1.1999999999999999E-3</v>
      </c>
      <c r="K9" s="56">
        <v>4.052E-3</v>
      </c>
      <c r="L9" s="56">
        <v>1.1E-4</v>
      </c>
      <c r="M9" s="82">
        <v>0.58516999999999997</v>
      </c>
      <c r="N9" s="17">
        <v>4.4999999999999998E-2</v>
      </c>
      <c r="O9" s="17">
        <v>1.9E-3</v>
      </c>
      <c r="P9" s="17"/>
      <c r="Q9" s="17">
        <v>25.2</v>
      </c>
      <c r="R9" s="17">
        <v>1.2</v>
      </c>
      <c r="S9" s="175">
        <v>26.07</v>
      </c>
      <c r="T9" s="175">
        <v>0.7</v>
      </c>
      <c r="U9" s="121">
        <f t="shared" si="4"/>
        <v>2.6850786344457229</v>
      </c>
      <c r="V9" s="32">
        <v>-40</v>
      </c>
      <c r="W9" s="32">
        <v>88</v>
      </c>
      <c r="X9" s="30">
        <f t="shared" si="2"/>
        <v>-3.4523809523809623</v>
      </c>
      <c r="Y9" s="30"/>
      <c r="Z9" s="30">
        <f t="shared" si="3"/>
        <v>-0.72500000000000087</v>
      </c>
      <c r="AA9" s="2"/>
    </row>
    <row r="10" spans="1:27" x14ac:dyDescent="0.2">
      <c r="A10" s="2" t="s">
        <v>1196</v>
      </c>
      <c r="B10" s="30">
        <v>7.3194999999999997</v>
      </c>
      <c r="C10" s="17">
        <v>1700</v>
      </c>
      <c r="D10" s="17">
        <v>200</v>
      </c>
      <c r="E10" s="17">
        <v>75.7</v>
      </c>
      <c r="F10" s="17">
        <v>9.1</v>
      </c>
      <c r="G10" s="31">
        <f t="shared" si="0"/>
        <v>4.4529411764705887E-2</v>
      </c>
      <c r="H10" s="32">
        <f t="shared" si="1"/>
        <v>1717.7895000000001</v>
      </c>
      <c r="I10" s="56">
        <v>0.03</v>
      </c>
      <c r="J10" s="56">
        <v>3.7000000000000002E-3</v>
      </c>
      <c r="K10" s="56">
        <v>4.0800000000000003E-3</v>
      </c>
      <c r="L10" s="56">
        <v>2.3000000000000001E-4</v>
      </c>
      <c r="M10" s="82">
        <v>0.79673000000000005</v>
      </c>
      <c r="N10" s="17">
        <v>5.0299999999999997E-2</v>
      </c>
      <c r="O10" s="17">
        <v>4.1000000000000003E-3</v>
      </c>
      <c r="P10" s="17"/>
      <c r="Q10" s="17">
        <v>30</v>
      </c>
      <c r="R10" s="17">
        <v>3.7</v>
      </c>
      <c r="S10" s="175">
        <v>26.3</v>
      </c>
      <c r="T10" s="175">
        <v>1.5</v>
      </c>
      <c r="U10" s="121">
        <f t="shared" si="4"/>
        <v>5.7034220532319395</v>
      </c>
      <c r="V10" s="32">
        <v>240</v>
      </c>
      <c r="W10" s="32">
        <v>190</v>
      </c>
      <c r="X10" s="30">
        <f t="shared" si="2"/>
        <v>12.333333333333329</v>
      </c>
      <c r="Y10" s="30"/>
      <c r="Z10" s="30">
        <f t="shared" si="3"/>
        <v>0.99999999999999978</v>
      </c>
      <c r="AA10" s="2"/>
    </row>
    <row r="11" spans="1:27" x14ac:dyDescent="0.2">
      <c r="A11" s="2" t="s">
        <v>1197</v>
      </c>
      <c r="B11" s="30">
        <v>22.469000000000001</v>
      </c>
      <c r="C11" s="17">
        <v>829</v>
      </c>
      <c r="D11" s="17">
        <v>92</v>
      </c>
      <c r="E11" s="17">
        <v>50.8</v>
      </c>
      <c r="F11" s="17">
        <v>4.0999999999999996</v>
      </c>
      <c r="G11" s="31">
        <f t="shared" si="0"/>
        <v>6.1278648974668275E-2</v>
      </c>
      <c r="H11" s="32">
        <f t="shared" si="1"/>
        <v>840.93799999999999</v>
      </c>
      <c r="I11" s="56">
        <v>2.9600000000000001E-2</v>
      </c>
      <c r="J11" s="56">
        <v>2.5999999999999999E-3</v>
      </c>
      <c r="K11" s="56">
        <v>4.1900000000000001E-3</v>
      </c>
      <c r="L11" s="56">
        <v>1.9000000000000001E-4</v>
      </c>
      <c r="M11" s="82">
        <v>0.37469999999999998</v>
      </c>
      <c r="N11" s="17">
        <v>0.05</v>
      </c>
      <c r="O11" s="17">
        <v>4.3E-3</v>
      </c>
      <c r="P11" s="17"/>
      <c r="Q11" s="17">
        <v>30.2</v>
      </c>
      <c r="R11" s="17">
        <v>2.7</v>
      </c>
      <c r="S11" s="175">
        <v>26.9</v>
      </c>
      <c r="T11" s="175">
        <v>1.2</v>
      </c>
      <c r="U11" s="121">
        <f t="shared" si="4"/>
        <v>4.4609665427509295</v>
      </c>
      <c r="V11" s="32">
        <v>180</v>
      </c>
      <c r="W11" s="32">
        <v>170</v>
      </c>
      <c r="X11" s="30">
        <f t="shared" si="2"/>
        <v>10.927152317880795</v>
      </c>
      <c r="Y11" s="30"/>
      <c r="Z11" s="30">
        <f t="shared" si="3"/>
        <v>1.2222222222222223</v>
      </c>
      <c r="AA11" s="2"/>
    </row>
    <row r="12" spans="1:27" x14ac:dyDescent="0.2">
      <c r="A12" s="2" t="s">
        <v>1198</v>
      </c>
      <c r="B12" s="30">
        <v>22.469000000000001</v>
      </c>
      <c r="C12" s="17">
        <v>740</v>
      </c>
      <c r="D12" s="17">
        <v>92</v>
      </c>
      <c r="E12" s="17">
        <v>132</v>
      </c>
      <c r="F12" s="17">
        <v>20</v>
      </c>
      <c r="G12" s="31">
        <f t="shared" si="0"/>
        <v>0.17837837837837839</v>
      </c>
      <c r="H12" s="32">
        <f t="shared" si="1"/>
        <v>771.02</v>
      </c>
      <c r="I12" s="56">
        <v>2.5999999999999999E-2</v>
      </c>
      <c r="J12" s="56">
        <v>2.3E-3</v>
      </c>
      <c r="K12" s="56">
        <v>4.28E-3</v>
      </c>
      <c r="L12" s="56">
        <v>1.3999999999999999E-4</v>
      </c>
      <c r="M12" s="82">
        <v>7.3097999999999996E-2</v>
      </c>
      <c r="N12" s="17">
        <v>4.53E-2</v>
      </c>
      <c r="O12" s="17">
        <v>4.0000000000000001E-3</v>
      </c>
      <c r="P12" s="17"/>
      <c r="Q12" s="17">
        <v>26</v>
      </c>
      <c r="R12" s="17">
        <v>2.2000000000000002</v>
      </c>
      <c r="S12" s="175">
        <v>27.52</v>
      </c>
      <c r="T12" s="175">
        <v>0.89</v>
      </c>
      <c r="U12" s="121">
        <f t="shared" si="4"/>
        <v>3.2340116279069768</v>
      </c>
      <c r="V12" s="32">
        <v>-50</v>
      </c>
      <c r="W12" s="32">
        <v>170</v>
      </c>
      <c r="X12" s="30">
        <f t="shared" si="2"/>
        <v>-5.8461538461538343</v>
      </c>
      <c r="Y12" s="30"/>
      <c r="Z12" s="30">
        <f t="shared" si="3"/>
        <v>-0.6909090909090907</v>
      </c>
      <c r="AA12" s="2"/>
    </row>
    <row r="13" spans="1:27" x14ac:dyDescent="0.2">
      <c r="A13" s="2" t="s">
        <v>1199</v>
      </c>
      <c r="B13" s="30">
        <v>22.469000000000001</v>
      </c>
      <c r="C13" s="17">
        <v>202</v>
      </c>
      <c r="D13" s="17">
        <v>32</v>
      </c>
      <c r="E13" s="17">
        <v>42.1</v>
      </c>
      <c r="F13" s="17">
        <v>4.9000000000000004</v>
      </c>
      <c r="G13" s="31">
        <f t="shared" si="0"/>
        <v>0.20841584158415843</v>
      </c>
      <c r="H13" s="32">
        <f t="shared" si="1"/>
        <v>211.89349999999999</v>
      </c>
      <c r="I13" s="56">
        <v>3.15E-2</v>
      </c>
      <c r="J13" s="56">
        <v>8.6E-3</v>
      </c>
      <c r="K13" s="56">
        <v>4.2900000000000004E-3</v>
      </c>
      <c r="L13" s="56">
        <v>2.3000000000000001E-4</v>
      </c>
      <c r="M13" s="82">
        <v>1.6243E-2</v>
      </c>
      <c r="N13" s="17">
        <v>5.5E-2</v>
      </c>
      <c r="O13" s="17">
        <v>1.4999999999999999E-2</v>
      </c>
      <c r="P13" s="17"/>
      <c r="Q13" s="17">
        <v>32.5</v>
      </c>
      <c r="R13" s="17">
        <v>8.1999999999999993</v>
      </c>
      <c r="S13" s="175">
        <v>27.6</v>
      </c>
      <c r="T13" s="175">
        <v>1.5</v>
      </c>
      <c r="U13" s="121">
        <f t="shared" si="4"/>
        <v>5.4347826086956523</v>
      </c>
      <c r="V13" s="32">
        <v>190</v>
      </c>
      <c r="W13" s="32">
        <v>490</v>
      </c>
      <c r="X13" s="30">
        <f t="shared" si="2"/>
        <v>15.076923076923077</v>
      </c>
      <c r="Y13" s="30"/>
      <c r="Z13" s="30">
        <f t="shared" si="3"/>
        <v>0.59756097560975596</v>
      </c>
      <c r="AA13" s="2"/>
    </row>
    <row r="14" spans="1:27" x14ac:dyDescent="0.2">
      <c r="A14" s="2" t="s">
        <v>1200</v>
      </c>
      <c r="B14" s="30">
        <v>22.469000000000001</v>
      </c>
      <c r="C14" s="17">
        <v>860</v>
      </c>
      <c r="D14" s="17">
        <v>130</v>
      </c>
      <c r="E14" s="17">
        <v>203</v>
      </c>
      <c r="F14" s="17">
        <v>29</v>
      </c>
      <c r="G14" s="31">
        <f t="shared" si="0"/>
        <v>0.23604651162790696</v>
      </c>
      <c r="H14" s="32">
        <f t="shared" si="1"/>
        <v>907.70500000000004</v>
      </c>
      <c r="I14" s="56">
        <v>2.7699999999999999E-2</v>
      </c>
      <c r="J14" s="56">
        <v>2.2000000000000001E-3</v>
      </c>
      <c r="K14" s="56">
        <v>4.3299999999999996E-3</v>
      </c>
      <c r="L14" s="56">
        <v>1.7000000000000001E-4</v>
      </c>
      <c r="M14" s="82">
        <v>-0.11822000000000001</v>
      </c>
      <c r="N14" s="17">
        <v>4.7800000000000002E-2</v>
      </c>
      <c r="O14" s="17">
        <v>4.4999999999999997E-3</v>
      </c>
      <c r="P14" s="17"/>
      <c r="Q14" s="17">
        <v>27.8</v>
      </c>
      <c r="R14" s="17">
        <v>2.2000000000000002</v>
      </c>
      <c r="S14" s="175">
        <v>27.83</v>
      </c>
      <c r="T14" s="175">
        <v>1.1000000000000001</v>
      </c>
      <c r="U14" s="121">
        <f t="shared" si="4"/>
        <v>3.952569169960475</v>
      </c>
      <c r="V14" s="32">
        <v>50</v>
      </c>
      <c r="W14" s="32">
        <v>180</v>
      </c>
      <c r="X14" s="30">
        <f t="shared" si="2"/>
        <v>-0.10791366906472977</v>
      </c>
      <c r="Y14" s="30"/>
      <c r="Z14" s="30">
        <f t="shared" si="3"/>
        <v>-1.3636363636362538E-2</v>
      </c>
      <c r="AA14" s="2"/>
    </row>
    <row r="15" spans="1:27" x14ac:dyDescent="0.2">
      <c r="A15" s="2" t="s">
        <v>1201</v>
      </c>
      <c r="B15" s="30">
        <v>22.469000000000001</v>
      </c>
      <c r="C15" s="17">
        <v>234</v>
      </c>
      <c r="D15" s="17">
        <v>26</v>
      </c>
      <c r="E15" s="17">
        <v>36.700000000000003</v>
      </c>
      <c r="F15" s="17">
        <v>4.4000000000000004</v>
      </c>
      <c r="G15" s="31">
        <f t="shared" si="0"/>
        <v>0.15683760683760686</v>
      </c>
      <c r="H15" s="32">
        <f t="shared" si="1"/>
        <v>242.62450000000001</v>
      </c>
      <c r="I15" s="56">
        <v>3.1199999999999999E-2</v>
      </c>
      <c r="J15" s="56">
        <v>5.1999999999999998E-3</v>
      </c>
      <c r="K15" s="56">
        <v>4.3800000000000002E-3</v>
      </c>
      <c r="L15" s="56">
        <v>2.3000000000000001E-4</v>
      </c>
      <c r="M15" s="82">
        <v>8.2052E-2</v>
      </c>
      <c r="N15" s="17">
        <v>5.1799999999999999E-2</v>
      </c>
      <c r="O15" s="17">
        <v>8.3000000000000001E-3</v>
      </c>
      <c r="P15" s="17"/>
      <c r="Q15" s="17">
        <v>31.1</v>
      </c>
      <c r="R15" s="17">
        <v>5.0999999999999996</v>
      </c>
      <c r="S15" s="175">
        <v>28.2</v>
      </c>
      <c r="T15" s="175">
        <v>1.5</v>
      </c>
      <c r="U15" s="121">
        <f t="shared" si="4"/>
        <v>5.3191489361702127</v>
      </c>
      <c r="V15" s="32">
        <v>310</v>
      </c>
      <c r="W15" s="32">
        <v>250</v>
      </c>
      <c r="X15" s="30">
        <f t="shared" si="2"/>
        <v>9.3247588424437371</v>
      </c>
      <c r="Y15" s="30"/>
      <c r="Z15" s="30">
        <f t="shared" si="3"/>
        <v>0.56862745098039258</v>
      </c>
      <c r="AA15" s="2"/>
    </row>
    <row r="16" spans="1:27" x14ac:dyDescent="0.2">
      <c r="A16" s="2" t="s">
        <v>1202</v>
      </c>
      <c r="B16" s="30">
        <v>8.0853999999999999</v>
      </c>
      <c r="C16" s="17">
        <v>313</v>
      </c>
      <c r="D16" s="17">
        <v>49</v>
      </c>
      <c r="E16" s="17">
        <v>30.3</v>
      </c>
      <c r="F16" s="17">
        <v>3.4</v>
      </c>
      <c r="G16" s="31">
        <f t="shared" si="0"/>
        <v>9.6805111821086268E-2</v>
      </c>
      <c r="H16" s="32">
        <f t="shared" si="1"/>
        <v>320.12049999999999</v>
      </c>
      <c r="I16" s="56">
        <v>3.04E-2</v>
      </c>
      <c r="J16" s="56">
        <v>7.0000000000000001E-3</v>
      </c>
      <c r="K16" s="56">
        <v>4.5199999999999997E-3</v>
      </c>
      <c r="L16" s="56">
        <v>3.2000000000000003E-4</v>
      </c>
      <c r="M16" s="82">
        <v>-0.14504</v>
      </c>
      <c r="N16" s="17">
        <v>4.4299999999999999E-2</v>
      </c>
      <c r="O16" s="17">
        <v>9.9000000000000008E-3</v>
      </c>
      <c r="P16" s="17"/>
      <c r="Q16" s="17">
        <v>30.4</v>
      </c>
      <c r="R16" s="17">
        <v>6.9</v>
      </c>
      <c r="S16" s="175">
        <v>29</v>
      </c>
      <c r="T16" s="175">
        <v>2</v>
      </c>
      <c r="U16" s="121">
        <f t="shared" si="4"/>
        <v>6.8965517241379306</v>
      </c>
      <c r="V16" s="32">
        <v>10</v>
      </c>
      <c r="W16" s="32">
        <v>450</v>
      </c>
      <c r="X16" s="30">
        <f t="shared" si="2"/>
        <v>4.6052631578947345</v>
      </c>
      <c r="Y16" s="30"/>
      <c r="Z16" s="30">
        <f t="shared" si="3"/>
        <v>0.20289855072463747</v>
      </c>
      <c r="AA16" s="2"/>
    </row>
    <row r="17" spans="1:27" x14ac:dyDescent="0.2">
      <c r="A17" s="2" t="s">
        <v>1203</v>
      </c>
      <c r="B17" s="30">
        <v>7.9151999999999996</v>
      </c>
      <c r="C17" s="17">
        <v>1060</v>
      </c>
      <c r="D17" s="17">
        <v>130</v>
      </c>
      <c r="E17" s="17">
        <v>54.4</v>
      </c>
      <c r="F17" s="17">
        <v>6.8</v>
      </c>
      <c r="G17" s="31">
        <f t="shared" si="0"/>
        <v>5.132075471698113E-2</v>
      </c>
      <c r="H17" s="32">
        <f t="shared" si="1"/>
        <v>1072.7840000000001</v>
      </c>
      <c r="I17" s="56">
        <v>2.8799999999999999E-2</v>
      </c>
      <c r="J17" s="56">
        <v>3.8999999999999998E-3</v>
      </c>
      <c r="K17" s="56">
        <v>4.5599999999999998E-3</v>
      </c>
      <c r="L17" s="56">
        <v>1.4999999999999999E-4</v>
      </c>
      <c r="M17" s="82">
        <v>0.64819000000000004</v>
      </c>
      <c r="N17" s="17">
        <v>4.6199999999999998E-2</v>
      </c>
      <c r="O17" s="17">
        <v>3.7000000000000002E-3</v>
      </c>
      <c r="P17" s="17"/>
      <c r="Q17" s="17">
        <v>28.8</v>
      </c>
      <c r="R17" s="17">
        <v>3.8</v>
      </c>
      <c r="S17" s="175">
        <v>29.3</v>
      </c>
      <c r="T17" s="175">
        <v>0.94</v>
      </c>
      <c r="U17" s="121">
        <f t="shared" si="4"/>
        <v>3.2081911262798632</v>
      </c>
      <c r="V17" s="32">
        <v>10</v>
      </c>
      <c r="W17" s="32">
        <v>170</v>
      </c>
      <c r="X17" s="30">
        <f t="shared" si="2"/>
        <v>-1.736111111111116</v>
      </c>
      <c r="Y17" s="30"/>
      <c r="Z17" s="30">
        <f t="shared" si="3"/>
        <v>-0.13157894736842105</v>
      </c>
      <c r="AA17" s="2"/>
    </row>
    <row r="18" spans="1:27" x14ac:dyDescent="0.2">
      <c r="A18" s="2" t="s">
        <v>1204</v>
      </c>
      <c r="B18" s="30">
        <v>21.873000000000001</v>
      </c>
      <c r="C18" s="17">
        <v>730</v>
      </c>
      <c r="D18" s="17">
        <v>140</v>
      </c>
      <c r="E18" s="17">
        <v>125</v>
      </c>
      <c r="F18" s="17">
        <v>20</v>
      </c>
      <c r="G18" s="31">
        <f t="shared" si="0"/>
        <v>0.17123287671232876</v>
      </c>
      <c r="H18" s="32">
        <f t="shared" si="1"/>
        <v>759.375</v>
      </c>
      <c r="I18" s="56">
        <v>3.1399999999999997E-2</v>
      </c>
      <c r="J18" s="56">
        <v>3.5999999999999999E-3</v>
      </c>
      <c r="K18" s="56">
        <v>4.7999999999999996E-3</v>
      </c>
      <c r="L18" s="56">
        <v>1.4999999999999999E-4</v>
      </c>
      <c r="M18" s="82">
        <v>0.20387</v>
      </c>
      <c r="N18" s="17">
        <v>4.7199999999999999E-2</v>
      </c>
      <c r="O18" s="17">
        <v>5.0000000000000001E-3</v>
      </c>
      <c r="P18" s="17"/>
      <c r="Q18" s="17">
        <v>31.3</v>
      </c>
      <c r="R18" s="17">
        <v>3.5</v>
      </c>
      <c r="S18" s="175">
        <v>30.89</v>
      </c>
      <c r="T18" s="175">
        <v>0.93</v>
      </c>
      <c r="U18" s="121">
        <f t="shared" si="4"/>
        <v>3.010683068954354</v>
      </c>
      <c r="V18" s="32">
        <v>60</v>
      </c>
      <c r="W18" s="32">
        <v>210</v>
      </c>
      <c r="X18" s="30">
        <f t="shared" si="2"/>
        <v>1.3099041533546352</v>
      </c>
      <c r="Y18" s="30"/>
      <c r="Z18" s="30">
        <f t="shared" si="3"/>
        <v>0.11714285714285719</v>
      </c>
      <c r="AA18" s="2"/>
    </row>
    <row r="19" spans="1:27" x14ac:dyDescent="0.2">
      <c r="A19" s="2" t="s">
        <v>1205</v>
      </c>
      <c r="B19" s="30">
        <v>22.469000000000001</v>
      </c>
      <c r="C19" s="17">
        <v>173</v>
      </c>
      <c r="D19" s="17">
        <v>16</v>
      </c>
      <c r="E19" s="17">
        <v>31.8</v>
      </c>
      <c r="F19" s="17">
        <v>2.6</v>
      </c>
      <c r="G19" s="31">
        <f t="shared" si="0"/>
        <v>0.1838150289017341</v>
      </c>
      <c r="H19" s="32">
        <f t="shared" si="1"/>
        <v>180.47300000000001</v>
      </c>
      <c r="I19" s="56">
        <v>3.5999999999999997E-2</v>
      </c>
      <c r="J19" s="56">
        <v>7.1999999999999998E-3</v>
      </c>
      <c r="K19" s="56">
        <v>4.8900000000000002E-3</v>
      </c>
      <c r="L19" s="56">
        <v>2.4000000000000001E-4</v>
      </c>
      <c r="M19" s="82">
        <v>0.17391000000000001</v>
      </c>
      <c r="N19" s="17">
        <v>5.2999999999999999E-2</v>
      </c>
      <c r="O19" s="17">
        <v>0.01</v>
      </c>
      <c r="P19" s="17"/>
      <c r="Q19" s="17">
        <v>35.6</v>
      </c>
      <c r="R19" s="17">
        <v>7</v>
      </c>
      <c r="S19" s="175">
        <v>31.5</v>
      </c>
      <c r="T19" s="175">
        <v>1.5</v>
      </c>
      <c r="U19" s="121">
        <f t="shared" si="4"/>
        <v>4.7619047619047619</v>
      </c>
      <c r="V19" s="32">
        <v>150</v>
      </c>
      <c r="W19" s="32">
        <v>370</v>
      </c>
      <c r="X19" s="30">
        <f t="shared" si="2"/>
        <v>11.51685393258427</v>
      </c>
      <c r="Y19" s="30"/>
      <c r="Z19" s="30">
        <f t="shared" si="3"/>
        <v>0.58571428571428596</v>
      </c>
      <c r="AA19" s="2"/>
    </row>
    <row r="20" spans="1:27" x14ac:dyDescent="0.2">
      <c r="A20" s="2" t="s">
        <v>1206</v>
      </c>
      <c r="B20" s="30">
        <v>22.469000000000001</v>
      </c>
      <c r="C20" s="17">
        <v>244</v>
      </c>
      <c r="D20" s="17">
        <v>32</v>
      </c>
      <c r="E20" s="17">
        <v>71</v>
      </c>
      <c r="F20" s="17">
        <v>7.7</v>
      </c>
      <c r="G20" s="31">
        <f t="shared" si="0"/>
        <v>0.29098360655737704</v>
      </c>
      <c r="H20" s="32">
        <f t="shared" si="1"/>
        <v>260.685</v>
      </c>
      <c r="I20" s="56">
        <v>3.4299999999999997E-2</v>
      </c>
      <c r="J20" s="56">
        <v>5.3E-3</v>
      </c>
      <c r="K20" s="56">
        <v>4.8999999999999998E-3</v>
      </c>
      <c r="L20" s="56">
        <v>2.5999999999999998E-4</v>
      </c>
      <c r="M20" s="82">
        <v>-0.16878000000000001</v>
      </c>
      <c r="N20" s="17">
        <v>4.9599999999999998E-2</v>
      </c>
      <c r="O20" s="17">
        <v>8.6E-3</v>
      </c>
      <c r="P20" s="17"/>
      <c r="Q20" s="17">
        <v>34.1</v>
      </c>
      <c r="R20" s="17">
        <v>5.2</v>
      </c>
      <c r="S20" s="175">
        <v>31.9</v>
      </c>
      <c r="T20" s="175">
        <v>1.6</v>
      </c>
      <c r="U20" s="121">
        <f t="shared" si="4"/>
        <v>5.015673981191223</v>
      </c>
      <c r="V20" s="32">
        <v>100</v>
      </c>
      <c r="W20" s="32">
        <v>290</v>
      </c>
      <c r="X20" s="30">
        <f t="shared" si="2"/>
        <v>6.4516129032258114</v>
      </c>
      <c r="Y20" s="30"/>
      <c r="Z20" s="30">
        <f t="shared" si="3"/>
        <v>0.42307692307692363</v>
      </c>
      <c r="AA20" s="2"/>
    </row>
    <row r="21" spans="1:27" x14ac:dyDescent="0.2">
      <c r="A21" s="2" t="s">
        <v>606</v>
      </c>
      <c r="B21" s="30">
        <v>22.454000000000001</v>
      </c>
      <c r="C21" s="17">
        <v>539</v>
      </c>
      <c r="D21" s="17">
        <v>32</v>
      </c>
      <c r="E21" s="17">
        <v>75</v>
      </c>
      <c r="F21" s="17">
        <v>5.3</v>
      </c>
      <c r="G21" s="31">
        <f t="shared" si="0"/>
        <v>0.1391465677179963</v>
      </c>
      <c r="H21" s="32">
        <f t="shared" si="1"/>
        <v>556.625</v>
      </c>
      <c r="I21" s="56">
        <v>3.4200000000000001E-2</v>
      </c>
      <c r="J21" s="56">
        <v>2.8999999999999998E-3</v>
      </c>
      <c r="K21" s="56">
        <v>5.0000000000000001E-3</v>
      </c>
      <c r="L21" s="56">
        <v>1.6000000000000001E-4</v>
      </c>
      <c r="M21" s="82">
        <v>6.9252999999999995E-2</v>
      </c>
      <c r="N21" s="17">
        <v>4.9799999999999997E-2</v>
      </c>
      <c r="O21" s="17">
        <v>4.3E-3</v>
      </c>
      <c r="P21" s="17"/>
      <c r="Q21" s="17">
        <v>34.1</v>
      </c>
      <c r="R21" s="17">
        <v>2.8</v>
      </c>
      <c r="S21" s="175">
        <v>32.119999999999997</v>
      </c>
      <c r="T21" s="175">
        <v>1</v>
      </c>
      <c r="U21" s="121">
        <f t="shared" si="4"/>
        <v>3.1133250311332508</v>
      </c>
      <c r="V21" s="32">
        <v>150</v>
      </c>
      <c r="W21" s="32">
        <v>180</v>
      </c>
      <c r="X21" s="30">
        <f t="shared" si="2"/>
        <v>5.8064516129032402</v>
      </c>
      <c r="Y21" s="30"/>
      <c r="Z21" s="30">
        <f t="shared" si="3"/>
        <v>0.70714285714285863</v>
      </c>
      <c r="AA21" s="2"/>
    </row>
    <row r="22" spans="1:27" s="54" customFormat="1" x14ac:dyDescent="0.2">
      <c r="A22" s="4" t="s">
        <v>1207</v>
      </c>
      <c r="B22" s="22">
        <v>22.469000000000001</v>
      </c>
      <c r="C22" s="25">
        <v>460</v>
      </c>
      <c r="D22" s="25">
        <v>42</v>
      </c>
      <c r="E22" s="25">
        <v>88.8</v>
      </c>
      <c r="F22" s="25">
        <v>5.5</v>
      </c>
      <c r="G22" s="23">
        <f t="shared" si="0"/>
        <v>0.19304347826086957</v>
      </c>
      <c r="H22" s="24">
        <f t="shared" si="1"/>
        <v>480.86799999999999</v>
      </c>
      <c r="I22" s="58">
        <v>4.65E-2</v>
      </c>
      <c r="J22" s="58">
        <v>5.4999999999999997E-3</v>
      </c>
      <c r="K22" s="58">
        <v>5.1900000000000002E-3</v>
      </c>
      <c r="L22" s="58">
        <v>2.1000000000000001E-4</v>
      </c>
      <c r="M22" s="80">
        <v>0.24376</v>
      </c>
      <c r="N22" s="25">
        <v>6.4299999999999996E-2</v>
      </c>
      <c r="O22" s="25">
        <v>7.7000000000000002E-3</v>
      </c>
      <c r="P22" s="25"/>
      <c r="Q22" s="25">
        <v>46.1</v>
      </c>
      <c r="R22" s="25">
        <v>5.3</v>
      </c>
      <c r="S22" s="176">
        <v>33.4</v>
      </c>
      <c r="T22" s="176">
        <v>1.3</v>
      </c>
      <c r="U22" s="146">
        <f t="shared" si="4"/>
        <v>3.8922155688622757</v>
      </c>
      <c r="V22" s="24">
        <v>650</v>
      </c>
      <c r="W22" s="24">
        <v>220</v>
      </c>
      <c r="X22" s="22">
        <f t="shared" si="2"/>
        <v>27.548806941431682</v>
      </c>
      <c r="Y22" s="22"/>
      <c r="Z22" s="29">
        <f t="shared" si="3"/>
        <v>2.3962264150943402</v>
      </c>
      <c r="AA22" s="4"/>
    </row>
    <row r="23" spans="1:27" s="54" customFormat="1" x14ac:dyDescent="0.2">
      <c r="A23" s="4" t="s">
        <v>1208</v>
      </c>
      <c r="B23" s="22">
        <v>19.489999999999998</v>
      </c>
      <c r="C23" s="25">
        <v>2540</v>
      </c>
      <c r="D23" s="25">
        <v>140</v>
      </c>
      <c r="E23" s="25">
        <v>63.1</v>
      </c>
      <c r="F23" s="25">
        <v>2.2999999999999998</v>
      </c>
      <c r="G23" s="23">
        <f t="shared" si="0"/>
        <v>2.4842519685039369E-2</v>
      </c>
      <c r="H23" s="24">
        <f t="shared" si="1"/>
        <v>2554.8285000000001</v>
      </c>
      <c r="I23" s="58">
        <v>3.5700000000000003E-2</v>
      </c>
      <c r="J23" s="58">
        <v>1.4E-3</v>
      </c>
      <c r="K23" s="58">
        <v>5.2199999999999998E-3</v>
      </c>
      <c r="L23" s="58">
        <v>1.3999999999999999E-4</v>
      </c>
      <c r="M23" s="80">
        <v>1.0395E-2</v>
      </c>
      <c r="N23" s="25">
        <v>4.9000000000000002E-2</v>
      </c>
      <c r="O23" s="25">
        <v>2.5000000000000001E-3</v>
      </c>
      <c r="P23" s="25"/>
      <c r="Q23" s="25">
        <v>35.6</v>
      </c>
      <c r="R23" s="25">
        <v>1.4</v>
      </c>
      <c r="S23" s="176">
        <v>33.57</v>
      </c>
      <c r="T23" s="176">
        <v>0.89</v>
      </c>
      <c r="U23" s="146">
        <f t="shared" si="4"/>
        <v>2.6511766458147155</v>
      </c>
      <c r="V23" s="24">
        <v>150</v>
      </c>
      <c r="W23" s="24">
        <v>110</v>
      </c>
      <c r="X23" s="22">
        <f t="shared" si="2"/>
        <v>5.7022471910112333</v>
      </c>
      <c r="Y23" s="22"/>
      <c r="Z23" s="29">
        <f t="shared" si="3"/>
        <v>1.4500000000000008</v>
      </c>
      <c r="AA23" s="4"/>
    </row>
    <row r="24" spans="1:27" x14ac:dyDescent="0.2">
      <c r="A24" s="2" t="s">
        <v>1209</v>
      </c>
      <c r="B24" s="30">
        <v>22.469000000000001</v>
      </c>
      <c r="C24" s="17">
        <v>2590</v>
      </c>
      <c r="D24" s="17">
        <v>260</v>
      </c>
      <c r="E24" s="17">
        <v>51.5</v>
      </c>
      <c r="F24" s="17">
        <v>3.1</v>
      </c>
      <c r="G24" s="31">
        <f t="shared" si="0"/>
        <v>1.9884169884169883E-2</v>
      </c>
      <c r="H24" s="32">
        <f t="shared" si="1"/>
        <v>2602.1025</v>
      </c>
      <c r="I24" s="56">
        <v>3.5000000000000003E-2</v>
      </c>
      <c r="J24" s="56">
        <v>2E-3</v>
      </c>
      <c r="K24" s="56">
        <v>5.2300000000000003E-3</v>
      </c>
      <c r="L24" s="56">
        <v>1.4999999999999999E-4</v>
      </c>
      <c r="M24" s="82">
        <v>0.12137000000000001</v>
      </c>
      <c r="N24" s="17">
        <v>4.87E-2</v>
      </c>
      <c r="O24" s="17">
        <v>3.2000000000000002E-3</v>
      </c>
      <c r="P24" s="17"/>
      <c r="Q24" s="17">
        <v>34.9</v>
      </c>
      <c r="R24" s="17">
        <v>2</v>
      </c>
      <c r="S24" s="175">
        <v>33.619999999999997</v>
      </c>
      <c r="T24" s="175">
        <v>0.99</v>
      </c>
      <c r="U24" s="121">
        <f t="shared" si="4"/>
        <v>2.9446757882212968</v>
      </c>
      <c r="V24" s="32">
        <v>110</v>
      </c>
      <c r="W24" s="32">
        <v>140</v>
      </c>
      <c r="X24" s="30">
        <f t="shared" si="2"/>
        <v>3.667621776504304</v>
      </c>
      <c r="Y24" s="30"/>
      <c r="Z24" s="30">
        <f t="shared" si="3"/>
        <v>0.64000000000000057</v>
      </c>
      <c r="AA24" s="2"/>
    </row>
    <row r="25" spans="1:27" x14ac:dyDescent="0.2">
      <c r="A25" s="2" t="s">
        <v>1210</v>
      </c>
      <c r="B25" s="30">
        <v>22.469000000000001</v>
      </c>
      <c r="C25" s="17">
        <v>3350</v>
      </c>
      <c r="D25" s="17">
        <v>450</v>
      </c>
      <c r="E25" s="17">
        <v>48.8</v>
      </c>
      <c r="F25" s="17">
        <v>5</v>
      </c>
      <c r="G25" s="31">
        <f t="shared" si="0"/>
        <v>1.4567164179104477E-2</v>
      </c>
      <c r="H25" s="32">
        <f t="shared" si="1"/>
        <v>3361.4679999999998</v>
      </c>
      <c r="I25" s="56">
        <v>3.5700000000000003E-2</v>
      </c>
      <c r="J25" s="56">
        <v>1.9E-3</v>
      </c>
      <c r="K25" s="56">
        <v>5.2700000000000004E-3</v>
      </c>
      <c r="L25" s="56">
        <v>1.3999999999999999E-4</v>
      </c>
      <c r="M25" s="82">
        <v>0.32079999999999997</v>
      </c>
      <c r="N25" s="17">
        <v>4.8300000000000003E-2</v>
      </c>
      <c r="O25" s="17">
        <v>2.3E-3</v>
      </c>
      <c r="P25" s="17"/>
      <c r="Q25" s="17">
        <v>35.6</v>
      </c>
      <c r="R25" s="17">
        <v>1.9</v>
      </c>
      <c r="S25" s="175">
        <v>33.85</v>
      </c>
      <c r="T25" s="175">
        <v>0.92</v>
      </c>
      <c r="U25" s="121">
        <f t="shared" si="4"/>
        <v>2.7178729689807977</v>
      </c>
      <c r="V25" s="32">
        <v>108</v>
      </c>
      <c r="W25" s="32">
        <v>100</v>
      </c>
      <c r="X25" s="30">
        <f t="shared" si="2"/>
        <v>4.9157303370786494</v>
      </c>
      <c r="Y25" s="30"/>
      <c r="Z25" s="30">
        <f t="shared" si="3"/>
        <v>0.92105263157894746</v>
      </c>
      <c r="AA25" s="2"/>
    </row>
    <row r="26" spans="1:27" x14ac:dyDescent="0.2">
      <c r="A26" s="2" t="s">
        <v>1211</v>
      </c>
      <c r="B26" s="30">
        <v>20.852</v>
      </c>
      <c r="C26" s="17">
        <v>2070</v>
      </c>
      <c r="D26" s="17">
        <v>160</v>
      </c>
      <c r="E26" s="17">
        <v>59.1</v>
      </c>
      <c r="F26" s="17">
        <v>3.3</v>
      </c>
      <c r="G26" s="31">
        <f t="shared" si="0"/>
        <v>2.8550724637681161E-2</v>
      </c>
      <c r="H26" s="32">
        <f t="shared" si="1"/>
        <v>2083.8885</v>
      </c>
      <c r="I26" s="56">
        <v>3.6299999999999999E-2</v>
      </c>
      <c r="J26" s="56">
        <v>2.5999999999999999E-3</v>
      </c>
      <c r="K26" s="56">
        <v>5.28E-3</v>
      </c>
      <c r="L26" s="56">
        <v>1.6000000000000001E-4</v>
      </c>
      <c r="M26" s="82">
        <v>0.20805000000000001</v>
      </c>
      <c r="N26" s="17">
        <v>4.9700000000000001E-2</v>
      </c>
      <c r="O26" s="17">
        <v>3.5999999999999999E-3</v>
      </c>
      <c r="P26" s="17"/>
      <c r="Q26" s="17">
        <v>36.200000000000003</v>
      </c>
      <c r="R26" s="17">
        <v>2.5</v>
      </c>
      <c r="S26" s="175">
        <v>33.94</v>
      </c>
      <c r="T26" s="175">
        <v>1</v>
      </c>
      <c r="U26" s="121">
        <f t="shared" si="4"/>
        <v>2.9463759575721866</v>
      </c>
      <c r="V26" s="32">
        <v>160</v>
      </c>
      <c r="W26" s="32">
        <v>150</v>
      </c>
      <c r="X26" s="30">
        <f t="shared" si="2"/>
        <v>6.2430939226519433</v>
      </c>
      <c r="Y26" s="30"/>
      <c r="Z26" s="30">
        <f t="shared" si="3"/>
        <v>0.90400000000000202</v>
      </c>
      <c r="AA26" s="2"/>
    </row>
    <row r="27" spans="1:27" x14ac:dyDescent="0.2">
      <c r="A27" s="2" t="s">
        <v>1212</v>
      </c>
      <c r="B27" s="30">
        <v>22.469000000000001</v>
      </c>
      <c r="C27" s="17">
        <v>262</v>
      </c>
      <c r="D27" s="17">
        <v>14</v>
      </c>
      <c r="E27" s="17">
        <v>63.2</v>
      </c>
      <c r="F27" s="17">
        <v>4.2</v>
      </c>
      <c r="G27" s="31">
        <f t="shared" si="0"/>
        <v>0.24122137404580155</v>
      </c>
      <c r="H27" s="32">
        <f t="shared" si="1"/>
        <v>276.85199999999998</v>
      </c>
      <c r="I27" s="56">
        <v>3.8100000000000002E-2</v>
      </c>
      <c r="J27" s="56">
        <v>5.0000000000000001E-3</v>
      </c>
      <c r="K27" s="56">
        <v>5.3E-3</v>
      </c>
      <c r="L27" s="56">
        <v>1.8000000000000001E-4</v>
      </c>
      <c r="M27" s="82">
        <v>0.31667000000000001</v>
      </c>
      <c r="N27" s="17">
        <v>4.9500000000000002E-2</v>
      </c>
      <c r="O27" s="17">
        <v>5.8999999999999999E-3</v>
      </c>
      <c r="P27" s="17"/>
      <c r="Q27" s="17">
        <v>37.799999999999997</v>
      </c>
      <c r="R27" s="17">
        <v>4.9000000000000004</v>
      </c>
      <c r="S27" s="175">
        <v>34.1</v>
      </c>
      <c r="T27" s="175">
        <v>1.1000000000000001</v>
      </c>
      <c r="U27" s="121">
        <f t="shared" si="4"/>
        <v>3.225806451612903</v>
      </c>
      <c r="V27" s="32">
        <v>260</v>
      </c>
      <c r="W27" s="32">
        <v>250</v>
      </c>
      <c r="X27" s="30">
        <f t="shared" si="2"/>
        <v>9.788359788359779</v>
      </c>
      <c r="Y27" s="30"/>
      <c r="Z27" s="30">
        <f t="shared" si="3"/>
        <v>0.75510204081632559</v>
      </c>
      <c r="AA27" s="2"/>
    </row>
    <row r="28" spans="1:27" x14ac:dyDescent="0.2">
      <c r="A28" s="2" t="s">
        <v>1213</v>
      </c>
      <c r="B28" s="30">
        <v>22.469000000000001</v>
      </c>
      <c r="C28" s="17">
        <v>3180</v>
      </c>
      <c r="D28" s="17">
        <v>160</v>
      </c>
      <c r="E28" s="17">
        <v>64.599999999999994</v>
      </c>
      <c r="F28" s="17">
        <v>6.8</v>
      </c>
      <c r="G28" s="31">
        <f t="shared" si="0"/>
        <v>2.0314465408805028E-2</v>
      </c>
      <c r="H28" s="32">
        <f t="shared" si="1"/>
        <v>3195.181</v>
      </c>
      <c r="I28" s="56">
        <v>3.5700000000000003E-2</v>
      </c>
      <c r="J28" s="56">
        <v>2.0999999999999999E-3</v>
      </c>
      <c r="K28" s="56">
        <v>5.3200000000000001E-3</v>
      </c>
      <c r="L28" s="56">
        <v>1.6000000000000001E-4</v>
      </c>
      <c r="M28" s="82">
        <v>0.54056000000000004</v>
      </c>
      <c r="N28" s="17">
        <v>4.8500000000000001E-2</v>
      </c>
      <c r="O28" s="17">
        <v>2.5000000000000001E-3</v>
      </c>
      <c r="P28" s="17"/>
      <c r="Q28" s="17">
        <v>35.6</v>
      </c>
      <c r="R28" s="17">
        <v>2.1</v>
      </c>
      <c r="S28" s="175">
        <v>34.18</v>
      </c>
      <c r="T28" s="175">
        <v>1.1000000000000001</v>
      </c>
      <c r="U28" s="121">
        <f t="shared" si="4"/>
        <v>3.2182562902282039</v>
      </c>
      <c r="V28" s="32">
        <v>130</v>
      </c>
      <c r="W28" s="32">
        <v>110</v>
      </c>
      <c r="X28" s="30">
        <f t="shared" si="2"/>
        <v>3.9887640449438266</v>
      </c>
      <c r="Y28" s="30"/>
      <c r="Z28" s="30">
        <f t="shared" si="3"/>
        <v>0.67619047619047701</v>
      </c>
      <c r="AA28" s="2"/>
    </row>
    <row r="29" spans="1:27" x14ac:dyDescent="0.2">
      <c r="A29" s="2" t="s">
        <v>1214</v>
      </c>
      <c r="B29" s="30">
        <v>13.532</v>
      </c>
      <c r="C29" s="17">
        <v>4600</v>
      </c>
      <c r="D29" s="17">
        <v>150</v>
      </c>
      <c r="E29" s="17">
        <v>119.9</v>
      </c>
      <c r="F29" s="17">
        <v>9.5</v>
      </c>
      <c r="G29" s="31">
        <f t="shared" si="0"/>
        <v>2.6065217391304348E-2</v>
      </c>
      <c r="H29" s="32">
        <f t="shared" si="1"/>
        <v>4628.1764999999996</v>
      </c>
      <c r="I29" s="56">
        <v>3.5999999999999997E-2</v>
      </c>
      <c r="J29" s="56">
        <v>1.6000000000000001E-3</v>
      </c>
      <c r="K29" s="56">
        <v>5.3600000000000002E-3</v>
      </c>
      <c r="L29" s="56">
        <v>1.3999999999999999E-4</v>
      </c>
      <c r="M29" s="82">
        <v>0.57484999999999997</v>
      </c>
      <c r="N29" s="17">
        <v>4.8399999999999999E-2</v>
      </c>
      <c r="O29" s="17">
        <v>2.0999999999999999E-3</v>
      </c>
      <c r="P29" s="17"/>
      <c r="Q29" s="17">
        <v>35.9</v>
      </c>
      <c r="R29" s="17">
        <v>1.6</v>
      </c>
      <c r="S29" s="175">
        <v>34.46</v>
      </c>
      <c r="T29" s="175">
        <v>0.9</v>
      </c>
      <c r="U29" s="121">
        <f t="shared" si="4"/>
        <v>2.6117237376668601</v>
      </c>
      <c r="V29" s="32">
        <v>111</v>
      </c>
      <c r="W29" s="32">
        <v>96</v>
      </c>
      <c r="X29" s="30">
        <f t="shared" si="2"/>
        <v>4.0111420612813253</v>
      </c>
      <c r="Y29" s="30"/>
      <c r="Z29" s="30">
        <f t="shared" si="3"/>
        <v>0.89999999999999858</v>
      </c>
      <c r="AA29" s="2"/>
    </row>
    <row r="30" spans="1:27" x14ac:dyDescent="0.2">
      <c r="A30" s="2" t="s">
        <v>1215</v>
      </c>
      <c r="B30" s="30">
        <v>22.042999999999999</v>
      </c>
      <c r="C30" s="17">
        <v>930</v>
      </c>
      <c r="D30" s="17">
        <v>150</v>
      </c>
      <c r="E30" s="17">
        <v>64.400000000000006</v>
      </c>
      <c r="F30" s="17">
        <v>7</v>
      </c>
      <c r="G30" s="31">
        <f t="shared" si="0"/>
        <v>6.9247311827957E-2</v>
      </c>
      <c r="H30" s="32">
        <f t="shared" si="1"/>
        <v>945.13400000000001</v>
      </c>
      <c r="I30" s="56">
        <v>3.6799999999999999E-2</v>
      </c>
      <c r="J30" s="56">
        <v>4.1999999999999997E-3</v>
      </c>
      <c r="K30" s="56">
        <v>5.4000000000000003E-3</v>
      </c>
      <c r="L30" s="56">
        <v>1.8000000000000001E-4</v>
      </c>
      <c r="M30" s="82">
        <v>0.38351000000000002</v>
      </c>
      <c r="N30" s="17">
        <v>4.7399999999999998E-2</v>
      </c>
      <c r="O30" s="17">
        <v>5.1000000000000004E-3</v>
      </c>
      <c r="P30" s="17"/>
      <c r="Q30" s="17">
        <v>36.6</v>
      </c>
      <c r="R30" s="17">
        <v>4.0999999999999996</v>
      </c>
      <c r="S30" s="175">
        <v>34.700000000000003</v>
      </c>
      <c r="T30" s="175">
        <v>1.2</v>
      </c>
      <c r="U30" s="121">
        <f t="shared" si="4"/>
        <v>3.4582132564841492</v>
      </c>
      <c r="V30" s="32">
        <v>40</v>
      </c>
      <c r="W30" s="32">
        <v>210</v>
      </c>
      <c r="X30" s="30">
        <f t="shared" si="2"/>
        <v>5.1912568306010876</v>
      </c>
      <c r="Y30" s="30"/>
      <c r="Z30" s="30">
        <f t="shared" si="3"/>
        <v>0.46341463414634115</v>
      </c>
      <c r="AA30" s="2"/>
    </row>
    <row r="31" spans="1:27" s="54" customFormat="1" x14ac:dyDescent="0.2">
      <c r="A31" s="4" t="s">
        <v>1216</v>
      </c>
      <c r="B31" s="22">
        <v>22.469000000000001</v>
      </c>
      <c r="C31" s="25">
        <v>2040</v>
      </c>
      <c r="D31" s="25">
        <v>210</v>
      </c>
      <c r="E31" s="25">
        <v>57.4</v>
      </c>
      <c r="F31" s="25">
        <v>3.9</v>
      </c>
      <c r="G31" s="23">
        <f t="shared" si="0"/>
        <v>2.8137254901960784E-2</v>
      </c>
      <c r="H31" s="24">
        <f t="shared" si="1"/>
        <v>2053.489</v>
      </c>
      <c r="I31" s="58">
        <v>4.0300000000000002E-2</v>
      </c>
      <c r="J31" s="58">
        <v>1.9E-3</v>
      </c>
      <c r="K31" s="58">
        <v>5.4099999999999999E-3</v>
      </c>
      <c r="L31" s="58">
        <v>1.3999999999999999E-4</v>
      </c>
      <c r="M31" s="80">
        <v>0.12345</v>
      </c>
      <c r="N31" s="25">
        <v>5.3199999999999997E-2</v>
      </c>
      <c r="O31" s="25">
        <v>2.8E-3</v>
      </c>
      <c r="P31" s="25"/>
      <c r="Q31" s="25">
        <v>40.1</v>
      </c>
      <c r="R31" s="25">
        <v>1.9</v>
      </c>
      <c r="S31" s="176">
        <v>34.78</v>
      </c>
      <c r="T31" s="176">
        <v>0.89</v>
      </c>
      <c r="U31" s="146">
        <f t="shared" si="4"/>
        <v>2.558941920644048</v>
      </c>
      <c r="V31" s="24">
        <v>310</v>
      </c>
      <c r="W31" s="24">
        <v>110</v>
      </c>
      <c r="X31" s="22">
        <f t="shared" si="2"/>
        <v>13.26683291770574</v>
      </c>
      <c r="Y31" s="22"/>
      <c r="Z31" s="29">
        <f t="shared" si="3"/>
        <v>2.8000000000000003</v>
      </c>
      <c r="AA31" s="4"/>
    </row>
    <row r="32" spans="1:27" x14ac:dyDescent="0.2">
      <c r="A32" s="2" t="s">
        <v>1217</v>
      </c>
      <c r="B32" s="30">
        <v>22.451000000000001</v>
      </c>
      <c r="C32" s="17">
        <v>379</v>
      </c>
      <c r="D32" s="17">
        <v>62</v>
      </c>
      <c r="E32" s="17">
        <v>20.100000000000001</v>
      </c>
      <c r="F32" s="17">
        <v>3.4</v>
      </c>
      <c r="G32" s="31">
        <f t="shared" si="0"/>
        <v>5.3034300791556729E-2</v>
      </c>
      <c r="H32" s="32">
        <f t="shared" si="1"/>
        <v>383.7235</v>
      </c>
      <c r="I32" s="56">
        <v>3.6400000000000002E-2</v>
      </c>
      <c r="J32" s="56">
        <v>5.3E-3</v>
      </c>
      <c r="K32" s="56">
        <v>5.45E-3</v>
      </c>
      <c r="L32" s="56">
        <v>2.4000000000000001E-4</v>
      </c>
      <c r="M32" s="82">
        <v>0.16503999999999999</v>
      </c>
      <c r="N32" s="17">
        <v>4.87E-2</v>
      </c>
      <c r="O32" s="17">
        <v>6.8999999999999999E-3</v>
      </c>
      <c r="P32" s="17"/>
      <c r="Q32" s="17">
        <v>36.200000000000003</v>
      </c>
      <c r="R32" s="17">
        <v>5.2</v>
      </c>
      <c r="S32" s="175">
        <v>35</v>
      </c>
      <c r="T32" s="175">
        <v>1.5</v>
      </c>
      <c r="U32" s="121">
        <f t="shared" si="4"/>
        <v>4.2857142857142856</v>
      </c>
      <c r="V32" s="32">
        <v>140</v>
      </c>
      <c r="W32" s="32">
        <v>260</v>
      </c>
      <c r="X32" s="30">
        <f t="shared" si="2"/>
        <v>3.3149171270718258</v>
      </c>
      <c r="Y32" s="30"/>
      <c r="Z32" s="30">
        <f t="shared" si="3"/>
        <v>0.23076923076923131</v>
      </c>
      <c r="AA32" s="2"/>
    </row>
    <row r="33" spans="1:27" x14ac:dyDescent="0.2">
      <c r="A33" s="2" t="s">
        <v>1218</v>
      </c>
      <c r="B33" s="30">
        <v>21.448</v>
      </c>
      <c r="C33" s="17">
        <v>2330</v>
      </c>
      <c r="D33" s="17">
        <v>120</v>
      </c>
      <c r="E33" s="17">
        <v>75.900000000000006</v>
      </c>
      <c r="F33" s="17">
        <v>6.4</v>
      </c>
      <c r="G33" s="31">
        <f t="shared" si="0"/>
        <v>3.2575107296137343E-2</v>
      </c>
      <c r="H33" s="32">
        <f t="shared" si="1"/>
        <v>2347.8364999999999</v>
      </c>
      <c r="I33" s="56">
        <v>3.7199999999999997E-2</v>
      </c>
      <c r="J33" s="56">
        <v>2.5999999999999999E-3</v>
      </c>
      <c r="K33" s="56">
        <v>5.4599999999999996E-3</v>
      </c>
      <c r="L33" s="56">
        <v>1.3999999999999999E-4</v>
      </c>
      <c r="M33" s="82">
        <v>0.40925</v>
      </c>
      <c r="N33" s="17">
        <v>4.8500000000000001E-2</v>
      </c>
      <c r="O33" s="17">
        <v>3.0999999999999999E-3</v>
      </c>
      <c r="P33" s="17"/>
      <c r="Q33" s="17">
        <v>37.1</v>
      </c>
      <c r="R33" s="17">
        <v>2.5</v>
      </c>
      <c r="S33" s="175">
        <v>35.090000000000003</v>
      </c>
      <c r="T33" s="175">
        <v>0.91</v>
      </c>
      <c r="U33" s="121">
        <f t="shared" si="4"/>
        <v>2.5933314334568252</v>
      </c>
      <c r="V33" s="32">
        <v>150</v>
      </c>
      <c r="W33" s="32">
        <v>120</v>
      </c>
      <c r="X33" s="30">
        <f t="shared" si="2"/>
        <v>5.417789757412395</v>
      </c>
      <c r="Y33" s="30"/>
      <c r="Z33" s="30">
        <f t="shared" si="3"/>
        <v>0.80399999999999916</v>
      </c>
      <c r="AA33" s="2"/>
    </row>
    <row r="34" spans="1:27" x14ac:dyDescent="0.2">
      <c r="A34" s="2" t="s">
        <v>1219</v>
      </c>
      <c r="B34" s="30">
        <v>11.914999999999999</v>
      </c>
      <c r="C34" s="17">
        <v>3120</v>
      </c>
      <c r="D34" s="17">
        <v>240</v>
      </c>
      <c r="E34" s="17">
        <v>49.6</v>
      </c>
      <c r="F34" s="17">
        <v>3.3</v>
      </c>
      <c r="G34" s="31">
        <f t="shared" si="0"/>
        <v>1.5897435897435898E-2</v>
      </c>
      <c r="H34" s="32">
        <f t="shared" si="1"/>
        <v>3131.6559999999999</v>
      </c>
      <c r="I34" s="56">
        <v>3.7900000000000003E-2</v>
      </c>
      <c r="J34" s="56">
        <v>3.2000000000000002E-3</v>
      </c>
      <c r="K34" s="56">
        <v>5.47E-3</v>
      </c>
      <c r="L34" s="56">
        <v>2.2000000000000001E-4</v>
      </c>
      <c r="M34" s="82">
        <v>0.30496000000000001</v>
      </c>
      <c r="N34" s="17">
        <v>5.0099999999999999E-2</v>
      </c>
      <c r="O34" s="17">
        <v>3.8E-3</v>
      </c>
      <c r="P34" s="17"/>
      <c r="Q34" s="17">
        <v>37.799999999999997</v>
      </c>
      <c r="R34" s="17">
        <v>3.1</v>
      </c>
      <c r="S34" s="175">
        <v>35.200000000000003</v>
      </c>
      <c r="T34" s="175">
        <v>1.4</v>
      </c>
      <c r="U34" s="121">
        <f t="shared" si="4"/>
        <v>3.9772727272727266</v>
      </c>
      <c r="V34" s="32">
        <v>170</v>
      </c>
      <c r="W34" s="32">
        <v>170</v>
      </c>
      <c r="X34" s="30">
        <f t="shared" si="2"/>
        <v>6.8783068783068613</v>
      </c>
      <c r="Y34" s="30"/>
      <c r="Z34" s="30">
        <f t="shared" si="3"/>
        <v>0.83870967741935298</v>
      </c>
      <c r="AA34" s="2"/>
    </row>
    <row r="35" spans="1:27" x14ac:dyDescent="0.2">
      <c r="A35" s="2" t="s">
        <v>1220</v>
      </c>
      <c r="B35" s="30">
        <v>20.766999999999999</v>
      </c>
      <c r="C35" s="17">
        <v>3360</v>
      </c>
      <c r="D35" s="17">
        <v>200</v>
      </c>
      <c r="E35" s="17">
        <v>591</v>
      </c>
      <c r="F35" s="17">
        <v>39</v>
      </c>
      <c r="G35" s="31">
        <f t="shared" ref="G35:G66" si="5">E35/C35</f>
        <v>0.17589285714285716</v>
      </c>
      <c r="H35" s="32">
        <f t="shared" ref="H35:H66" si="6">C35+(0.235*E35)</f>
        <v>3498.8850000000002</v>
      </c>
      <c r="I35" s="56">
        <v>3.61E-2</v>
      </c>
      <c r="J35" s="56">
        <v>1.6000000000000001E-3</v>
      </c>
      <c r="K35" s="56">
        <v>5.4799999999999996E-3</v>
      </c>
      <c r="L35" s="56">
        <v>1.3999999999999999E-4</v>
      </c>
      <c r="M35" s="82">
        <v>0.44411</v>
      </c>
      <c r="N35" s="17">
        <v>4.7199999999999999E-2</v>
      </c>
      <c r="O35" s="17">
        <v>1.9E-3</v>
      </c>
      <c r="P35" s="17"/>
      <c r="Q35" s="17">
        <v>36</v>
      </c>
      <c r="R35" s="17">
        <v>1.6</v>
      </c>
      <c r="S35" s="175">
        <v>35.21</v>
      </c>
      <c r="T35" s="175">
        <v>0.9</v>
      </c>
      <c r="U35" s="121">
        <f t="shared" si="4"/>
        <v>2.5560920193126955</v>
      </c>
      <c r="V35" s="32">
        <v>59</v>
      </c>
      <c r="W35" s="32">
        <v>87</v>
      </c>
      <c r="X35" s="30">
        <f t="shared" ref="X35:X66" si="7">100*(1-(S35/Q35))</f>
        <v>2.1944444444444433</v>
      </c>
      <c r="Y35" s="30"/>
      <c r="Z35" s="30">
        <f t="shared" ref="Z35:Z66" si="8">(Q35-S35)/R35</f>
        <v>0.49374999999999947</v>
      </c>
      <c r="AA35" s="2"/>
    </row>
    <row r="36" spans="1:27" x14ac:dyDescent="0.2">
      <c r="A36" s="2" t="s">
        <v>1221</v>
      </c>
      <c r="B36" s="30">
        <v>8.9365000000000006</v>
      </c>
      <c r="C36" s="17">
        <v>996</v>
      </c>
      <c r="D36" s="17">
        <v>32</v>
      </c>
      <c r="E36" s="17">
        <v>228</v>
      </c>
      <c r="F36" s="17">
        <v>13</v>
      </c>
      <c r="G36" s="31">
        <f t="shared" si="5"/>
        <v>0.2289156626506024</v>
      </c>
      <c r="H36" s="32">
        <f t="shared" si="6"/>
        <v>1049.58</v>
      </c>
      <c r="I36" s="56">
        <v>4.0899999999999999E-2</v>
      </c>
      <c r="J36" s="56">
        <v>5.1999999999999998E-3</v>
      </c>
      <c r="K36" s="56">
        <v>5.5100000000000001E-3</v>
      </c>
      <c r="L36" s="56">
        <v>2.0000000000000001E-4</v>
      </c>
      <c r="M36" s="82">
        <v>0.13511999999999999</v>
      </c>
      <c r="N36" s="17">
        <v>5.5300000000000002E-2</v>
      </c>
      <c r="O36" s="17">
        <v>8.0999999999999996E-3</v>
      </c>
      <c r="P36" s="17"/>
      <c r="Q36" s="17">
        <v>40.700000000000003</v>
      </c>
      <c r="R36" s="17">
        <v>5.0999999999999996</v>
      </c>
      <c r="S36" s="175">
        <v>35.4</v>
      </c>
      <c r="T36" s="175">
        <v>1.3</v>
      </c>
      <c r="U36" s="121">
        <f t="shared" si="4"/>
        <v>3.6723163841807911</v>
      </c>
      <c r="V36" s="32">
        <v>410</v>
      </c>
      <c r="W36" s="32">
        <v>330</v>
      </c>
      <c r="X36" s="30">
        <f t="shared" si="7"/>
        <v>13.022113022113036</v>
      </c>
      <c r="Y36" s="30"/>
      <c r="Z36" s="30">
        <f t="shared" si="8"/>
        <v>1.0392156862745108</v>
      </c>
      <c r="AA36" s="2"/>
    </row>
    <row r="37" spans="1:27" x14ac:dyDescent="0.2">
      <c r="A37" s="2" t="s">
        <v>1222</v>
      </c>
      <c r="B37" s="30">
        <v>22.469000000000001</v>
      </c>
      <c r="C37" s="17">
        <v>2240</v>
      </c>
      <c r="D37" s="17">
        <v>180</v>
      </c>
      <c r="E37" s="17">
        <v>51.9</v>
      </c>
      <c r="F37" s="17">
        <v>2.2000000000000002</v>
      </c>
      <c r="G37" s="31">
        <f t="shared" si="5"/>
        <v>2.3169642857142857E-2</v>
      </c>
      <c r="H37" s="32">
        <f t="shared" si="6"/>
        <v>2252.1965</v>
      </c>
      <c r="I37" s="56">
        <v>3.4599999999999999E-2</v>
      </c>
      <c r="J37" s="56">
        <v>1.8E-3</v>
      </c>
      <c r="K37" s="56">
        <v>5.5100000000000001E-3</v>
      </c>
      <c r="L37" s="56">
        <v>1.3999999999999999E-4</v>
      </c>
      <c r="M37" s="82">
        <v>0.24751999999999999</v>
      </c>
      <c r="N37" s="17">
        <v>4.6199999999999998E-2</v>
      </c>
      <c r="O37" s="17">
        <v>2.3999999999999998E-3</v>
      </c>
      <c r="P37" s="17"/>
      <c r="Q37" s="17">
        <v>34.5</v>
      </c>
      <c r="R37" s="17">
        <v>1.8</v>
      </c>
      <c r="S37" s="175">
        <v>35.409999999999997</v>
      </c>
      <c r="T37" s="175">
        <v>0.92</v>
      </c>
      <c r="U37" s="121">
        <f t="shared" si="4"/>
        <v>2.5981361197401869</v>
      </c>
      <c r="V37" s="32">
        <v>9</v>
      </c>
      <c r="W37" s="32">
        <v>110</v>
      </c>
      <c r="X37" s="30">
        <f t="shared" si="7"/>
        <v>-2.6376811594202909</v>
      </c>
      <c r="Y37" s="30"/>
      <c r="Z37" s="30">
        <f t="shared" si="8"/>
        <v>-0.50555555555555365</v>
      </c>
      <c r="AA37" s="2"/>
    </row>
    <row r="38" spans="1:27" x14ac:dyDescent="0.2">
      <c r="A38" s="2" t="s">
        <v>1223</v>
      </c>
      <c r="B38" s="30">
        <v>17.021999999999998</v>
      </c>
      <c r="C38" s="17">
        <v>2280</v>
      </c>
      <c r="D38" s="17">
        <v>190</v>
      </c>
      <c r="E38" s="17">
        <v>41.6</v>
      </c>
      <c r="F38" s="17">
        <v>2.9</v>
      </c>
      <c r="G38" s="31">
        <f t="shared" si="5"/>
        <v>1.8245614035087721E-2</v>
      </c>
      <c r="H38" s="32">
        <f t="shared" si="6"/>
        <v>2289.7759999999998</v>
      </c>
      <c r="I38" s="56">
        <v>3.7699999999999997E-2</v>
      </c>
      <c r="J38" s="56">
        <v>2.8E-3</v>
      </c>
      <c r="K38" s="56">
        <v>5.5199999999999997E-3</v>
      </c>
      <c r="L38" s="56">
        <v>1.7000000000000001E-4</v>
      </c>
      <c r="M38" s="82">
        <v>0.3553</v>
      </c>
      <c r="N38" s="17">
        <v>4.9500000000000002E-2</v>
      </c>
      <c r="O38" s="17">
        <v>3.7000000000000002E-3</v>
      </c>
      <c r="P38" s="17"/>
      <c r="Q38" s="17">
        <v>37.5</v>
      </c>
      <c r="R38" s="17">
        <v>2.7</v>
      </c>
      <c r="S38" s="175">
        <v>35.479999999999997</v>
      </c>
      <c r="T38" s="175">
        <v>1.1000000000000001</v>
      </c>
      <c r="U38" s="121">
        <f t="shared" si="4"/>
        <v>3.1003382187147692</v>
      </c>
      <c r="V38" s="32">
        <v>170</v>
      </c>
      <c r="W38" s="32">
        <v>160</v>
      </c>
      <c r="X38" s="30">
        <f t="shared" si="7"/>
        <v>5.3866666666666729</v>
      </c>
      <c r="Y38" s="30"/>
      <c r="Z38" s="30">
        <f t="shared" si="8"/>
        <v>0.74814814814814923</v>
      </c>
      <c r="AA38" s="2"/>
    </row>
    <row r="39" spans="1:27" x14ac:dyDescent="0.2">
      <c r="A39" s="2" t="s">
        <v>1224</v>
      </c>
      <c r="B39" s="30">
        <v>13.78</v>
      </c>
      <c r="C39" s="17">
        <v>3120</v>
      </c>
      <c r="D39" s="17">
        <v>300</v>
      </c>
      <c r="E39" s="17">
        <v>78.599999999999994</v>
      </c>
      <c r="F39" s="17">
        <v>8</v>
      </c>
      <c r="G39" s="31">
        <f t="shared" si="5"/>
        <v>2.5192307692307691E-2</v>
      </c>
      <c r="H39" s="32">
        <f t="shared" si="6"/>
        <v>3138.471</v>
      </c>
      <c r="I39" s="56">
        <v>3.7999999999999999E-2</v>
      </c>
      <c r="J39" s="56">
        <v>2.0999999999999999E-3</v>
      </c>
      <c r="K39" s="56">
        <v>5.5700000000000003E-3</v>
      </c>
      <c r="L39" s="56">
        <v>1.6000000000000001E-4</v>
      </c>
      <c r="M39" s="82">
        <v>0.45600000000000002</v>
      </c>
      <c r="N39" s="17">
        <v>4.87E-2</v>
      </c>
      <c r="O39" s="17">
        <v>3.0000000000000001E-3</v>
      </c>
      <c r="P39" s="17"/>
      <c r="Q39" s="17">
        <v>37.9</v>
      </c>
      <c r="R39" s="17">
        <v>2</v>
      </c>
      <c r="S39" s="175">
        <v>35.83</v>
      </c>
      <c r="T39" s="175">
        <v>1</v>
      </c>
      <c r="U39" s="121">
        <f t="shared" si="4"/>
        <v>2.7909572983533351</v>
      </c>
      <c r="V39" s="32">
        <v>120</v>
      </c>
      <c r="W39" s="32">
        <v>130</v>
      </c>
      <c r="X39" s="30">
        <f t="shared" si="7"/>
        <v>5.4617414248021134</v>
      </c>
      <c r="Y39" s="30"/>
      <c r="Z39" s="30">
        <f t="shared" si="8"/>
        <v>1.0350000000000001</v>
      </c>
      <c r="AA39" s="2"/>
    </row>
    <row r="40" spans="1:27" x14ac:dyDescent="0.2">
      <c r="A40" s="2" t="s">
        <v>1225</v>
      </c>
      <c r="B40" s="30">
        <v>22.451000000000001</v>
      </c>
      <c r="C40" s="17">
        <v>3610</v>
      </c>
      <c r="D40" s="17">
        <v>300</v>
      </c>
      <c r="E40" s="17">
        <v>46.8</v>
      </c>
      <c r="F40" s="17">
        <v>3</v>
      </c>
      <c r="G40" s="31">
        <f t="shared" si="5"/>
        <v>1.296398891966759E-2</v>
      </c>
      <c r="H40" s="32">
        <f t="shared" si="6"/>
        <v>3620.998</v>
      </c>
      <c r="I40" s="56">
        <v>3.6400000000000002E-2</v>
      </c>
      <c r="J40" s="56">
        <v>1.2999999999999999E-3</v>
      </c>
      <c r="K40" s="56">
        <v>5.5820000000000002E-3</v>
      </c>
      <c r="L40" s="56">
        <v>1.2E-4</v>
      </c>
      <c r="M40" s="82">
        <v>0.21604000000000001</v>
      </c>
      <c r="N40" s="17">
        <v>4.6699999999999998E-2</v>
      </c>
      <c r="O40" s="17">
        <v>1.9E-3</v>
      </c>
      <c r="P40" s="17"/>
      <c r="Q40" s="17">
        <v>36.299999999999997</v>
      </c>
      <c r="R40" s="17">
        <v>1.3</v>
      </c>
      <c r="S40" s="175">
        <v>35.880000000000003</v>
      </c>
      <c r="T40" s="175">
        <v>0.77</v>
      </c>
      <c r="U40" s="121">
        <f t="shared" si="4"/>
        <v>2.1460423634336676</v>
      </c>
      <c r="V40" s="32">
        <v>35</v>
      </c>
      <c r="W40" s="32">
        <v>88</v>
      </c>
      <c r="X40" s="30">
        <f t="shared" si="7"/>
        <v>1.157024793388417</v>
      </c>
      <c r="Y40" s="30"/>
      <c r="Z40" s="30">
        <f t="shared" si="8"/>
        <v>0.32307692307691893</v>
      </c>
      <c r="AA40" s="2"/>
    </row>
    <row r="41" spans="1:27" x14ac:dyDescent="0.2">
      <c r="A41" s="2" t="s">
        <v>1226</v>
      </c>
      <c r="B41" s="30">
        <v>22.481000000000002</v>
      </c>
      <c r="C41" s="17">
        <v>2240</v>
      </c>
      <c r="D41" s="17">
        <v>190</v>
      </c>
      <c r="E41" s="17">
        <v>62</v>
      </c>
      <c r="F41" s="17">
        <v>9.3000000000000007</v>
      </c>
      <c r="G41" s="31">
        <f t="shared" si="5"/>
        <v>2.7678571428571427E-2</v>
      </c>
      <c r="H41" s="32">
        <f t="shared" si="6"/>
        <v>2254.5700000000002</v>
      </c>
      <c r="I41" s="56">
        <v>3.7100000000000001E-2</v>
      </c>
      <c r="J41" s="56">
        <v>2.0999999999999999E-3</v>
      </c>
      <c r="K41" s="56">
        <v>5.62E-3</v>
      </c>
      <c r="L41" s="56">
        <v>1.6000000000000001E-4</v>
      </c>
      <c r="M41" s="82">
        <v>0.4088</v>
      </c>
      <c r="N41" s="17">
        <v>4.87E-2</v>
      </c>
      <c r="O41" s="17">
        <v>2.7000000000000001E-3</v>
      </c>
      <c r="P41" s="17"/>
      <c r="Q41" s="17">
        <v>37</v>
      </c>
      <c r="R41" s="17">
        <v>2</v>
      </c>
      <c r="S41" s="175">
        <v>36.11</v>
      </c>
      <c r="T41" s="175">
        <v>1</v>
      </c>
      <c r="U41" s="121">
        <f t="shared" si="4"/>
        <v>2.7693159789531987</v>
      </c>
      <c r="V41" s="32">
        <v>110</v>
      </c>
      <c r="W41" s="32">
        <v>120</v>
      </c>
      <c r="X41" s="30">
        <f t="shared" si="7"/>
        <v>2.405405405405403</v>
      </c>
      <c r="Y41" s="30"/>
      <c r="Z41" s="30">
        <f t="shared" si="8"/>
        <v>0.44500000000000028</v>
      </c>
      <c r="AA41" s="2"/>
    </row>
    <row r="42" spans="1:27" x14ac:dyDescent="0.2">
      <c r="A42" s="2" t="s">
        <v>1227</v>
      </c>
      <c r="B42" s="30">
        <v>22.213999999999999</v>
      </c>
      <c r="C42" s="17">
        <v>4160</v>
      </c>
      <c r="D42" s="17">
        <v>630</v>
      </c>
      <c r="E42" s="17">
        <v>69.7</v>
      </c>
      <c r="F42" s="17">
        <v>5.8</v>
      </c>
      <c r="G42" s="31">
        <f t="shared" si="5"/>
        <v>1.6754807692307694E-2</v>
      </c>
      <c r="H42" s="32">
        <f t="shared" si="6"/>
        <v>4176.3795</v>
      </c>
      <c r="I42" s="56">
        <v>3.8300000000000001E-2</v>
      </c>
      <c r="J42" s="56">
        <v>1.8E-3</v>
      </c>
      <c r="K42" s="56">
        <v>5.6299999999999996E-3</v>
      </c>
      <c r="L42" s="56">
        <v>1.3999999999999999E-4</v>
      </c>
      <c r="M42" s="82">
        <v>0.11548</v>
      </c>
      <c r="N42" s="17">
        <v>4.8500000000000001E-2</v>
      </c>
      <c r="O42" s="17">
        <v>2.3999999999999998E-3</v>
      </c>
      <c r="P42" s="17"/>
      <c r="Q42" s="17">
        <v>38.200000000000003</v>
      </c>
      <c r="R42" s="17">
        <v>1.7</v>
      </c>
      <c r="S42" s="175">
        <v>36.17</v>
      </c>
      <c r="T42" s="175">
        <v>0.9</v>
      </c>
      <c r="U42" s="121">
        <f t="shared" si="4"/>
        <v>2.4882499308819463</v>
      </c>
      <c r="V42" s="32">
        <v>114</v>
      </c>
      <c r="W42" s="32">
        <v>110</v>
      </c>
      <c r="X42" s="30">
        <f t="shared" si="7"/>
        <v>5.3141361256544561</v>
      </c>
      <c r="Y42" s="30"/>
      <c r="Z42" s="30">
        <f t="shared" si="8"/>
        <v>1.1941176470588242</v>
      </c>
      <c r="AA42" s="2"/>
    </row>
    <row r="43" spans="1:27" x14ac:dyDescent="0.2">
      <c r="A43" s="2" t="s">
        <v>1228</v>
      </c>
      <c r="B43" s="30">
        <v>22.469000000000001</v>
      </c>
      <c r="C43" s="17">
        <v>3090</v>
      </c>
      <c r="D43" s="17">
        <v>240</v>
      </c>
      <c r="E43" s="17">
        <v>38.6</v>
      </c>
      <c r="F43" s="17">
        <v>2.2999999999999998</v>
      </c>
      <c r="G43" s="31">
        <f t="shared" si="5"/>
        <v>1.2491909385113268E-2</v>
      </c>
      <c r="H43" s="32">
        <f t="shared" si="6"/>
        <v>3099.0709999999999</v>
      </c>
      <c r="I43" s="56">
        <v>3.7699999999999997E-2</v>
      </c>
      <c r="J43" s="56">
        <v>1.6000000000000001E-3</v>
      </c>
      <c r="K43" s="56">
        <v>5.6600000000000001E-3</v>
      </c>
      <c r="L43" s="56">
        <v>1.4999999999999999E-4</v>
      </c>
      <c r="M43" s="82">
        <v>0.47077000000000002</v>
      </c>
      <c r="N43" s="17">
        <v>4.8300000000000003E-2</v>
      </c>
      <c r="O43" s="17">
        <v>2E-3</v>
      </c>
      <c r="P43" s="17"/>
      <c r="Q43" s="17">
        <v>37.5</v>
      </c>
      <c r="R43" s="17">
        <v>1.6</v>
      </c>
      <c r="S43" s="175">
        <v>36.36</v>
      </c>
      <c r="T43" s="175">
        <v>0.93</v>
      </c>
      <c r="U43" s="121">
        <f t="shared" si="4"/>
        <v>2.557755775577558</v>
      </c>
      <c r="V43" s="32">
        <v>108</v>
      </c>
      <c r="W43" s="32">
        <v>89</v>
      </c>
      <c r="X43" s="30">
        <f t="shared" si="7"/>
        <v>3.0399999999999983</v>
      </c>
      <c r="Y43" s="30"/>
      <c r="Z43" s="30">
        <f t="shared" si="8"/>
        <v>0.71250000000000036</v>
      </c>
      <c r="AA43" s="2"/>
    </row>
    <row r="44" spans="1:27" x14ac:dyDescent="0.2">
      <c r="A44" s="2" t="s">
        <v>1229</v>
      </c>
      <c r="B44" s="30">
        <v>21.957999999999998</v>
      </c>
      <c r="C44" s="17">
        <v>2140</v>
      </c>
      <c r="D44" s="17">
        <v>93</v>
      </c>
      <c r="E44" s="17">
        <v>49</v>
      </c>
      <c r="F44" s="17">
        <v>1.8</v>
      </c>
      <c r="G44" s="31">
        <f t="shared" si="5"/>
        <v>2.2897196261682243E-2</v>
      </c>
      <c r="H44" s="32">
        <f t="shared" si="6"/>
        <v>2151.5149999999999</v>
      </c>
      <c r="I44" s="56">
        <v>3.8100000000000002E-2</v>
      </c>
      <c r="J44" s="56">
        <v>2.3E-3</v>
      </c>
      <c r="K44" s="56">
        <v>5.7200000000000003E-3</v>
      </c>
      <c r="L44" s="56">
        <v>1.4999999999999999E-4</v>
      </c>
      <c r="M44" s="82">
        <v>0.33584000000000003</v>
      </c>
      <c r="N44" s="17">
        <v>4.8300000000000003E-2</v>
      </c>
      <c r="O44" s="17">
        <v>2.8999999999999998E-3</v>
      </c>
      <c r="P44" s="17"/>
      <c r="Q44" s="17">
        <v>38</v>
      </c>
      <c r="R44" s="17">
        <v>2.2000000000000002</v>
      </c>
      <c r="S44" s="175">
        <v>36.78</v>
      </c>
      <c r="T44" s="175">
        <v>0.96</v>
      </c>
      <c r="U44" s="121">
        <f t="shared" si="4"/>
        <v>2.6101141924959217</v>
      </c>
      <c r="V44" s="32">
        <v>120</v>
      </c>
      <c r="W44" s="32">
        <v>120</v>
      </c>
      <c r="X44" s="30">
        <f t="shared" si="7"/>
        <v>3.2105263157894748</v>
      </c>
      <c r="Y44" s="30"/>
      <c r="Z44" s="30">
        <f t="shared" si="8"/>
        <v>0.55454545454545401</v>
      </c>
      <c r="AA44" s="2"/>
    </row>
    <row r="45" spans="1:27" s="54" customFormat="1" x14ac:dyDescent="0.2">
      <c r="A45" s="4" t="s">
        <v>1230</v>
      </c>
      <c r="B45" s="22">
        <v>22.454000000000001</v>
      </c>
      <c r="C45" s="25">
        <v>2320</v>
      </c>
      <c r="D45" s="25">
        <v>200</v>
      </c>
      <c r="E45" s="25">
        <v>70.2</v>
      </c>
      <c r="F45" s="25">
        <v>4.4000000000000004</v>
      </c>
      <c r="G45" s="23">
        <f t="shared" si="5"/>
        <v>3.0258620689655173E-2</v>
      </c>
      <c r="H45" s="24">
        <f t="shared" si="6"/>
        <v>2336.4969999999998</v>
      </c>
      <c r="I45" s="58">
        <v>5.2900000000000003E-2</v>
      </c>
      <c r="J45" s="58">
        <v>3.0999999999999999E-3</v>
      </c>
      <c r="K45" s="58">
        <v>5.7239999999999999E-3</v>
      </c>
      <c r="L45" s="58">
        <v>1.2E-4</v>
      </c>
      <c r="M45" s="80">
        <v>0.32777000000000001</v>
      </c>
      <c r="N45" s="25">
        <v>6.6299999999999998E-2</v>
      </c>
      <c r="O45" s="25">
        <v>4.0000000000000001E-3</v>
      </c>
      <c r="P45" s="25"/>
      <c r="Q45" s="25">
        <v>52.3</v>
      </c>
      <c r="R45" s="25">
        <v>3</v>
      </c>
      <c r="S45" s="176">
        <v>36.799999999999997</v>
      </c>
      <c r="T45" s="176">
        <v>0.8</v>
      </c>
      <c r="U45" s="146">
        <f t="shared" si="4"/>
        <v>2.1739130434782612</v>
      </c>
      <c r="V45" s="24">
        <v>820</v>
      </c>
      <c r="W45" s="24">
        <v>120</v>
      </c>
      <c r="X45" s="22">
        <f t="shared" si="7"/>
        <v>29.636711281070749</v>
      </c>
      <c r="Y45" s="22"/>
      <c r="Z45" s="29">
        <f t="shared" si="8"/>
        <v>5.166666666666667</v>
      </c>
      <c r="AA45" s="4"/>
    </row>
    <row r="46" spans="1:27" x14ac:dyDescent="0.2">
      <c r="A46" s="2" t="s">
        <v>1231</v>
      </c>
      <c r="B46" s="30">
        <v>20.623999999999999</v>
      </c>
      <c r="C46" s="17">
        <v>930</v>
      </c>
      <c r="D46" s="17">
        <v>330</v>
      </c>
      <c r="E46" s="17">
        <v>31.3</v>
      </c>
      <c r="F46" s="17">
        <v>5.4</v>
      </c>
      <c r="G46" s="31">
        <f t="shared" si="5"/>
        <v>3.3655913978494621E-2</v>
      </c>
      <c r="H46" s="32">
        <f t="shared" si="6"/>
        <v>937.35550000000001</v>
      </c>
      <c r="I46" s="56">
        <v>4.41E-2</v>
      </c>
      <c r="J46" s="56">
        <v>6.4999999999999997E-3</v>
      </c>
      <c r="K46" s="56">
        <v>5.7600000000000004E-3</v>
      </c>
      <c r="L46" s="56">
        <v>2.5999999999999998E-4</v>
      </c>
      <c r="M46" s="82">
        <v>0.48371999999999998</v>
      </c>
      <c r="N46" s="17">
        <v>5.3499999999999999E-2</v>
      </c>
      <c r="O46" s="17">
        <v>7.1000000000000004E-3</v>
      </c>
      <c r="P46" s="17"/>
      <c r="Q46" s="17">
        <v>43.7</v>
      </c>
      <c r="R46" s="17">
        <v>6.3</v>
      </c>
      <c r="S46" s="175">
        <v>37</v>
      </c>
      <c r="T46" s="175">
        <v>1.6</v>
      </c>
      <c r="U46" s="121">
        <f t="shared" si="4"/>
        <v>4.3243243243243246</v>
      </c>
      <c r="V46" s="32">
        <v>230</v>
      </c>
      <c r="W46" s="32">
        <v>260</v>
      </c>
      <c r="X46" s="30">
        <f t="shared" si="7"/>
        <v>15.331807780320371</v>
      </c>
      <c r="Y46" s="30"/>
      <c r="Z46" s="30">
        <f t="shared" si="8"/>
        <v>1.0634920634920639</v>
      </c>
      <c r="AA46" s="2"/>
    </row>
    <row r="47" spans="1:27" x14ac:dyDescent="0.2">
      <c r="A47" s="2" t="s">
        <v>1232</v>
      </c>
      <c r="B47" s="30">
        <v>22.469000000000001</v>
      </c>
      <c r="C47" s="17">
        <v>3080</v>
      </c>
      <c r="D47" s="17">
        <v>470</v>
      </c>
      <c r="E47" s="17">
        <v>47.2</v>
      </c>
      <c r="F47" s="17">
        <v>4.7</v>
      </c>
      <c r="G47" s="31">
        <f t="shared" si="5"/>
        <v>1.5324675324675326E-2</v>
      </c>
      <c r="H47" s="32">
        <f t="shared" si="6"/>
        <v>3091.0920000000001</v>
      </c>
      <c r="I47" s="56">
        <v>3.6999999999999998E-2</v>
      </c>
      <c r="J47" s="56">
        <v>1.6000000000000001E-3</v>
      </c>
      <c r="K47" s="56">
        <v>5.8100000000000001E-3</v>
      </c>
      <c r="L47" s="56">
        <v>1.7000000000000001E-4</v>
      </c>
      <c r="M47" s="82">
        <v>0.38173000000000001</v>
      </c>
      <c r="N47" s="17">
        <v>4.6300000000000001E-2</v>
      </c>
      <c r="O47" s="17">
        <v>1.9E-3</v>
      </c>
      <c r="P47" s="17"/>
      <c r="Q47" s="17">
        <v>36.9</v>
      </c>
      <c r="R47" s="17">
        <v>1.6</v>
      </c>
      <c r="S47" s="175">
        <v>37.31</v>
      </c>
      <c r="T47" s="175">
        <v>1.1000000000000001</v>
      </c>
      <c r="U47" s="121">
        <f t="shared" si="4"/>
        <v>2.9482712409541678</v>
      </c>
      <c r="V47" s="32">
        <v>20</v>
      </c>
      <c r="W47" s="32">
        <v>87</v>
      </c>
      <c r="X47" s="30">
        <f t="shared" si="7"/>
        <v>-1.1111111111111294</v>
      </c>
      <c r="Y47" s="30"/>
      <c r="Z47" s="30">
        <f t="shared" si="8"/>
        <v>-0.25625000000000231</v>
      </c>
      <c r="AA47" s="2"/>
    </row>
    <row r="48" spans="1:27" x14ac:dyDescent="0.2">
      <c r="A48" s="2" t="s">
        <v>1233</v>
      </c>
      <c r="B48" s="30">
        <v>22.469000000000001</v>
      </c>
      <c r="C48" s="17">
        <v>3130</v>
      </c>
      <c r="D48" s="17">
        <v>400</v>
      </c>
      <c r="E48" s="17">
        <v>50.6</v>
      </c>
      <c r="F48" s="17">
        <v>4.4000000000000004</v>
      </c>
      <c r="G48" s="31">
        <f t="shared" si="5"/>
        <v>1.6166134185303514E-2</v>
      </c>
      <c r="H48" s="32">
        <f t="shared" si="6"/>
        <v>3141.8910000000001</v>
      </c>
      <c r="I48" s="56">
        <v>3.8300000000000001E-2</v>
      </c>
      <c r="J48" s="56">
        <v>1.6000000000000001E-3</v>
      </c>
      <c r="K48" s="56">
        <v>5.8399999999999997E-3</v>
      </c>
      <c r="L48" s="56">
        <v>1.4999999999999999E-4</v>
      </c>
      <c r="M48" s="82">
        <v>0.27890999999999999</v>
      </c>
      <c r="N48" s="17">
        <v>4.7899999999999998E-2</v>
      </c>
      <c r="O48" s="17">
        <v>2.0999999999999999E-3</v>
      </c>
      <c r="P48" s="17"/>
      <c r="Q48" s="17">
        <v>38.200000000000003</v>
      </c>
      <c r="R48" s="17">
        <v>1.5</v>
      </c>
      <c r="S48" s="175">
        <v>37.51</v>
      </c>
      <c r="T48" s="175">
        <v>0.94</v>
      </c>
      <c r="U48" s="121">
        <f t="shared" si="4"/>
        <v>2.5059984004265528</v>
      </c>
      <c r="V48" s="32">
        <v>87</v>
      </c>
      <c r="W48" s="32">
        <v>95</v>
      </c>
      <c r="X48" s="30">
        <f t="shared" si="7"/>
        <v>1.8062827225130973</v>
      </c>
      <c r="Y48" s="30"/>
      <c r="Z48" s="30">
        <f t="shared" si="8"/>
        <v>0.46000000000000324</v>
      </c>
      <c r="AA48" s="2"/>
    </row>
    <row r="49" spans="1:27" x14ac:dyDescent="0.2">
      <c r="A49" s="2" t="s">
        <v>1234</v>
      </c>
      <c r="B49" s="30">
        <v>17.393000000000001</v>
      </c>
      <c r="C49" s="17">
        <v>2790</v>
      </c>
      <c r="D49" s="17">
        <v>120</v>
      </c>
      <c r="E49" s="17">
        <v>113.5</v>
      </c>
      <c r="F49" s="17">
        <v>6.3</v>
      </c>
      <c r="G49" s="31">
        <f t="shared" si="5"/>
        <v>4.0681003584229387E-2</v>
      </c>
      <c r="H49" s="32">
        <f t="shared" si="6"/>
        <v>2816.6725000000001</v>
      </c>
      <c r="I49" s="56">
        <v>3.9E-2</v>
      </c>
      <c r="J49" s="56">
        <v>1.9E-3</v>
      </c>
      <c r="K49" s="56">
        <v>5.8500000000000002E-3</v>
      </c>
      <c r="L49" s="56">
        <v>1.6000000000000001E-4</v>
      </c>
      <c r="M49" s="82">
        <v>-6.3617999999999999E-3</v>
      </c>
      <c r="N49" s="17">
        <v>4.8599999999999997E-2</v>
      </c>
      <c r="O49" s="17">
        <v>2.8999999999999998E-3</v>
      </c>
      <c r="P49" s="17"/>
      <c r="Q49" s="17">
        <v>38.799999999999997</v>
      </c>
      <c r="R49" s="17">
        <v>1.9</v>
      </c>
      <c r="S49" s="175">
        <v>37.590000000000003</v>
      </c>
      <c r="T49" s="175">
        <v>1</v>
      </c>
      <c r="U49" s="121">
        <f t="shared" si="4"/>
        <v>2.6602819898909282</v>
      </c>
      <c r="V49" s="32">
        <v>120</v>
      </c>
      <c r="W49" s="32">
        <v>130</v>
      </c>
      <c r="X49" s="30">
        <f t="shared" si="7"/>
        <v>3.1185567010309168</v>
      </c>
      <c r="Y49" s="30"/>
      <c r="Z49" s="30">
        <f t="shared" si="8"/>
        <v>0.63684210526315466</v>
      </c>
      <c r="AA49" s="2"/>
    </row>
    <row r="50" spans="1:27" x14ac:dyDescent="0.2">
      <c r="A50" s="2" t="s">
        <v>1235</v>
      </c>
      <c r="B50" s="30">
        <v>22.503</v>
      </c>
      <c r="C50" s="17">
        <v>3480</v>
      </c>
      <c r="D50" s="17">
        <v>400</v>
      </c>
      <c r="E50" s="17">
        <v>65.8</v>
      </c>
      <c r="F50" s="17">
        <v>2.6</v>
      </c>
      <c r="G50" s="31">
        <f t="shared" si="5"/>
        <v>1.8908045977011494E-2</v>
      </c>
      <c r="H50" s="32">
        <f t="shared" si="6"/>
        <v>3495.4630000000002</v>
      </c>
      <c r="I50" s="56">
        <v>3.8399999999999997E-2</v>
      </c>
      <c r="J50" s="56">
        <v>1.6999999999999999E-3</v>
      </c>
      <c r="K50" s="56">
        <v>5.8500000000000002E-3</v>
      </c>
      <c r="L50" s="56">
        <v>1.4999999999999999E-4</v>
      </c>
      <c r="M50" s="82">
        <v>0.17196</v>
      </c>
      <c r="N50" s="17">
        <v>4.6899999999999997E-2</v>
      </c>
      <c r="O50" s="17">
        <v>2.3999999999999998E-3</v>
      </c>
      <c r="P50" s="17"/>
      <c r="Q50" s="17">
        <v>38.299999999999997</v>
      </c>
      <c r="R50" s="17">
        <v>1.6</v>
      </c>
      <c r="S50" s="175">
        <v>37.590000000000003</v>
      </c>
      <c r="T50" s="175">
        <v>0.97</v>
      </c>
      <c r="U50" s="121">
        <f t="shared" si="4"/>
        <v>2.5804735301942001</v>
      </c>
      <c r="V50" s="32">
        <v>59</v>
      </c>
      <c r="W50" s="32">
        <v>100</v>
      </c>
      <c r="X50" s="30">
        <f t="shared" si="7"/>
        <v>1.853785900783278</v>
      </c>
      <c r="Y50" s="30"/>
      <c r="Z50" s="30">
        <f t="shared" si="8"/>
        <v>0.44374999999999609</v>
      </c>
      <c r="AA50" s="2"/>
    </row>
    <row r="51" spans="1:27" x14ac:dyDescent="0.2">
      <c r="A51" s="2" t="s">
        <v>1236</v>
      </c>
      <c r="B51" s="30">
        <v>14.295999999999999</v>
      </c>
      <c r="C51" s="17">
        <v>3270</v>
      </c>
      <c r="D51" s="17">
        <v>240</v>
      </c>
      <c r="E51" s="17">
        <v>104.3</v>
      </c>
      <c r="F51" s="17">
        <v>8.1999999999999993</v>
      </c>
      <c r="G51" s="31">
        <f t="shared" si="5"/>
        <v>3.18960244648318E-2</v>
      </c>
      <c r="H51" s="32">
        <f t="shared" si="6"/>
        <v>3294.5104999999999</v>
      </c>
      <c r="I51" s="56">
        <v>4.02E-2</v>
      </c>
      <c r="J51" s="56">
        <v>2.7000000000000001E-3</v>
      </c>
      <c r="K51" s="56">
        <v>5.8500000000000002E-3</v>
      </c>
      <c r="L51" s="56">
        <v>1.8000000000000001E-4</v>
      </c>
      <c r="M51" s="82">
        <v>0.35181000000000001</v>
      </c>
      <c r="N51" s="17">
        <v>4.9000000000000002E-2</v>
      </c>
      <c r="O51" s="17">
        <v>3.0999999999999999E-3</v>
      </c>
      <c r="P51" s="17"/>
      <c r="Q51" s="17">
        <v>40</v>
      </c>
      <c r="R51" s="17">
        <v>2.7</v>
      </c>
      <c r="S51" s="175">
        <v>37.6</v>
      </c>
      <c r="T51" s="175">
        <v>1.1000000000000001</v>
      </c>
      <c r="U51" s="121">
        <f t="shared" si="4"/>
        <v>2.9255319148936172</v>
      </c>
      <c r="V51" s="32">
        <v>130</v>
      </c>
      <c r="W51" s="32">
        <v>130</v>
      </c>
      <c r="X51" s="30">
        <f t="shared" si="7"/>
        <v>5.9999999999999947</v>
      </c>
      <c r="Y51" s="30"/>
      <c r="Z51" s="30">
        <f t="shared" si="8"/>
        <v>0.88888888888888828</v>
      </c>
      <c r="AA51" s="2"/>
    </row>
    <row r="52" spans="1:27" x14ac:dyDescent="0.2">
      <c r="A52" s="2" t="s">
        <v>1237</v>
      </c>
      <c r="B52" s="30">
        <v>18.724</v>
      </c>
      <c r="C52" s="17">
        <v>1230</v>
      </c>
      <c r="D52" s="17">
        <v>120</v>
      </c>
      <c r="E52" s="17">
        <v>64.099999999999994</v>
      </c>
      <c r="F52" s="17">
        <v>4.4000000000000004</v>
      </c>
      <c r="G52" s="31">
        <f t="shared" si="5"/>
        <v>5.2113821138211378E-2</v>
      </c>
      <c r="H52" s="32">
        <f t="shared" si="6"/>
        <v>1245.0635</v>
      </c>
      <c r="I52" s="56">
        <v>4.0899999999999999E-2</v>
      </c>
      <c r="J52" s="56">
        <v>3.5999999999999999E-3</v>
      </c>
      <c r="K52" s="56">
        <v>5.8500000000000002E-3</v>
      </c>
      <c r="L52" s="56">
        <v>1.8000000000000001E-4</v>
      </c>
      <c r="M52" s="82">
        <v>0.13311000000000001</v>
      </c>
      <c r="N52" s="17">
        <v>0.05</v>
      </c>
      <c r="O52" s="17">
        <v>4.0000000000000001E-3</v>
      </c>
      <c r="P52" s="17"/>
      <c r="Q52" s="17">
        <v>40.6</v>
      </c>
      <c r="R52" s="17">
        <v>3.5</v>
      </c>
      <c r="S52" s="175">
        <v>37.6</v>
      </c>
      <c r="T52" s="175">
        <v>1.2</v>
      </c>
      <c r="U52" s="121">
        <f t="shared" si="4"/>
        <v>3.1914893617021276</v>
      </c>
      <c r="V52" s="32">
        <v>200</v>
      </c>
      <c r="W52" s="32">
        <v>160</v>
      </c>
      <c r="X52" s="30">
        <f t="shared" si="7"/>
        <v>7.3891625615763568</v>
      </c>
      <c r="Y52" s="30"/>
      <c r="Z52" s="30">
        <f t="shared" si="8"/>
        <v>0.8571428571428571</v>
      </c>
      <c r="AA52" s="2"/>
    </row>
    <row r="53" spans="1:27" x14ac:dyDescent="0.2">
      <c r="A53" s="2" t="s">
        <v>1238</v>
      </c>
      <c r="B53" s="30">
        <v>8.9365000000000006</v>
      </c>
      <c r="C53" s="17">
        <v>3280</v>
      </c>
      <c r="D53" s="17">
        <v>540</v>
      </c>
      <c r="E53" s="17">
        <v>108</v>
      </c>
      <c r="F53" s="17">
        <v>24</v>
      </c>
      <c r="G53" s="31">
        <f t="shared" si="5"/>
        <v>3.2926829268292684E-2</v>
      </c>
      <c r="H53" s="32">
        <f t="shared" si="6"/>
        <v>3305.38</v>
      </c>
      <c r="I53" s="56">
        <v>4.2099999999999999E-2</v>
      </c>
      <c r="J53" s="56">
        <v>3.8E-3</v>
      </c>
      <c r="K53" s="56">
        <v>5.9500000000000004E-3</v>
      </c>
      <c r="L53" s="56">
        <v>2.0000000000000001E-4</v>
      </c>
      <c r="M53" s="82">
        <v>0.35519000000000001</v>
      </c>
      <c r="N53" s="17">
        <v>5.11E-2</v>
      </c>
      <c r="O53" s="17">
        <v>4.4999999999999997E-3</v>
      </c>
      <c r="P53" s="17"/>
      <c r="Q53" s="17">
        <v>41.8</v>
      </c>
      <c r="R53" s="17">
        <v>3.7</v>
      </c>
      <c r="S53" s="175">
        <v>38.200000000000003</v>
      </c>
      <c r="T53" s="175">
        <v>1.3</v>
      </c>
      <c r="U53" s="121">
        <f t="shared" si="4"/>
        <v>3.4031413612565444</v>
      </c>
      <c r="V53" s="32">
        <v>220</v>
      </c>
      <c r="W53" s="32">
        <v>190</v>
      </c>
      <c r="X53" s="30">
        <f t="shared" si="7"/>
        <v>8.6124401913875488</v>
      </c>
      <c r="Y53" s="30"/>
      <c r="Z53" s="30">
        <f t="shared" si="8"/>
        <v>0.97297297297297136</v>
      </c>
      <c r="AA53" s="2"/>
    </row>
    <row r="54" spans="1:27" x14ac:dyDescent="0.2">
      <c r="A54" s="2" t="s">
        <v>1239</v>
      </c>
      <c r="B54" s="30">
        <v>22.454000000000001</v>
      </c>
      <c r="C54" s="17">
        <v>2060</v>
      </c>
      <c r="D54" s="17">
        <v>100</v>
      </c>
      <c r="E54" s="17">
        <v>63.7</v>
      </c>
      <c r="F54" s="17">
        <v>4.8</v>
      </c>
      <c r="G54" s="31">
        <f t="shared" si="5"/>
        <v>3.0922330097087381E-2</v>
      </c>
      <c r="H54" s="32">
        <f t="shared" si="6"/>
        <v>2074.9695000000002</v>
      </c>
      <c r="I54" s="56">
        <v>3.8300000000000001E-2</v>
      </c>
      <c r="J54" s="56">
        <v>2.2000000000000001E-3</v>
      </c>
      <c r="K54" s="56">
        <v>5.96E-3</v>
      </c>
      <c r="L54" s="56">
        <v>1.7000000000000001E-4</v>
      </c>
      <c r="M54" s="82">
        <v>0.29763000000000001</v>
      </c>
      <c r="N54" s="17">
        <v>4.8500000000000001E-2</v>
      </c>
      <c r="O54" s="17">
        <v>3.0999999999999999E-3</v>
      </c>
      <c r="P54" s="17"/>
      <c r="Q54" s="17">
        <v>38.1</v>
      </c>
      <c r="R54" s="17">
        <v>2.2000000000000002</v>
      </c>
      <c r="S54" s="175">
        <v>38.33</v>
      </c>
      <c r="T54" s="175">
        <v>1.1000000000000001</v>
      </c>
      <c r="U54" s="121">
        <f t="shared" si="4"/>
        <v>2.8698147665014351</v>
      </c>
      <c r="V54" s="32">
        <v>120</v>
      </c>
      <c r="W54" s="32">
        <v>140</v>
      </c>
      <c r="X54" s="30">
        <f t="shared" si="7"/>
        <v>-0.60367454068239734</v>
      </c>
      <c r="Y54" s="30"/>
      <c r="Z54" s="30">
        <f t="shared" si="8"/>
        <v>-0.10454545454545311</v>
      </c>
      <c r="AA54" s="2"/>
    </row>
    <row r="55" spans="1:27" s="54" customFormat="1" x14ac:dyDescent="0.2">
      <c r="A55" s="4" t="s">
        <v>1240</v>
      </c>
      <c r="B55" s="22">
        <v>6.2130000000000001</v>
      </c>
      <c r="C55" s="25">
        <v>2230</v>
      </c>
      <c r="D55" s="25">
        <v>430</v>
      </c>
      <c r="E55" s="25">
        <v>72.400000000000006</v>
      </c>
      <c r="F55" s="25">
        <v>9.9</v>
      </c>
      <c r="G55" s="23">
        <f t="shared" si="5"/>
        <v>3.2466367713004485E-2</v>
      </c>
      <c r="H55" s="24">
        <f t="shared" si="6"/>
        <v>2247.0140000000001</v>
      </c>
      <c r="I55" s="58">
        <v>5.04E-2</v>
      </c>
      <c r="J55" s="58">
        <v>7.7999999999999996E-3</v>
      </c>
      <c r="K55" s="58">
        <v>6.0000000000000001E-3</v>
      </c>
      <c r="L55" s="58">
        <v>3.4000000000000002E-4</v>
      </c>
      <c r="M55" s="80">
        <v>0.48908000000000001</v>
      </c>
      <c r="N55" s="25">
        <v>6.0499999999999998E-2</v>
      </c>
      <c r="O55" s="25">
        <v>8.0999999999999996E-3</v>
      </c>
      <c r="P55" s="25"/>
      <c r="Q55" s="25">
        <v>49.8</v>
      </c>
      <c r="R55" s="25">
        <v>7.6</v>
      </c>
      <c r="S55" s="176">
        <v>38.5</v>
      </c>
      <c r="T55" s="176">
        <v>2.2000000000000002</v>
      </c>
      <c r="U55" s="146">
        <f t="shared" si="4"/>
        <v>5.7142857142857144</v>
      </c>
      <c r="V55" s="24">
        <v>550</v>
      </c>
      <c r="W55" s="24">
        <v>290</v>
      </c>
      <c r="X55" s="22">
        <f t="shared" si="7"/>
        <v>22.69076305220883</v>
      </c>
      <c r="Y55" s="22"/>
      <c r="Z55" s="29">
        <f t="shared" si="8"/>
        <v>1.4868421052631575</v>
      </c>
      <c r="AA55" s="4"/>
    </row>
    <row r="56" spans="1:27" s="54" customFormat="1" x14ac:dyDescent="0.2">
      <c r="A56" s="4" t="s">
        <v>1241</v>
      </c>
      <c r="B56" s="22">
        <v>22.129000000000001</v>
      </c>
      <c r="C56" s="25">
        <v>2160</v>
      </c>
      <c r="D56" s="25">
        <v>200</v>
      </c>
      <c r="E56" s="25">
        <v>82</v>
      </c>
      <c r="F56" s="25">
        <v>7.5</v>
      </c>
      <c r="G56" s="23">
        <f t="shared" si="5"/>
        <v>3.7962962962962962E-2</v>
      </c>
      <c r="H56" s="24">
        <f t="shared" si="6"/>
        <v>2179.27</v>
      </c>
      <c r="I56" s="58">
        <v>5.3100000000000001E-2</v>
      </c>
      <c r="J56" s="58">
        <v>4.7999999999999996E-3</v>
      </c>
      <c r="K56" s="58">
        <v>6.0200000000000002E-3</v>
      </c>
      <c r="L56" s="58">
        <v>1.9000000000000001E-4</v>
      </c>
      <c r="M56" s="80">
        <v>0.41882999999999998</v>
      </c>
      <c r="N56" s="25">
        <v>6.3E-2</v>
      </c>
      <c r="O56" s="25">
        <v>5.1999999999999998E-3</v>
      </c>
      <c r="P56" s="25"/>
      <c r="Q56" s="25">
        <v>52.4</v>
      </c>
      <c r="R56" s="25">
        <v>4.5999999999999996</v>
      </c>
      <c r="S56" s="176">
        <v>38.700000000000003</v>
      </c>
      <c r="T56" s="176">
        <v>1.2</v>
      </c>
      <c r="U56" s="146">
        <f t="shared" si="4"/>
        <v>3.1007751937984493</v>
      </c>
      <c r="V56" s="24">
        <v>710</v>
      </c>
      <c r="W56" s="24">
        <v>180</v>
      </c>
      <c r="X56" s="22">
        <f t="shared" si="7"/>
        <v>26.145038167938928</v>
      </c>
      <c r="Y56" s="22"/>
      <c r="Z56" s="29">
        <f t="shared" si="8"/>
        <v>2.9782608695652169</v>
      </c>
      <c r="AA56" s="4"/>
    </row>
    <row r="57" spans="1:27" x14ac:dyDescent="0.2">
      <c r="A57" s="2" t="s">
        <v>1242</v>
      </c>
      <c r="B57" s="30">
        <v>17.021999999999998</v>
      </c>
      <c r="C57" s="17">
        <v>1056</v>
      </c>
      <c r="D57" s="17">
        <v>73</v>
      </c>
      <c r="E57" s="17">
        <v>76.099999999999994</v>
      </c>
      <c r="F57" s="17">
        <v>2</v>
      </c>
      <c r="G57" s="31">
        <f t="shared" si="5"/>
        <v>7.2064393939393928E-2</v>
      </c>
      <c r="H57" s="32">
        <f t="shared" si="6"/>
        <v>1073.8834999999999</v>
      </c>
      <c r="I57" s="56">
        <v>3.8199999999999998E-2</v>
      </c>
      <c r="J57" s="56">
        <v>3.5000000000000001E-3</v>
      </c>
      <c r="K57" s="56">
        <v>6.0800000000000003E-3</v>
      </c>
      <c r="L57" s="56">
        <v>1.9000000000000001E-4</v>
      </c>
      <c r="M57" s="82">
        <v>0.33595000000000003</v>
      </c>
      <c r="N57" s="17">
        <v>4.5600000000000002E-2</v>
      </c>
      <c r="O57" s="17">
        <v>3.8999999999999998E-3</v>
      </c>
      <c r="P57" s="17"/>
      <c r="Q57" s="17">
        <v>38</v>
      </c>
      <c r="R57" s="17">
        <v>3.4</v>
      </c>
      <c r="S57" s="175">
        <v>39.1</v>
      </c>
      <c r="T57" s="175">
        <v>1.2</v>
      </c>
      <c r="U57" s="121">
        <f t="shared" si="4"/>
        <v>3.0690537084398972</v>
      </c>
      <c r="V57" s="32">
        <v>-30</v>
      </c>
      <c r="W57" s="32">
        <v>170</v>
      </c>
      <c r="X57" s="30">
        <f t="shared" si="7"/>
        <v>-2.8947368421052611</v>
      </c>
      <c r="Y57" s="30"/>
      <c r="Z57" s="30">
        <f t="shared" si="8"/>
        <v>-0.32352941176470629</v>
      </c>
      <c r="AA57" s="2"/>
    </row>
    <row r="58" spans="1:27" x14ac:dyDescent="0.2">
      <c r="A58" s="2" t="s">
        <v>1243</v>
      </c>
      <c r="B58" s="30">
        <v>12</v>
      </c>
      <c r="C58" s="17">
        <v>5310</v>
      </c>
      <c r="D58" s="17">
        <v>460</v>
      </c>
      <c r="E58" s="17">
        <v>52.9</v>
      </c>
      <c r="F58" s="17">
        <v>2.5</v>
      </c>
      <c r="G58" s="31">
        <f t="shared" si="5"/>
        <v>9.962335216572504E-3</v>
      </c>
      <c r="H58" s="32">
        <f t="shared" si="6"/>
        <v>5322.4314999999997</v>
      </c>
      <c r="I58" s="56">
        <v>3.9899999999999998E-2</v>
      </c>
      <c r="J58" s="56">
        <v>2.3999999999999998E-3</v>
      </c>
      <c r="K58" s="56">
        <v>6.13E-3</v>
      </c>
      <c r="L58" s="56">
        <v>1.9000000000000001E-4</v>
      </c>
      <c r="M58" s="82">
        <v>0.62804000000000004</v>
      </c>
      <c r="N58" s="17">
        <v>4.8399999999999999E-2</v>
      </c>
      <c r="O58" s="17">
        <v>2.3E-3</v>
      </c>
      <c r="P58" s="17"/>
      <c r="Q58" s="17">
        <v>39.700000000000003</v>
      </c>
      <c r="R58" s="17">
        <v>2.4</v>
      </c>
      <c r="S58" s="175">
        <v>39.4</v>
      </c>
      <c r="T58" s="175">
        <v>1.2</v>
      </c>
      <c r="U58" s="121">
        <f t="shared" si="4"/>
        <v>3.0456852791878175</v>
      </c>
      <c r="V58" s="32">
        <v>115</v>
      </c>
      <c r="W58" s="32">
        <v>100</v>
      </c>
      <c r="X58" s="30">
        <f t="shared" si="7"/>
        <v>0.75566750629724178</v>
      </c>
      <c r="Y58" s="30"/>
      <c r="Z58" s="30">
        <f t="shared" si="8"/>
        <v>0.12500000000000178</v>
      </c>
      <c r="AA58" s="2"/>
    </row>
    <row r="59" spans="1:27" s="54" customFormat="1" x14ac:dyDescent="0.2">
      <c r="A59" s="4" t="s">
        <v>1244</v>
      </c>
      <c r="B59" s="22">
        <v>21.277000000000001</v>
      </c>
      <c r="C59" s="25">
        <v>1890</v>
      </c>
      <c r="D59" s="25">
        <v>270</v>
      </c>
      <c r="E59" s="25">
        <v>59.2</v>
      </c>
      <c r="F59" s="25">
        <v>9.1</v>
      </c>
      <c r="G59" s="23">
        <f t="shared" si="5"/>
        <v>3.1322751322751322E-2</v>
      </c>
      <c r="H59" s="24">
        <f t="shared" si="6"/>
        <v>1903.912</v>
      </c>
      <c r="I59" s="58">
        <v>9.2799999999999994E-2</v>
      </c>
      <c r="J59" s="58">
        <v>6.8999999999999999E-3</v>
      </c>
      <c r="K59" s="58">
        <v>6.1799999999999997E-3</v>
      </c>
      <c r="L59" s="58">
        <v>1.9000000000000001E-4</v>
      </c>
      <c r="M59" s="80">
        <v>0.41443000000000002</v>
      </c>
      <c r="N59" s="25">
        <v>0.1067</v>
      </c>
      <c r="O59" s="25">
        <v>7.7000000000000002E-3</v>
      </c>
      <c r="P59" s="25"/>
      <c r="Q59" s="25">
        <v>89.9</v>
      </c>
      <c r="R59" s="25">
        <v>6.4</v>
      </c>
      <c r="S59" s="176">
        <v>39.700000000000003</v>
      </c>
      <c r="T59" s="176">
        <v>1.2</v>
      </c>
      <c r="U59" s="146">
        <f t="shared" si="4"/>
        <v>3.0226700251889165</v>
      </c>
      <c r="V59" s="24">
        <v>1760</v>
      </c>
      <c r="W59" s="24">
        <v>140</v>
      </c>
      <c r="X59" s="22">
        <f t="shared" si="7"/>
        <v>55.839822024471644</v>
      </c>
      <c r="Y59" s="22"/>
      <c r="Z59" s="29">
        <f t="shared" si="8"/>
        <v>7.84375</v>
      </c>
      <c r="AA59" s="4"/>
    </row>
    <row r="60" spans="1:27" x14ac:dyDescent="0.2">
      <c r="A60" s="2" t="s">
        <v>1245</v>
      </c>
      <c r="B60" s="30">
        <v>22.469000000000001</v>
      </c>
      <c r="C60" s="17">
        <v>3220</v>
      </c>
      <c r="D60" s="17">
        <v>310</v>
      </c>
      <c r="E60" s="17">
        <v>519</v>
      </c>
      <c r="F60" s="17">
        <v>52</v>
      </c>
      <c r="G60" s="31">
        <f t="shared" si="5"/>
        <v>0.16118012422360248</v>
      </c>
      <c r="H60" s="32">
        <f t="shared" si="6"/>
        <v>3341.9650000000001</v>
      </c>
      <c r="I60" s="56">
        <v>3.9899999999999998E-2</v>
      </c>
      <c r="J60" s="56">
        <v>1.8E-3</v>
      </c>
      <c r="K60" s="56">
        <v>6.1850000000000004E-3</v>
      </c>
      <c r="L60" s="56">
        <v>1.2999999999999999E-4</v>
      </c>
      <c r="M60" s="82">
        <v>0.10779</v>
      </c>
      <c r="N60" s="17">
        <v>4.6399999999999997E-2</v>
      </c>
      <c r="O60" s="17">
        <v>2.2000000000000001E-3</v>
      </c>
      <c r="P60" s="17"/>
      <c r="Q60" s="17">
        <v>39.700000000000003</v>
      </c>
      <c r="R60" s="17">
        <v>1.8</v>
      </c>
      <c r="S60" s="175">
        <v>39.75</v>
      </c>
      <c r="T60" s="175">
        <v>0.82</v>
      </c>
      <c r="U60" s="121">
        <f t="shared" si="4"/>
        <v>2.0628930817610063</v>
      </c>
      <c r="V60" s="32">
        <v>21</v>
      </c>
      <c r="W60" s="32">
        <v>97</v>
      </c>
      <c r="X60" s="30">
        <f t="shared" si="7"/>
        <v>-0.12594458438286438</v>
      </c>
      <c r="Y60" s="30"/>
      <c r="Z60" s="30">
        <f t="shared" si="8"/>
        <v>-2.7777777777776198E-2</v>
      </c>
      <c r="AA60" s="2"/>
    </row>
    <row r="61" spans="1:27" x14ac:dyDescent="0.2">
      <c r="A61" s="2" t="s">
        <v>1246</v>
      </c>
      <c r="B61" s="30">
        <v>21.277000000000001</v>
      </c>
      <c r="C61" s="17">
        <v>2580</v>
      </c>
      <c r="D61" s="17">
        <v>170</v>
      </c>
      <c r="E61" s="17">
        <v>972</v>
      </c>
      <c r="F61" s="17">
        <v>50</v>
      </c>
      <c r="G61" s="31">
        <f t="shared" si="5"/>
        <v>0.37674418604651161</v>
      </c>
      <c r="H61" s="32">
        <f t="shared" si="6"/>
        <v>2808.42</v>
      </c>
      <c r="I61" s="56">
        <v>4.02E-2</v>
      </c>
      <c r="J61" s="56">
        <v>2.0999999999999999E-3</v>
      </c>
      <c r="K61" s="56">
        <v>6.3299999999999997E-3</v>
      </c>
      <c r="L61" s="56">
        <v>1.7000000000000001E-4</v>
      </c>
      <c r="M61" s="82">
        <v>0.52253000000000005</v>
      </c>
      <c r="N61" s="17">
        <v>4.5400000000000003E-2</v>
      </c>
      <c r="O61" s="17">
        <v>1.9E-3</v>
      </c>
      <c r="P61" s="17"/>
      <c r="Q61" s="17">
        <v>40</v>
      </c>
      <c r="R61" s="17">
        <v>2</v>
      </c>
      <c r="S61" s="175">
        <v>40.71</v>
      </c>
      <c r="T61" s="175">
        <v>1.1000000000000001</v>
      </c>
      <c r="U61" s="121">
        <f t="shared" si="4"/>
        <v>2.7020388111029234</v>
      </c>
      <c r="V61" s="32">
        <v>-27</v>
      </c>
      <c r="W61" s="32">
        <v>88</v>
      </c>
      <c r="X61" s="30">
        <f t="shared" si="7"/>
        <v>-1.7749999999999932</v>
      </c>
      <c r="Y61" s="30"/>
      <c r="Z61" s="30">
        <f t="shared" si="8"/>
        <v>-0.35500000000000043</v>
      </c>
      <c r="AA61" s="2"/>
    </row>
    <row r="62" spans="1:27" x14ac:dyDescent="0.2">
      <c r="A62" s="2" t="s">
        <v>1247</v>
      </c>
      <c r="B62" s="30">
        <v>21.533000000000001</v>
      </c>
      <c r="C62" s="17">
        <v>2690</v>
      </c>
      <c r="D62" s="17">
        <v>140</v>
      </c>
      <c r="E62" s="17">
        <v>423</v>
      </c>
      <c r="F62" s="17">
        <v>8</v>
      </c>
      <c r="G62" s="31">
        <f t="shared" si="5"/>
        <v>0.15724907063197027</v>
      </c>
      <c r="H62" s="32">
        <f t="shared" si="6"/>
        <v>2789.4050000000002</v>
      </c>
      <c r="I62" s="56">
        <v>4.2500000000000003E-2</v>
      </c>
      <c r="J62" s="56">
        <v>1.8E-3</v>
      </c>
      <c r="K62" s="56">
        <v>6.3600000000000002E-3</v>
      </c>
      <c r="L62" s="56">
        <v>1.4999999999999999E-4</v>
      </c>
      <c r="M62" s="82">
        <v>0.35776999999999998</v>
      </c>
      <c r="N62" s="17">
        <v>4.7800000000000002E-2</v>
      </c>
      <c r="O62" s="17">
        <v>2E-3</v>
      </c>
      <c r="P62" s="17"/>
      <c r="Q62" s="17">
        <v>42.3</v>
      </c>
      <c r="R62" s="17">
        <v>1.7</v>
      </c>
      <c r="S62" s="175">
        <v>40.85</v>
      </c>
      <c r="T62" s="175">
        <v>0.96</v>
      </c>
      <c r="U62" s="121">
        <f t="shared" si="4"/>
        <v>2.3500611995104039</v>
      </c>
      <c r="V62" s="32">
        <v>85</v>
      </c>
      <c r="W62" s="32">
        <v>94</v>
      </c>
      <c r="X62" s="30">
        <f t="shared" si="7"/>
        <v>3.4278959810874587</v>
      </c>
      <c r="Y62" s="30"/>
      <c r="Z62" s="30">
        <f t="shared" si="8"/>
        <v>0.85294117647058576</v>
      </c>
      <c r="AA62" s="2"/>
    </row>
    <row r="63" spans="1:27" x14ac:dyDescent="0.2">
      <c r="A63" s="2" t="s">
        <v>1248</v>
      </c>
      <c r="B63" s="30">
        <v>6.0427999999999997</v>
      </c>
      <c r="C63" s="17">
        <v>1320</v>
      </c>
      <c r="D63" s="17">
        <v>130</v>
      </c>
      <c r="E63" s="17">
        <v>183</v>
      </c>
      <c r="F63" s="17">
        <v>15</v>
      </c>
      <c r="G63" s="31">
        <f t="shared" si="5"/>
        <v>0.13863636363636364</v>
      </c>
      <c r="H63" s="32">
        <f t="shared" si="6"/>
        <v>1363.0050000000001</v>
      </c>
      <c r="I63" s="56">
        <v>4.4999999999999998E-2</v>
      </c>
      <c r="J63" s="56">
        <v>0.01</v>
      </c>
      <c r="K63" s="56">
        <v>6.3800000000000003E-3</v>
      </c>
      <c r="L63" s="56">
        <v>3.1E-4</v>
      </c>
      <c r="M63" s="82">
        <v>3.2883000000000003E-2</v>
      </c>
      <c r="N63" s="17">
        <v>5.0999999999999997E-2</v>
      </c>
      <c r="O63" s="17">
        <v>1.2E-2</v>
      </c>
      <c r="P63" s="17"/>
      <c r="Q63" s="17">
        <v>44</v>
      </c>
      <c r="R63" s="17">
        <v>10</v>
      </c>
      <c r="S63" s="175">
        <v>41</v>
      </c>
      <c r="T63" s="175">
        <v>2</v>
      </c>
      <c r="U63" s="121">
        <f t="shared" si="4"/>
        <v>4.8780487804878048</v>
      </c>
      <c r="V63" s="32">
        <v>260</v>
      </c>
      <c r="W63" s="32">
        <v>490</v>
      </c>
      <c r="X63" s="30">
        <f t="shared" si="7"/>
        <v>6.8181818181818237</v>
      </c>
      <c r="Y63" s="30"/>
      <c r="Z63" s="30">
        <f t="shared" si="8"/>
        <v>0.3</v>
      </c>
      <c r="AA63" s="2"/>
    </row>
    <row r="64" spans="1:27" x14ac:dyDescent="0.2">
      <c r="A64" s="2" t="s">
        <v>1249</v>
      </c>
      <c r="B64" s="30">
        <v>22.469000000000001</v>
      </c>
      <c r="C64" s="17">
        <v>1770</v>
      </c>
      <c r="D64" s="17">
        <v>180</v>
      </c>
      <c r="E64" s="17">
        <v>104.1</v>
      </c>
      <c r="F64" s="17">
        <v>9.6999999999999993</v>
      </c>
      <c r="G64" s="31">
        <f t="shared" si="5"/>
        <v>5.8813559322033894E-2</v>
      </c>
      <c r="H64" s="32">
        <f t="shared" si="6"/>
        <v>1794.4635000000001</v>
      </c>
      <c r="I64" s="56">
        <v>4.0099999999999997E-2</v>
      </c>
      <c r="J64" s="56">
        <v>1.9E-3</v>
      </c>
      <c r="K64" s="56">
        <v>6.4000000000000003E-3</v>
      </c>
      <c r="L64" s="56">
        <v>1.6000000000000001E-4</v>
      </c>
      <c r="M64" s="82">
        <v>0.1676</v>
      </c>
      <c r="N64" s="17">
        <v>4.58E-2</v>
      </c>
      <c r="O64" s="17">
        <v>2.2000000000000001E-3</v>
      </c>
      <c r="P64" s="17"/>
      <c r="Q64" s="17">
        <v>39.9</v>
      </c>
      <c r="R64" s="17">
        <v>1.9</v>
      </c>
      <c r="S64" s="175">
        <v>41.1</v>
      </c>
      <c r="T64" s="175">
        <v>1</v>
      </c>
      <c r="U64" s="121">
        <f t="shared" si="4"/>
        <v>2.4330900243308999</v>
      </c>
      <c r="V64" s="32">
        <v>-5</v>
      </c>
      <c r="W64" s="32">
        <v>100</v>
      </c>
      <c r="X64" s="30">
        <f t="shared" si="7"/>
        <v>-3.007518796992481</v>
      </c>
      <c r="Y64" s="30"/>
      <c r="Z64" s="30">
        <f t="shared" si="8"/>
        <v>-0.63157894736842257</v>
      </c>
      <c r="AA64" s="2"/>
    </row>
    <row r="65" spans="1:27" x14ac:dyDescent="0.2">
      <c r="A65" s="2" t="s">
        <v>1250</v>
      </c>
      <c r="B65" s="30">
        <v>17.638000000000002</v>
      </c>
      <c r="C65" s="17">
        <v>472</v>
      </c>
      <c r="D65" s="17">
        <v>23</v>
      </c>
      <c r="E65" s="17">
        <v>222</v>
      </c>
      <c r="F65" s="17">
        <v>20</v>
      </c>
      <c r="G65" s="31">
        <f t="shared" si="5"/>
        <v>0.47033898305084748</v>
      </c>
      <c r="H65" s="32">
        <f t="shared" si="6"/>
        <v>524.16999999999996</v>
      </c>
      <c r="I65" s="56">
        <v>3.95E-2</v>
      </c>
      <c r="J65" s="56">
        <v>4.0000000000000001E-3</v>
      </c>
      <c r="K65" s="56">
        <v>6.6600000000000001E-3</v>
      </c>
      <c r="L65" s="56">
        <v>2.0000000000000001E-4</v>
      </c>
      <c r="M65" s="82">
        <v>-0.12525</v>
      </c>
      <c r="N65" s="17">
        <v>4.2999999999999997E-2</v>
      </c>
      <c r="O65" s="17">
        <v>4.3E-3</v>
      </c>
      <c r="P65" s="17"/>
      <c r="Q65" s="17">
        <v>39.299999999999997</v>
      </c>
      <c r="R65" s="17">
        <v>4</v>
      </c>
      <c r="S65" s="175">
        <v>42.8</v>
      </c>
      <c r="T65" s="175">
        <v>1.3</v>
      </c>
      <c r="U65" s="121">
        <f t="shared" si="4"/>
        <v>3.0373831775700939</v>
      </c>
      <c r="V65" s="32">
        <v>-140</v>
      </c>
      <c r="W65" s="32">
        <v>190</v>
      </c>
      <c r="X65" s="30">
        <f t="shared" si="7"/>
        <v>-8.9058524173027962</v>
      </c>
      <c r="Y65" s="30"/>
      <c r="Z65" s="30">
        <f t="shared" si="8"/>
        <v>-0.875</v>
      </c>
      <c r="AA65" s="2"/>
    </row>
    <row r="66" spans="1:27" s="54" customFormat="1" x14ac:dyDescent="0.2">
      <c r="A66" s="4" t="s">
        <v>1251</v>
      </c>
      <c r="B66" s="22">
        <v>21.702999999999999</v>
      </c>
      <c r="C66" s="25">
        <v>3800</v>
      </c>
      <c r="D66" s="25">
        <v>670</v>
      </c>
      <c r="E66" s="25">
        <v>116</v>
      </c>
      <c r="F66" s="25">
        <v>19</v>
      </c>
      <c r="G66" s="23">
        <f t="shared" si="5"/>
        <v>3.0526315789473683E-2</v>
      </c>
      <c r="H66" s="24">
        <f t="shared" si="6"/>
        <v>3827.26</v>
      </c>
      <c r="I66" s="58">
        <v>6.0999999999999999E-2</v>
      </c>
      <c r="J66" s="58">
        <v>0.01</v>
      </c>
      <c r="K66" s="58">
        <v>6.79E-3</v>
      </c>
      <c r="L66" s="58">
        <v>2.0000000000000001E-4</v>
      </c>
      <c r="M66" s="80">
        <v>0.70026999999999995</v>
      </c>
      <c r="N66" s="25">
        <v>6.6000000000000003E-2</v>
      </c>
      <c r="O66" s="25">
        <v>0.01</v>
      </c>
      <c r="P66" s="25"/>
      <c r="Q66" s="25">
        <v>60.1</v>
      </c>
      <c r="R66" s="25">
        <v>9.4</v>
      </c>
      <c r="S66" s="176">
        <v>43.6</v>
      </c>
      <c r="T66" s="176">
        <v>1.3</v>
      </c>
      <c r="U66" s="146">
        <f t="shared" si="4"/>
        <v>2.9816513761467891</v>
      </c>
      <c r="V66" s="24">
        <v>600</v>
      </c>
      <c r="W66" s="24">
        <v>230</v>
      </c>
      <c r="X66" s="22">
        <f t="shared" si="7"/>
        <v>27.454242928452576</v>
      </c>
      <c r="Y66" s="22"/>
      <c r="Z66" s="29">
        <f t="shared" si="8"/>
        <v>1.7553191489361701</v>
      </c>
      <c r="AA66" s="4"/>
    </row>
    <row r="67" spans="1:27" s="54" customFormat="1" x14ac:dyDescent="0.2">
      <c r="A67" s="4" t="s">
        <v>1252</v>
      </c>
      <c r="B67" s="22">
        <v>22.469000000000001</v>
      </c>
      <c r="C67" s="25">
        <v>780</v>
      </c>
      <c r="D67" s="25">
        <v>120</v>
      </c>
      <c r="E67" s="25">
        <v>54</v>
      </c>
      <c r="F67" s="25">
        <v>9.5</v>
      </c>
      <c r="G67" s="23">
        <f t="shared" ref="G67:G79" si="9">E67/C67</f>
        <v>6.9230769230769235E-2</v>
      </c>
      <c r="H67" s="24">
        <f t="shared" ref="H67:H79" si="10">C67+(0.235*E67)</f>
        <v>792.69</v>
      </c>
      <c r="I67" s="58">
        <v>5.4800000000000001E-2</v>
      </c>
      <c r="J67" s="58">
        <v>4.3E-3</v>
      </c>
      <c r="K67" s="58">
        <v>6.8100000000000001E-3</v>
      </c>
      <c r="L67" s="58">
        <v>3.8000000000000002E-4</v>
      </c>
      <c r="M67" s="80">
        <v>0.62446000000000002</v>
      </c>
      <c r="N67" s="25">
        <v>5.8200000000000002E-2</v>
      </c>
      <c r="O67" s="25">
        <v>3.7000000000000002E-3</v>
      </c>
      <c r="P67" s="25"/>
      <c r="Q67" s="25">
        <v>54.1</v>
      </c>
      <c r="R67" s="25">
        <v>4.2</v>
      </c>
      <c r="S67" s="176">
        <v>43.8</v>
      </c>
      <c r="T67" s="176">
        <v>2.5</v>
      </c>
      <c r="U67" s="146">
        <f t="shared" si="4"/>
        <v>5.7077625570776256</v>
      </c>
      <c r="V67" s="24">
        <v>490</v>
      </c>
      <c r="W67" s="24">
        <v>140</v>
      </c>
      <c r="X67" s="22">
        <f t="shared" ref="X67:X79" si="11">100*(1-(S67/Q67))</f>
        <v>19.038817005545294</v>
      </c>
      <c r="Y67" s="22"/>
      <c r="Z67" s="29">
        <f t="shared" ref="Z67:Z79" si="12">(Q67-S67)/R67</f>
        <v>2.4523809523809534</v>
      </c>
      <c r="AA67" s="4"/>
    </row>
    <row r="68" spans="1:27" s="54" customFormat="1" x14ac:dyDescent="0.2">
      <c r="A68" s="4" t="s">
        <v>1253</v>
      </c>
      <c r="B68" s="29">
        <v>4.681</v>
      </c>
      <c r="C68" s="25">
        <v>694</v>
      </c>
      <c r="D68" s="25">
        <v>45</v>
      </c>
      <c r="E68" s="25">
        <v>20.6</v>
      </c>
      <c r="F68" s="25">
        <v>1.6</v>
      </c>
      <c r="G68" s="23">
        <f t="shared" si="9"/>
        <v>2.9682997118155623E-2</v>
      </c>
      <c r="H68" s="24">
        <f t="shared" si="10"/>
        <v>698.84100000000001</v>
      </c>
      <c r="I68" s="58">
        <v>4.0899999999999999E-2</v>
      </c>
      <c r="J68" s="58">
        <v>6.8999999999999999E-3</v>
      </c>
      <c r="K68" s="58">
        <v>7.0600000000000003E-3</v>
      </c>
      <c r="L68" s="58">
        <v>6.8999999999999997E-4</v>
      </c>
      <c r="M68" s="80">
        <v>0.90444999999999998</v>
      </c>
      <c r="N68" s="25">
        <v>4.19E-2</v>
      </c>
      <c r="O68" s="25">
        <v>6.1000000000000004E-3</v>
      </c>
      <c r="P68" s="25"/>
      <c r="Q68" s="25">
        <v>40.6</v>
      </c>
      <c r="R68" s="25">
        <v>6.7</v>
      </c>
      <c r="S68" s="176">
        <v>45.3</v>
      </c>
      <c r="T68" s="176">
        <v>4.4000000000000004</v>
      </c>
      <c r="U68" s="146">
        <f t="shared" ref="U68:U79" si="13">(T68/S68)*100</f>
        <v>9.713024282560708</v>
      </c>
      <c r="V68" s="24">
        <v>-190</v>
      </c>
      <c r="W68" s="24">
        <v>270</v>
      </c>
      <c r="X68" s="22">
        <f t="shared" si="11"/>
        <v>-11.576354679802936</v>
      </c>
      <c r="Y68" s="22"/>
      <c r="Z68" s="22">
        <f t="shared" si="12"/>
        <v>-0.7014925373134322</v>
      </c>
      <c r="AA68" s="4"/>
    </row>
    <row r="69" spans="1:27" x14ac:dyDescent="0.2">
      <c r="A69" s="2" t="s">
        <v>1254</v>
      </c>
      <c r="B69" s="30">
        <v>11.757</v>
      </c>
      <c r="C69" s="17">
        <v>3470</v>
      </c>
      <c r="D69" s="17">
        <v>240</v>
      </c>
      <c r="E69" s="17">
        <v>252</v>
      </c>
      <c r="F69" s="17">
        <v>13</v>
      </c>
      <c r="G69" s="31">
        <f t="shared" si="9"/>
        <v>7.2622478386167144E-2</v>
      </c>
      <c r="H69" s="32">
        <f t="shared" si="10"/>
        <v>3529.22</v>
      </c>
      <c r="I69" s="56">
        <v>4.7899999999999998E-2</v>
      </c>
      <c r="J69" s="56">
        <v>3.5000000000000001E-3</v>
      </c>
      <c r="K69" s="56">
        <v>7.0600000000000003E-3</v>
      </c>
      <c r="L69" s="56">
        <v>2.2000000000000001E-4</v>
      </c>
      <c r="M69" s="82">
        <v>0.43892999999999999</v>
      </c>
      <c r="N69" s="17">
        <v>4.9299999999999997E-2</v>
      </c>
      <c r="O69" s="17">
        <v>3.5000000000000001E-3</v>
      </c>
      <c r="P69" s="17"/>
      <c r="Q69" s="17">
        <v>47.5</v>
      </c>
      <c r="R69" s="17">
        <v>3.4</v>
      </c>
      <c r="S69" s="175">
        <v>45.4</v>
      </c>
      <c r="T69" s="175">
        <v>1.4</v>
      </c>
      <c r="U69" s="121">
        <f t="shared" si="13"/>
        <v>3.0837004405286343</v>
      </c>
      <c r="V69" s="32">
        <v>140</v>
      </c>
      <c r="W69" s="32">
        <v>150</v>
      </c>
      <c r="X69" s="30">
        <f t="shared" si="11"/>
        <v>4.4210526315789478</v>
      </c>
      <c r="Y69" s="30"/>
      <c r="Z69" s="30">
        <f t="shared" si="12"/>
        <v>0.61764705882352988</v>
      </c>
      <c r="AA69" s="2"/>
    </row>
    <row r="70" spans="1:27" x14ac:dyDescent="0.2">
      <c r="A70" s="2" t="s">
        <v>1255</v>
      </c>
      <c r="B70" s="30">
        <v>21.617999999999999</v>
      </c>
      <c r="C70" s="17">
        <v>1565</v>
      </c>
      <c r="D70" s="17">
        <v>93</v>
      </c>
      <c r="E70" s="17">
        <v>115.9</v>
      </c>
      <c r="F70" s="17">
        <v>7.5</v>
      </c>
      <c r="G70" s="31">
        <f t="shared" si="9"/>
        <v>7.4057507987220453E-2</v>
      </c>
      <c r="H70" s="32">
        <f t="shared" si="10"/>
        <v>1592.2365</v>
      </c>
      <c r="I70" s="56">
        <v>4.7399999999999998E-2</v>
      </c>
      <c r="J70" s="56">
        <v>2.3999999999999998E-3</v>
      </c>
      <c r="K70" s="56">
        <v>7.4200000000000004E-3</v>
      </c>
      <c r="L70" s="56">
        <v>2.0000000000000001E-4</v>
      </c>
      <c r="M70" s="82">
        <v>-8.5725999999999997E-2</v>
      </c>
      <c r="N70" s="17">
        <v>4.7699999999999999E-2</v>
      </c>
      <c r="O70" s="17">
        <v>2.3999999999999998E-3</v>
      </c>
      <c r="P70" s="17"/>
      <c r="Q70" s="17">
        <v>47</v>
      </c>
      <c r="R70" s="17">
        <v>2.4</v>
      </c>
      <c r="S70" s="175">
        <v>47.6</v>
      </c>
      <c r="T70" s="175">
        <v>1.3</v>
      </c>
      <c r="U70" s="121">
        <f t="shared" si="13"/>
        <v>2.73109243697479</v>
      </c>
      <c r="V70" s="32">
        <v>100</v>
      </c>
      <c r="W70" s="32">
        <v>110</v>
      </c>
      <c r="X70" s="30">
        <f t="shared" si="11"/>
        <v>-1.276595744680864</v>
      </c>
      <c r="Y70" s="30"/>
      <c r="Z70" s="30">
        <f t="shared" si="12"/>
        <v>-0.25000000000000061</v>
      </c>
      <c r="AA70" s="2"/>
    </row>
    <row r="71" spans="1:27" x14ac:dyDescent="0.2">
      <c r="A71" s="2" t="s">
        <v>1256</v>
      </c>
      <c r="B71" s="30">
        <v>15.404999999999999</v>
      </c>
      <c r="C71" s="17">
        <v>238.3</v>
      </c>
      <c r="D71" s="17">
        <v>6.3</v>
      </c>
      <c r="E71" s="17">
        <v>196</v>
      </c>
      <c r="F71" s="17">
        <v>12</v>
      </c>
      <c r="G71" s="31">
        <f t="shared" si="9"/>
        <v>0.82249265631556856</v>
      </c>
      <c r="H71" s="32">
        <f t="shared" si="10"/>
        <v>284.36</v>
      </c>
      <c r="I71" s="56">
        <v>5.3999999999999999E-2</v>
      </c>
      <c r="J71" s="56">
        <v>6.0000000000000001E-3</v>
      </c>
      <c r="K71" s="56">
        <v>7.4599999999999996E-3</v>
      </c>
      <c r="L71" s="56">
        <v>3.8999999999999999E-4</v>
      </c>
      <c r="M71" s="82">
        <v>-9.3049000000000007E-2</v>
      </c>
      <c r="N71" s="17">
        <v>5.28E-2</v>
      </c>
      <c r="O71" s="17">
        <v>6.7000000000000002E-3</v>
      </c>
      <c r="P71" s="17"/>
      <c r="Q71" s="17">
        <v>53.2</v>
      </c>
      <c r="R71" s="17">
        <v>5.8</v>
      </c>
      <c r="S71" s="175">
        <v>47.9</v>
      </c>
      <c r="T71" s="175">
        <v>2.5</v>
      </c>
      <c r="U71" s="121">
        <f t="shared" si="13"/>
        <v>5.2192066805845512</v>
      </c>
      <c r="V71" s="32">
        <v>230</v>
      </c>
      <c r="W71" s="32">
        <v>260</v>
      </c>
      <c r="X71" s="30">
        <f t="shared" si="11"/>
        <v>9.9624060150376064</v>
      </c>
      <c r="Y71" s="30"/>
      <c r="Z71" s="30">
        <f t="shared" si="12"/>
        <v>0.91379310344827658</v>
      </c>
      <c r="AA71" s="2"/>
    </row>
    <row r="72" spans="1:27" x14ac:dyDescent="0.2">
      <c r="A72" s="2" t="s">
        <v>1257</v>
      </c>
      <c r="B72" s="30">
        <v>22.481000000000002</v>
      </c>
      <c r="C72" s="17">
        <v>468</v>
      </c>
      <c r="D72" s="17">
        <v>33</v>
      </c>
      <c r="E72" s="17">
        <v>16.3</v>
      </c>
      <c r="F72" s="17">
        <v>1.1000000000000001</v>
      </c>
      <c r="G72" s="31">
        <f t="shared" si="9"/>
        <v>3.482905982905983E-2</v>
      </c>
      <c r="H72" s="32">
        <f t="shared" si="10"/>
        <v>471.83049999999997</v>
      </c>
      <c r="I72" s="56">
        <v>5.1299999999999998E-2</v>
      </c>
      <c r="J72" s="56">
        <v>4.3E-3</v>
      </c>
      <c r="K72" s="56">
        <v>7.5599999999999999E-3</v>
      </c>
      <c r="L72" s="56">
        <v>2.3000000000000001E-4</v>
      </c>
      <c r="M72" s="82">
        <v>-0.10079</v>
      </c>
      <c r="N72" s="17">
        <v>5.0200000000000002E-2</v>
      </c>
      <c r="O72" s="17">
        <v>4.7000000000000002E-3</v>
      </c>
      <c r="P72" s="17"/>
      <c r="Q72" s="17">
        <v>50.7</v>
      </c>
      <c r="R72" s="17">
        <v>4.2</v>
      </c>
      <c r="S72" s="175">
        <v>48.6</v>
      </c>
      <c r="T72" s="175">
        <v>1.5</v>
      </c>
      <c r="U72" s="121">
        <f t="shared" si="13"/>
        <v>3.0864197530864197</v>
      </c>
      <c r="V72" s="32">
        <v>150</v>
      </c>
      <c r="W72" s="32">
        <v>190</v>
      </c>
      <c r="X72" s="30">
        <f t="shared" si="11"/>
        <v>4.1420118343195256</v>
      </c>
      <c r="Y72" s="30"/>
      <c r="Z72" s="30">
        <f t="shared" si="12"/>
        <v>0.50000000000000033</v>
      </c>
      <c r="AA72" s="2"/>
    </row>
    <row r="73" spans="1:27" s="54" customFormat="1" x14ac:dyDescent="0.2">
      <c r="A73" s="4" t="s">
        <v>1258</v>
      </c>
      <c r="B73" s="22">
        <v>12.852</v>
      </c>
      <c r="C73" s="25">
        <v>501</v>
      </c>
      <c r="D73" s="25">
        <v>34</v>
      </c>
      <c r="E73" s="25">
        <v>17.399999999999999</v>
      </c>
      <c r="F73" s="25">
        <v>1.6</v>
      </c>
      <c r="G73" s="23">
        <f t="shared" si="9"/>
        <v>3.4730538922155683E-2</v>
      </c>
      <c r="H73" s="24">
        <f t="shared" si="10"/>
        <v>505.089</v>
      </c>
      <c r="I73" s="58">
        <v>0.23400000000000001</v>
      </c>
      <c r="J73" s="58">
        <v>2.5999999999999999E-2</v>
      </c>
      <c r="K73" s="58">
        <v>8.43E-3</v>
      </c>
      <c r="L73" s="58">
        <v>4.2999999999999999E-4</v>
      </c>
      <c r="M73" s="80">
        <v>0.52217000000000002</v>
      </c>
      <c r="N73" s="25">
        <v>0.20300000000000001</v>
      </c>
      <c r="O73" s="25">
        <v>1.9E-2</v>
      </c>
      <c r="P73" s="25"/>
      <c r="Q73" s="25">
        <v>212</v>
      </c>
      <c r="R73" s="25">
        <v>21</v>
      </c>
      <c r="S73" s="176">
        <v>54.1</v>
      </c>
      <c r="T73" s="176">
        <v>2.7</v>
      </c>
      <c r="U73" s="146">
        <f t="shared" si="13"/>
        <v>4.9907578558225509</v>
      </c>
      <c r="V73" s="24">
        <v>2870</v>
      </c>
      <c r="W73" s="24">
        <v>150</v>
      </c>
      <c r="X73" s="22">
        <f t="shared" si="11"/>
        <v>74.481132075471692</v>
      </c>
      <c r="Y73" s="22"/>
      <c r="Z73" s="29">
        <f t="shared" si="12"/>
        <v>7.519047619047619</v>
      </c>
      <c r="AA73" s="4"/>
    </row>
    <row r="74" spans="1:27" s="54" customFormat="1" x14ac:dyDescent="0.2">
      <c r="A74" s="4" t="s">
        <v>1259</v>
      </c>
      <c r="B74" s="22">
        <v>18.042999999999999</v>
      </c>
      <c r="C74" s="25">
        <v>3770</v>
      </c>
      <c r="D74" s="25">
        <v>490</v>
      </c>
      <c r="E74" s="25">
        <v>98.6</v>
      </c>
      <c r="F74" s="25">
        <v>3.3</v>
      </c>
      <c r="G74" s="23">
        <f t="shared" si="9"/>
        <v>2.6153846153846153E-2</v>
      </c>
      <c r="H74" s="24">
        <f t="shared" si="10"/>
        <v>3793.1709999999998</v>
      </c>
      <c r="I74" s="58">
        <v>0.10299999999999999</v>
      </c>
      <c r="J74" s="58">
        <v>1.4999999999999999E-2</v>
      </c>
      <c r="K74" s="58">
        <v>1.12E-2</v>
      </c>
      <c r="L74" s="58">
        <v>1.1999999999999999E-3</v>
      </c>
      <c r="M74" s="80">
        <v>0.96943000000000001</v>
      </c>
      <c r="N74" s="25">
        <v>6.5699999999999995E-2</v>
      </c>
      <c r="O74" s="25">
        <v>3.5999999999999999E-3</v>
      </c>
      <c r="P74" s="25"/>
      <c r="Q74" s="25">
        <v>99</v>
      </c>
      <c r="R74" s="25">
        <v>14</v>
      </c>
      <c r="S74" s="176">
        <v>71.599999999999994</v>
      </c>
      <c r="T74" s="176">
        <v>7.8</v>
      </c>
      <c r="U74" s="147">
        <f t="shared" si="13"/>
        <v>10.893854748603353</v>
      </c>
      <c r="V74" s="24">
        <v>790</v>
      </c>
      <c r="W74" s="24">
        <v>110</v>
      </c>
      <c r="X74" s="22">
        <f t="shared" si="11"/>
        <v>27.676767676767678</v>
      </c>
      <c r="Y74" s="22"/>
      <c r="Z74" s="29">
        <f t="shared" si="12"/>
        <v>1.9571428571428575</v>
      </c>
      <c r="AA74" s="4"/>
    </row>
    <row r="75" spans="1:27" x14ac:dyDescent="0.2">
      <c r="A75" s="2" t="s">
        <v>1260</v>
      </c>
      <c r="B75" s="30">
        <v>7.282</v>
      </c>
      <c r="C75" s="17">
        <v>590</v>
      </c>
      <c r="D75" s="17">
        <v>61</v>
      </c>
      <c r="E75" s="17">
        <v>64.3</v>
      </c>
      <c r="F75" s="17">
        <v>4.0999999999999996</v>
      </c>
      <c r="G75" s="31">
        <f t="shared" si="9"/>
        <v>0.10898305084745762</v>
      </c>
      <c r="H75" s="32">
        <f t="shared" si="10"/>
        <v>605.1105</v>
      </c>
      <c r="I75" s="60">
        <v>1.1220000000000001</v>
      </c>
      <c r="J75" s="60">
        <v>4.8000000000000001E-2</v>
      </c>
      <c r="K75" s="60">
        <v>8.9700000000000002E-2</v>
      </c>
      <c r="L75" s="60">
        <v>3.2000000000000002E-3</v>
      </c>
      <c r="M75" s="83">
        <v>0.74034</v>
      </c>
      <c r="N75" s="17">
        <v>8.77E-2</v>
      </c>
      <c r="O75" s="17">
        <v>2.5000000000000001E-3</v>
      </c>
      <c r="P75" s="17"/>
      <c r="Q75" s="17">
        <v>763</v>
      </c>
      <c r="R75" s="17">
        <v>23</v>
      </c>
      <c r="S75" s="175">
        <v>554</v>
      </c>
      <c r="T75" s="175">
        <v>19</v>
      </c>
      <c r="U75" s="121">
        <f t="shared" si="13"/>
        <v>3.4296028880866429</v>
      </c>
      <c r="V75" s="32">
        <v>1373</v>
      </c>
      <c r="W75" s="32">
        <v>55</v>
      </c>
      <c r="X75" s="30">
        <f t="shared" si="11"/>
        <v>27.391874180865006</v>
      </c>
      <c r="Y75" s="30"/>
      <c r="Z75" s="84">
        <f t="shared" si="12"/>
        <v>9.0869565217391308</v>
      </c>
      <c r="AA75" s="2"/>
    </row>
    <row r="76" spans="1:27" s="54" customFormat="1" x14ac:dyDescent="0.2">
      <c r="A76" s="4" t="s">
        <v>1261</v>
      </c>
      <c r="B76" s="22">
        <v>22.469000000000001</v>
      </c>
      <c r="C76" s="25">
        <v>457</v>
      </c>
      <c r="D76" s="25">
        <v>95</v>
      </c>
      <c r="E76" s="25">
        <v>54.5</v>
      </c>
      <c r="F76" s="25">
        <v>3.1</v>
      </c>
      <c r="G76" s="23">
        <f t="shared" si="9"/>
        <v>0.11925601750547046</v>
      </c>
      <c r="H76" s="24">
        <f t="shared" si="10"/>
        <v>469.8075</v>
      </c>
      <c r="I76" s="62">
        <v>1.44</v>
      </c>
      <c r="J76" s="62">
        <v>0.19</v>
      </c>
      <c r="K76" s="62">
        <v>0.114</v>
      </c>
      <c r="L76" s="62">
        <v>1.4999999999999999E-2</v>
      </c>
      <c r="M76" s="142">
        <v>0.97370999999999996</v>
      </c>
      <c r="N76" s="25">
        <v>9.1200000000000003E-2</v>
      </c>
      <c r="O76" s="25">
        <v>3.3999999999999998E-3</v>
      </c>
      <c r="P76" s="25"/>
      <c r="Q76" s="25">
        <v>871</v>
      </c>
      <c r="R76" s="25">
        <v>82</v>
      </c>
      <c r="S76" s="176">
        <v>691</v>
      </c>
      <c r="T76" s="176">
        <v>85</v>
      </c>
      <c r="U76" s="147">
        <f t="shared" si="13"/>
        <v>12.301013024602025</v>
      </c>
      <c r="V76" s="24">
        <v>1450</v>
      </c>
      <c r="W76" s="24">
        <v>68</v>
      </c>
      <c r="X76" s="22">
        <f t="shared" si="11"/>
        <v>20.665901262916186</v>
      </c>
      <c r="Y76" s="22"/>
      <c r="Z76" s="29">
        <f t="shared" si="12"/>
        <v>2.1951219512195124</v>
      </c>
      <c r="AA76" s="4"/>
    </row>
    <row r="77" spans="1:27" x14ac:dyDescent="0.2">
      <c r="A77" s="2" t="s">
        <v>1262</v>
      </c>
      <c r="B77" s="30">
        <v>22.129000000000001</v>
      </c>
      <c r="C77" s="17">
        <v>381</v>
      </c>
      <c r="D77" s="17">
        <v>39</v>
      </c>
      <c r="E77" s="17">
        <v>32.1</v>
      </c>
      <c r="F77" s="17">
        <v>3</v>
      </c>
      <c r="G77" s="31">
        <f t="shared" si="9"/>
        <v>8.4251968503937014E-2</v>
      </c>
      <c r="H77" s="32">
        <f t="shared" si="10"/>
        <v>388.54349999999999</v>
      </c>
      <c r="I77" s="60">
        <v>2.3250000000000002</v>
      </c>
      <c r="J77" s="60">
        <v>6.6000000000000003E-2</v>
      </c>
      <c r="K77" s="60">
        <v>0.18679999999999999</v>
      </c>
      <c r="L77" s="60">
        <v>3.5000000000000001E-3</v>
      </c>
      <c r="M77" s="83">
        <v>0.33922999999999998</v>
      </c>
      <c r="N77" s="17">
        <v>9.06E-2</v>
      </c>
      <c r="O77" s="17">
        <v>2.8E-3</v>
      </c>
      <c r="P77" s="17"/>
      <c r="Q77" s="17">
        <v>1219</v>
      </c>
      <c r="R77" s="17">
        <v>20</v>
      </c>
      <c r="S77" s="175">
        <v>1104</v>
      </c>
      <c r="T77" s="175">
        <v>19</v>
      </c>
      <c r="U77" s="121">
        <f t="shared" si="13"/>
        <v>1.7210144927536233</v>
      </c>
      <c r="V77" s="32">
        <v>1431</v>
      </c>
      <c r="W77" s="32">
        <v>59</v>
      </c>
      <c r="X77" s="30">
        <f t="shared" si="11"/>
        <v>9.4339622641509422</v>
      </c>
      <c r="Y77" s="13">
        <f>100*(1-(S77/V77))</f>
        <v>22.851153039832283</v>
      </c>
      <c r="Z77" s="84">
        <f t="shared" si="12"/>
        <v>5.75</v>
      </c>
      <c r="AA77" s="2"/>
    </row>
    <row r="78" spans="1:27" x14ac:dyDescent="0.2">
      <c r="A78" s="2" t="s">
        <v>1263</v>
      </c>
      <c r="B78" s="30">
        <v>12.086</v>
      </c>
      <c r="C78" s="17">
        <v>254</v>
      </c>
      <c r="D78" s="17">
        <v>52</v>
      </c>
      <c r="E78" s="17">
        <v>51</v>
      </c>
      <c r="F78" s="17">
        <v>4.9000000000000004</v>
      </c>
      <c r="G78" s="31">
        <f t="shared" si="9"/>
        <v>0.20078740157480315</v>
      </c>
      <c r="H78" s="32">
        <f t="shared" si="10"/>
        <v>265.98500000000001</v>
      </c>
      <c r="I78" s="60">
        <v>2.5299999999999998</v>
      </c>
      <c r="J78" s="60">
        <v>0.13</v>
      </c>
      <c r="K78" s="60">
        <v>0.19969999999999999</v>
      </c>
      <c r="L78" s="60">
        <v>7.4999999999999997E-3</v>
      </c>
      <c r="M78" s="83">
        <v>0.71079999999999999</v>
      </c>
      <c r="N78" s="17">
        <v>9.1700000000000004E-2</v>
      </c>
      <c r="O78" s="17">
        <v>4.1000000000000003E-3</v>
      </c>
      <c r="P78" s="17"/>
      <c r="Q78" s="17">
        <v>1285</v>
      </c>
      <c r="R78" s="17">
        <v>40</v>
      </c>
      <c r="S78" s="175">
        <v>1173</v>
      </c>
      <c r="T78" s="175">
        <v>40</v>
      </c>
      <c r="U78" s="121">
        <f t="shared" si="13"/>
        <v>3.4100596760443311</v>
      </c>
      <c r="V78" s="32">
        <v>1450</v>
      </c>
      <c r="W78" s="32">
        <v>88</v>
      </c>
      <c r="X78" s="30">
        <f t="shared" si="11"/>
        <v>8.7159533073929989</v>
      </c>
      <c r="Y78" s="13">
        <f>100*(1-(S78/V78))</f>
        <v>19.103448275862068</v>
      </c>
      <c r="Z78" s="84">
        <f t="shared" si="12"/>
        <v>2.8</v>
      </c>
      <c r="AA78" s="2"/>
    </row>
    <row r="79" spans="1:27" x14ac:dyDescent="0.2">
      <c r="A79" s="116" t="s">
        <v>1264</v>
      </c>
      <c r="B79" s="89">
        <v>19.66</v>
      </c>
      <c r="C79" s="6">
        <v>272</v>
      </c>
      <c r="D79" s="6">
        <v>43</v>
      </c>
      <c r="E79" s="6">
        <v>177</v>
      </c>
      <c r="F79" s="6">
        <v>20</v>
      </c>
      <c r="G79" s="85">
        <f t="shared" si="9"/>
        <v>0.65073529411764708</v>
      </c>
      <c r="H79" s="86">
        <f t="shared" si="10"/>
        <v>313.59500000000003</v>
      </c>
      <c r="I79" s="87">
        <v>2.57</v>
      </c>
      <c r="J79" s="87">
        <v>0.11</v>
      </c>
      <c r="K79" s="87">
        <v>0.21099999999999999</v>
      </c>
      <c r="L79" s="87">
        <v>7.9000000000000008E-3</v>
      </c>
      <c r="M79" s="88">
        <v>0.76158999999999999</v>
      </c>
      <c r="N79" s="6">
        <v>8.8800000000000004E-2</v>
      </c>
      <c r="O79" s="6">
        <v>3.0000000000000001E-3</v>
      </c>
      <c r="P79" s="6"/>
      <c r="Q79" s="6">
        <v>1294</v>
      </c>
      <c r="R79" s="6">
        <v>32</v>
      </c>
      <c r="S79" s="177">
        <v>1233</v>
      </c>
      <c r="T79" s="177">
        <v>42</v>
      </c>
      <c r="U79" s="19">
        <f t="shared" si="13"/>
        <v>3.4063260340632602</v>
      </c>
      <c r="V79" s="86">
        <v>1413</v>
      </c>
      <c r="W79" s="86">
        <v>72</v>
      </c>
      <c r="X79" s="89">
        <f t="shared" si="11"/>
        <v>4.714064914992278</v>
      </c>
      <c r="Y79" s="141">
        <f>100*(1-(S79/V79))</f>
        <v>12.738853503184711</v>
      </c>
      <c r="Z79" s="90">
        <f t="shared" si="12"/>
        <v>1.90625</v>
      </c>
      <c r="AA79" s="2"/>
    </row>
    <row r="80" spans="1:27" x14ac:dyDescent="0.2">
      <c r="A80" s="72" t="s">
        <v>1864</v>
      </c>
      <c r="B80" s="30"/>
      <c r="C80" s="17"/>
      <c r="D80" s="17"/>
      <c r="E80" s="17"/>
      <c r="F80" s="17"/>
      <c r="G80" s="31"/>
      <c r="H80" s="32"/>
      <c r="I80" s="17"/>
      <c r="J80" s="17"/>
      <c r="K80" s="17"/>
      <c r="L80" s="17"/>
      <c r="M80" s="132"/>
      <c r="N80" s="17"/>
      <c r="O80" s="17"/>
      <c r="P80" s="17"/>
      <c r="Q80" s="17"/>
      <c r="R80" s="17"/>
      <c r="S80" s="144"/>
      <c r="T80" s="144"/>
      <c r="U80" s="79"/>
      <c r="V80" s="32"/>
      <c r="W80" s="32"/>
      <c r="X80" s="30"/>
      <c r="Y80" s="17"/>
      <c r="Z80" s="30"/>
      <c r="AA80" s="2"/>
    </row>
    <row r="81" spans="1:27" x14ac:dyDescent="0.2">
      <c r="A81" s="72" t="s">
        <v>1863</v>
      </c>
      <c r="B81" s="30"/>
      <c r="C81" s="17"/>
      <c r="D81" s="17"/>
      <c r="E81" s="17"/>
      <c r="F81" s="17"/>
      <c r="G81" s="31"/>
      <c r="H81" s="32"/>
      <c r="I81" s="17"/>
      <c r="J81" s="17"/>
      <c r="K81" s="17"/>
      <c r="L81" s="17"/>
      <c r="M81" s="132"/>
      <c r="N81" s="17"/>
      <c r="O81" s="17"/>
      <c r="P81" s="17"/>
      <c r="Q81" s="17"/>
      <c r="R81" s="17"/>
      <c r="S81" s="144"/>
      <c r="T81" s="144"/>
      <c r="U81" s="79"/>
      <c r="V81" s="32"/>
      <c r="W81" s="32"/>
      <c r="X81" s="30"/>
      <c r="Y81" s="17"/>
      <c r="Z81" s="30"/>
      <c r="AA81" s="2"/>
    </row>
    <row r="82" spans="1:27" x14ac:dyDescent="0.2">
      <c r="A82" s="2"/>
      <c r="B82" s="118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79"/>
      <c r="V82" s="50"/>
      <c r="W82" s="50"/>
      <c r="X82" s="50"/>
      <c r="Y82" s="50"/>
      <c r="AA82" s="2"/>
    </row>
    <row r="83" spans="1:27" ht="18" x14ac:dyDescent="0.2">
      <c r="A83" s="193" t="s">
        <v>1853</v>
      </c>
      <c r="B83" s="118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79"/>
      <c r="V83" s="50"/>
      <c r="W83" s="50"/>
      <c r="X83" s="50"/>
      <c r="Y83" s="50"/>
      <c r="AA83" s="2"/>
    </row>
    <row r="84" spans="1:27" ht="18" x14ac:dyDescent="0.2">
      <c r="A84" s="193" t="s">
        <v>1854</v>
      </c>
      <c r="B84" s="118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79"/>
      <c r="V84" s="50"/>
      <c r="W84" s="50"/>
      <c r="X84" s="50"/>
      <c r="Y84" s="50"/>
      <c r="AA84" s="2"/>
    </row>
    <row r="85" spans="1:27" ht="18" x14ac:dyDescent="0.2">
      <c r="A85" s="193" t="s">
        <v>1855</v>
      </c>
      <c r="B85" s="118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79"/>
      <c r="V85" s="50"/>
      <c r="W85" s="50"/>
      <c r="X85" s="50"/>
      <c r="Y85" s="50"/>
      <c r="AA85" s="2"/>
    </row>
    <row r="86" spans="1:27" ht="18" x14ac:dyDescent="0.2">
      <c r="A86" s="193" t="s">
        <v>1856</v>
      </c>
      <c r="B86" s="118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79"/>
      <c r="V86" s="50"/>
      <c r="W86" s="50"/>
      <c r="X86" s="50"/>
      <c r="Y86" s="50"/>
      <c r="AA86" s="2"/>
    </row>
    <row r="87" spans="1:27" ht="18" x14ac:dyDescent="0.2">
      <c r="A87" s="193" t="s">
        <v>1857</v>
      </c>
      <c r="B87" s="118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79"/>
      <c r="V87" s="50"/>
      <c r="W87" s="50"/>
      <c r="X87" s="50"/>
      <c r="Y87" s="50"/>
      <c r="AA87" s="2"/>
    </row>
    <row r="88" spans="1:27" ht="18" x14ac:dyDescent="0.2">
      <c r="A88" s="192" t="s">
        <v>1858</v>
      </c>
      <c r="B88" s="118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79"/>
      <c r="V88" s="50"/>
      <c r="W88" s="50"/>
      <c r="X88" s="50"/>
      <c r="Y88" s="50"/>
      <c r="AA88" s="2"/>
    </row>
    <row r="89" spans="1:27" ht="18" x14ac:dyDescent="0.2">
      <c r="A89" s="192" t="s">
        <v>1859</v>
      </c>
      <c r="B89" s="118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79"/>
      <c r="V89" s="50"/>
      <c r="W89" s="50"/>
      <c r="X89" s="50"/>
      <c r="Y89" s="50"/>
      <c r="AA89" s="2"/>
    </row>
    <row r="90" spans="1:27" ht="19" x14ac:dyDescent="0.25">
      <c r="A90" s="192" t="s">
        <v>1860</v>
      </c>
      <c r="B90" s="118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79"/>
      <c r="V90" s="50"/>
      <c r="W90" s="50"/>
      <c r="X90" s="50"/>
      <c r="Y90" s="50"/>
      <c r="AA90" s="2"/>
    </row>
    <row r="91" spans="1:27" ht="18" x14ac:dyDescent="0.2">
      <c r="A91" s="193" t="s">
        <v>1861</v>
      </c>
      <c r="B91" s="118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79"/>
      <c r="V91" s="50"/>
      <c r="W91" s="50"/>
      <c r="X91" s="50"/>
      <c r="Y91" s="50"/>
      <c r="AA91" s="2"/>
    </row>
    <row r="92" spans="1:27" s="54" customFormat="1" ht="18" x14ac:dyDescent="0.2">
      <c r="A92" s="193" t="s">
        <v>1862</v>
      </c>
      <c r="B92" s="151"/>
      <c r="U92" s="79"/>
      <c r="AA92" s="4"/>
    </row>
    <row r="93" spans="1:27" s="54" customFormat="1" x14ac:dyDescent="0.2">
      <c r="B93" s="151"/>
      <c r="U93" s="79"/>
      <c r="AA93" s="4"/>
    </row>
    <row r="94" spans="1:27" x14ac:dyDescent="0.2">
      <c r="B94" s="118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79"/>
      <c r="V94" s="50"/>
      <c r="W94" s="50"/>
      <c r="X94" s="50"/>
      <c r="Y94" s="50"/>
      <c r="AA94" s="2"/>
    </row>
    <row r="95" spans="1:27" x14ac:dyDescent="0.2">
      <c r="B95" s="118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79"/>
      <c r="V95" s="50"/>
      <c r="W95" s="50"/>
      <c r="X95" s="50"/>
      <c r="Y95" s="50"/>
      <c r="AA95" s="2"/>
    </row>
    <row r="96" spans="1:27" x14ac:dyDescent="0.2">
      <c r="B96" s="118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79"/>
      <c r="V96" s="50"/>
      <c r="W96" s="50"/>
      <c r="X96" s="50"/>
      <c r="Y96" s="50"/>
      <c r="AA96" s="2"/>
    </row>
    <row r="97" spans="2:27" x14ac:dyDescent="0.2">
      <c r="B97" s="118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79"/>
      <c r="V97" s="50"/>
      <c r="W97" s="50"/>
      <c r="X97" s="50"/>
      <c r="Y97" s="50"/>
      <c r="AA97" s="2"/>
    </row>
    <row r="98" spans="2:27" x14ac:dyDescent="0.2">
      <c r="B98" s="118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79"/>
      <c r="V98" s="50"/>
      <c r="W98" s="50"/>
      <c r="X98" s="50"/>
      <c r="Y98" s="50"/>
      <c r="AA98" s="2"/>
    </row>
    <row r="99" spans="2:27" x14ac:dyDescent="0.2">
      <c r="B99" s="118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79"/>
      <c r="V99" s="50"/>
      <c r="W99" s="50"/>
      <c r="X99" s="50"/>
      <c r="Y99" s="50"/>
      <c r="AA99" s="2"/>
    </row>
    <row r="100" spans="2:27" x14ac:dyDescent="0.2">
      <c r="B100" s="118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79"/>
      <c r="V100" s="50"/>
      <c r="W100" s="50"/>
      <c r="X100" s="50"/>
      <c r="Y100" s="50"/>
      <c r="AA100" s="2"/>
    </row>
    <row r="101" spans="2:27" s="54" customFormat="1" x14ac:dyDescent="0.2">
      <c r="B101" s="151"/>
      <c r="U101" s="79"/>
      <c r="AA101" s="4"/>
    </row>
    <row r="102" spans="2:27" x14ac:dyDescent="0.2">
      <c r="B102" s="118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79"/>
      <c r="V102" s="50"/>
      <c r="W102" s="50"/>
      <c r="X102" s="50"/>
      <c r="Y102" s="50"/>
      <c r="AA102" s="2"/>
    </row>
    <row r="103" spans="2:27" s="54" customFormat="1" x14ac:dyDescent="0.2">
      <c r="B103" s="151"/>
      <c r="U103" s="79"/>
      <c r="AA103" s="4"/>
    </row>
    <row r="104" spans="2:27" s="54" customFormat="1" x14ac:dyDescent="0.2">
      <c r="B104" s="151"/>
      <c r="U104" s="79"/>
      <c r="AA104" s="4"/>
    </row>
    <row r="105" spans="2:27" x14ac:dyDescent="0.2">
      <c r="B105" s="118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79"/>
      <c r="V105" s="50"/>
      <c r="W105" s="50"/>
      <c r="X105" s="50"/>
      <c r="Y105" s="50"/>
      <c r="AA105" s="2"/>
    </row>
    <row r="106" spans="2:27" x14ac:dyDescent="0.2">
      <c r="B106" s="118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79"/>
      <c r="V106" s="50"/>
      <c r="W106" s="50"/>
      <c r="X106" s="50"/>
      <c r="Y106" s="50"/>
      <c r="AA106" s="2"/>
    </row>
    <row r="107" spans="2:27" x14ac:dyDescent="0.2">
      <c r="B107" s="118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79"/>
      <c r="V107" s="50"/>
      <c r="W107" s="50"/>
      <c r="X107" s="50"/>
      <c r="Y107" s="50"/>
      <c r="AA107" s="2"/>
    </row>
    <row r="108" spans="2:27" x14ac:dyDescent="0.2">
      <c r="B108" s="118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79"/>
      <c r="V108" s="50"/>
      <c r="W108" s="50"/>
      <c r="X108" s="50"/>
      <c r="Y108" s="50"/>
      <c r="AA108" s="2"/>
    </row>
    <row r="109" spans="2:27" x14ac:dyDescent="0.2">
      <c r="B109" s="118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79"/>
      <c r="V109" s="50"/>
      <c r="W109" s="50"/>
      <c r="X109" s="50"/>
      <c r="Y109" s="50"/>
      <c r="AA109" s="2"/>
    </row>
    <row r="110" spans="2:27" x14ac:dyDescent="0.2">
      <c r="B110" s="118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79"/>
      <c r="V110" s="50"/>
      <c r="W110" s="50"/>
      <c r="X110" s="50"/>
      <c r="Y110" s="50"/>
      <c r="AA110" s="2"/>
    </row>
    <row r="111" spans="2:27" x14ac:dyDescent="0.2">
      <c r="B111" s="118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79"/>
      <c r="V111" s="50"/>
      <c r="W111" s="50"/>
      <c r="X111" s="50"/>
      <c r="Y111" s="50"/>
      <c r="AA111" s="2"/>
    </row>
    <row r="112" spans="2:27" x14ac:dyDescent="0.2">
      <c r="B112" s="118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79"/>
      <c r="V112" s="50"/>
      <c r="W112" s="50"/>
      <c r="X112" s="50"/>
      <c r="Y112" s="50"/>
      <c r="AA112" s="2"/>
    </row>
    <row r="113" spans="2:27" x14ac:dyDescent="0.2">
      <c r="B113" s="118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79"/>
      <c r="V113" s="50"/>
      <c r="W113" s="50"/>
      <c r="X113" s="50"/>
      <c r="Y113" s="50"/>
      <c r="AA113" s="2"/>
    </row>
    <row r="114" spans="2:27" s="54" customFormat="1" x14ac:dyDescent="0.2">
      <c r="B114" s="151"/>
      <c r="U114" s="79"/>
      <c r="AA114" s="4"/>
    </row>
    <row r="115" spans="2:27" x14ac:dyDescent="0.2">
      <c r="B115" s="118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79"/>
      <c r="V115" s="50"/>
      <c r="W115" s="50"/>
      <c r="X115" s="50"/>
      <c r="Y115" s="50"/>
      <c r="AA115" s="2"/>
    </row>
    <row r="116" spans="2:27" x14ac:dyDescent="0.2">
      <c r="B116" s="118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79"/>
      <c r="V116" s="50"/>
      <c r="W116" s="50"/>
      <c r="X116" s="50"/>
      <c r="Y116" s="50"/>
      <c r="AA116" s="2"/>
    </row>
    <row r="117" spans="2:27" x14ac:dyDescent="0.2">
      <c r="B117" s="118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79"/>
      <c r="V117" s="50"/>
      <c r="W117" s="50"/>
      <c r="X117" s="50"/>
      <c r="Y117" s="50"/>
      <c r="AA117" s="2"/>
    </row>
    <row r="118" spans="2:27" x14ac:dyDescent="0.2">
      <c r="B118" s="118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79"/>
      <c r="V118" s="50"/>
      <c r="W118" s="50"/>
      <c r="X118" s="50"/>
      <c r="Y118" s="50"/>
      <c r="AA118" s="2"/>
    </row>
    <row r="119" spans="2:27" x14ac:dyDescent="0.2">
      <c r="B119" s="118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79"/>
      <c r="V119" s="50"/>
      <c r="W119" s="50"/>
      <c r="X119" s="50"/>
      <c r="Y119" s="50"/>
      <c r="AA119" s="2"/>
    </row>
    <row r="120" spans="2:27" x14ac:dyDescent="0.2">
      <c r="B120" s="118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79"/>
      <c r="V120" s="50"/>
      <c r="W120" s="50"/>
      <c r="X120" s="50"/>
      <c r="Y120" s="50"/>
      <c r="AA120" s="2"/>
    </row>
    <row r="121" spans="2:27" x14ac:dyDescent="0.2">
      <c r="B121" s="118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79"/>
      <c r="V121" s="50"/>
      <c r="W121" s="50"/>
      <c r="X121" s="50"/>
      <c r="Y121" s="50"/>
      <c r="AA121" s="2"/>
    </row>
    <row r="122" spans="2:27" x14ac:dyDescent="0.2">
      <c r="B122" s="118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79"/>
      <c r="V122" s="50"/>
      <c r="W122" s="50"/>
      <c r="X122" s="50"/>
      <c r="Y122" s="50"/>
      <c r="AA122" s="2"/>
    </row>
    <row r="123" spans="2:27" s="54" customFormat="1" x14ac:dyDescent="0.2">
      <c r="B123" s="151"/>
      <c r="U123" s="79"/>
      <c r="AA123" s="4"/>
    </row>
    <row r="124" spans="2:27" x14ac:dyDescent="0.2">
      <c r="B124" s="118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79"/>
      <c r="V124" s="50"/>
      <c r="W124" s="50"/>
      <c r="X124" s="50"/>
      <c r="Y124" s="50"/>
      <c r="AA124" s="2"/>
    </row>
    <row r="125" spans="2:27" x14ac:dyDescent="0.2">
      <c r="B125" s="118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79"/>
      <c r="V125" s="50"/>
      <c r="W125" s="50"/>
      <c r="X125" s="50"/>
      <c r="Y125" s="50"/>
      <c r="AA125" s="2"/>
    </row>
    <row r="126" spans="2:27" x14ac:dyDescent="0.2">
      <c r="B126" s="118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79"/>
      <c r="V126" s="50"/>
      <c r="W126" s="50"/>
      <c r="X126" s="50"/>
      <c r="Y126" s="50"/>
      <c r="AA126" s="2"/>
    </row>
    <row r="127" spans="2:27" x14ac:dyDescent="0.2">
      <c r="B127" s="118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79"/>
      <c r="V127" s="50"/>
      <c r="W127" s="50"/>
      <c r="X127" s="50"/>
      <c r="Y127" s="50"/>
      <c r="AA127" s="2"/>
    </row>
    <row r="128" spans="2:27" x14ac:dyDescent="0.2">
      <c r="B128" s="118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17"/>
      <c r="V128" s="50"/>
      <c r="W128" s="50"/>
      <c r="X128" s="50"/>
      <c r="Y128" s="50"/>
      <c r="AA128" s="2"/>
    </row>
    <row r="129" spans="2:27" x14ac:dyDescent="0.2">
      <c r="B129" s="118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17"/>
      <c r="V129" s="50"/>
      <c r="W129" s="50"/>
      <c r="X129" s="50"/>
      <c r="Y129" s="50"/>
      <c r="AA129" s="2"/>
    </row>
    <row r="130" spans="2:27" x14ac:dyDescent="0.2">
      <c r="B130" s="118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17"/>
      <c r="V130" s="50"/>
      <c r="W130" s="50"/>
      <c r="X130" s="50"/>
      <c r="Y130" s="50"/>
      <c r="AA130" s="2"/>
    </row>
    <row r="131" spans="2:27" x14ac:dyDescent="0.2">
      <c r="B131" s="118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17"/>
      <c r="V131" s="50"/>
      <c r="W131" s="50"/>
      <c r="X131" s="50"/>
      <c r="Y131" s="50"/>
      <c r="AA131" s="2"/>
    </row>
    <row r="132" spans="2:27" x14ac:dyDescent="0.2">
      <c r="B132" s="118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17"/>
      <c r="V132" s="50"/>
      <c r="W132" s="50"/>
      <c r="X132" s="50"/>
      <c r="Y132" s="50"/>
      <c r="AA132" s="2"/>
    </row>
    <row r="133" spans="2:27" x14ac:dyDescent="0.2">
      <c r="B133" s="118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17"/>
      <c r="V133" s="50"/>
      <c r="W133" s="50"/>
      <c r="X133" s="50"/>
      <c r="Y133" s="50"/>
      <c r="AA133" s="2"/>
    </row>
    <row r="134" spans="2:27" x14ac:dyDescent="0.2">
      <c r="B134" s="118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17"/>
      <c r="V134" s="50"/>
      <c r="W134" s="50"/>
      <c r="X134" s="50"/>
      <c r="Y134" s="50"/>
      <c r="AA134" s="2"/>
    </row>
    <row r="135" spans="2:27" x14ac:dyDescent="0.2">
      <c r="B135" s="118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17"/>
      <c r="V135" s="50"/>
      <c r="W135" s="50"/>
      <c r="X135" s="50"/>
      <c r="Y135" s="50"/>
      <c r="AA135" s="2"/>
    </row>
    <row r="136" spans="2:27" x14ac:dyDescent="0.2">
      <c r="B136" s="118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17"/>
      <c r="V136" s="50"/>
      <c r="W136" s="50"/>
      <c r="X136" s="50"/>
      <c r="Y136" s="50"/>
      <c r="AA136" s="2"/>
    </row>
    <row r="137" spans="2:27" s="54" customFormat="1" x14ac:dyDescent="0.2">
      <c r="B137" s="151"/>
      <c r="U137" s="17"/>
      <c r="AA137" s="4"/>
    </row>
    <row r="138" spans="2:27" x14ac:dyDescent="0.2">
      <c r="B138" s="118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17"/>
      <c r="V138" s="50"/>
      <c r="W138" s="50"/>
      <c r="X138" s="50"/>
      <c r="Y138" s="50"/>
      <c r="AA138" s="2"/>
    </row>
    <row r="139" spans="2:27" x14ac:dyDescent="0.2">
      <c r="B139" s="118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17"/>
      <c r="V139" s="50"/>
      <c r="W139" s="50"/>
      <c r="X139" s="50"/>
      <c r="Y139" s="50"/>
      <c r="AA139" s="2"/>
    </row>
    <row r="140" spans="2:27" x14ac:dyDescent="0.2">
      <c r="B140" s="118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17"/>
      <c r="V140" s="50"/>
      <c r="W140" s="50"/>
      <c r="X140" s="50"/>
      <c r="Y140" s="50"/>
      <c r="AA140" s="2"/>
    </row>
    <row r="141" spans="2:27" x14ac:dyDescent="0.2">
      <c r="B141" s="118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17"/>
      <c r="V141" s="50"/>
      <c r="W141" s="50"/>
      <c r="X141" s="50"/>
      <c r="Y141" s="50"/>
      <c r="AA141" s="2"/>
    </row>
    <row r="142" spans="2:27" s="54" customFormat="1" x14ac:dyDescent="0.2">
      <c r="B142" s="151"/>
      <c r="U142" s="17"/>
      <c r="AA142" s="4"/>
    </row>
    <row r="143" spans="2:27" x14ac:dyDescent="0.2">
      <c r="B143" s="118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17"/>
      <c r="V143" s="50"/>
      <c r="W143" s="50"/>
      <c r="X143" s="50"/>
      <c r="Y143" s="50"/>
      <c r="AA143" s="2"/>
    </row>
    <row r="144" spans="2:27" x14ac:dyDescent="0.2">
      <c r="B144" s="118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17"/>
      <c r="V144" s="50"/>
      <c r="W144" s="50"/>
      <c r="X144" s="50"/>
      <c r="Y144" s="50"/>
      <c r="AA144" s="2"/>
    </row>
    <row r="145" spans="1:27" x14ac:dyDescent="0.2">
      <c r="B145" s="118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17"/>
      <c r="V145" s="50"/>
      <c r="W145" s="50"/>
      <c r="X145" s="50"/>
      <c r="Y145" s="50"/>
      <c r="AA145" s="2"/>
    </row>
    <row r="146" spans="1:27" x14ac:dyDescent="0.2">
      <c r="B146" s="118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17"/>
      <c r="V146" s="50"/>
      <c r="W146" s="50"/>
      <c r="X146" s="50"/>
      <c r="Y146" s="50"/>
      <c r="AA146" s="2"/>
    </row>
    <row r="147" spans="1:27" x14ac:dyDescent="0.2">
      <c r="B147" s="118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17"/>
      <c r="V147" s="50"/>
      <c r="W147" s="50"/>
      <c r="X147" s="50"/>
      <c r="Y147" s="50"/>
      <c r="AA147" s="2"/>
    </row>
    <row r="148" spans="1:27" s="54" customFormat="1" x14ac:dyDescent="0.2">
      <c r="B148" s="151"/>
      <c r="U148" s="17"/>
      <c r="AA148" s="4"/>
    </row>
    <row r="149" spans="1:27" x14ac:dyDescent="0.2">
      <c r="A149" s="2"/>
      <c r="B149" s="30"/>
      <c r="C149" s="17"/>
      <c r="D149" s="17"/>
      <c r="E149" s="17"/>
      <c r="F149" s="17"/>
      <c r="G149" s="31"/>
      <c r="H149" s="32"/>
      <c r="I149" s="17"/>
      <c r="J149" s="17"/>
      <c r="K149" s="17"/>
      <c r="L149" s="17"/>
      <c r="M149" s="132"/>
      <c r="N149" s="17"/>
      <c r="O149" s="17"/>
      <c r="P149" s="17"/>
      <c r="Q149" s="17"/>
      <c r="R149" s="17"/>
      <c r="S149" s="144"/>
      <c r="T149" s="144"/>
      <c r="U149" s="17"/>
      <c r="V149" s="32"/>
      <c r="W149" s="32"/>
      <c r="X149" s="30"/>
      <c r="Y149" s="17"/>
      <c r="Z149" s="30"/>
      <c r="AA149" s="2"/>
    </row>
    <row r="150" spans="1:27" x14ac:dyDescent="0.2">
      <c r="A150" s="2"/>
      <c r="B150" s="30"/>
      <c r="C150" s="17"/>
      <c r="D150" s="17"/>
      <c r="E150" s="17"/>
      <c r="F150" s="17"/>
      <c r="G150" s="31"/>
      <c r="H150" s="32"/>
      <c r="I150" s="17"/>
      <c r="J150" s="17"/>
      <c r="K150" s="17"/>
      <c r="L150" s="17"/>
      <c r="M150" s="132"/>
      <c r="N150" s="17"/>
      <c r="O150" s="17"/>
      <c r="P150" s="17"/>
      <c r="Q150" s="17"/>
      <c r="R150" s="17"/>
      <c r="S150" s="144"/>
      <c r="T150" s="144"/>
      <c r="U150" s="17"/>
      <c r="V150" s="32"/>
      <c r="W150" s="32"/>
      <c r="X150" s="30"/>
      <c r="Y150" s="17"/>
      <c r="Z150" s="30"/>
      <c r="AA150" s="2"/>
    </row>
    <row r="151" spans="1:27" s="54" customFormat="1" x14ac:dyDescent="0.2">
      <c r="B151" s="151"/>
      <c r="U151" s="17"/>
      <c r="AA151" s="4"/>
    </row>
    <row r="152" spans="1:27" s="54" customFormat="1" x14ac:dyDescent="0.2">
      <c r="B152" s="151"/>
      <c r="U152" s="17"/>
      <c r="AA152" s="4"/>
    </row>
    <row r="153" spans="1:27" s="54" customFormat="1" x14ac:dyDescent="0.2">
      <c r="B153" s="151"/>
      <c r="U153" s="17"/>
      <c r="AA153" s="4"/>
    </row>
    <row r="154" spans="1:27" s="54" customFormat="1" x14ac:dyDescent="0.2">
      <c r="B154" s="151"/>
      <c r="U154" s="17"/>
      <c r="AA154" s="4"/>
    </row>
    <row r="155" spans="1:27" s="54" customFormat="1" x14ac:dyDescent="0.2">
      <c r="B155" s="151"/>
      <c r="U155" s="17"/>
      <c r="AA155" s="4"/>
    </row>
    <row r="156" spans="1:27" s="54" customFormat="1" x14ac:dyDescent="0.2">
      <c r="B156" s="151"/>
      <c r="U156" s="17"/>
      <c r="AA156" s="4"/>
    </row>
    <row r="157" spans="1:27" s="54" customFormat="1" x14ac:dyDescent="0.2">
      <c r="B157" s="151"/>
      <c r="U157" s="17"/>
      <c r="AA157" s="4"/>
    </row>
    <row r="158" spans="1:27" s="54" customFormat="1" x14ac:dyDescent="0.2">
      <c r="B158" s="151"/>
      <c r="U158" s="17"/>
      <c r="AA158" s="4"/>
    </row>
    <row r="159" spans="1:27" s="54" customFormat="1" x14ac:dyDescent="0.2">
      <c r="B159" s="151"/>
      <c r="U159" s="17"/>
      <c r="AA159" s="4"/>
    </row>
    <row r="160" spans="1:27" x14ac:dyDescent="0.2">
      <c r="B160" s="118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17"/>
      <c r="V160" s="50"/>
      <c r="W160" s="50"/>
      <c r="X160" s="50"/>
      <c r="Y160" s="50"/>
      <c r="AA160" s="2"/>
    </row>
    <row r="161" spans="2:27" s="54" customFormat="1" x14ac:dyDescent="0.2">
      <c r="B161" s="151"/>
      <c r="U161" s="17"/>
      <c r="AA161" s="4"/>
    </row>
    <row r="162" spans="2:27" x14ac:dyDescent="0.2">
      <c r="B162" s="118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17"/>
      <c r="V162" s="50"/>
      <c r="W162" s="50"/>
      <c r="X162" s="50"/>
      <c r="Y162" s="50"/>
      <c r="AA162" s="2"/>
    </row>
    <row r="163" spans="2:27" x14ac:dyDescent="0.2">
      <c r="B163" s="118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17"/>
      <c r="V163" s="50"/>
      <c r="W163" s="50"/>
      <c r="X163" s="50"/>
      <c r="Y163" s="50"/>
      <c r="AA163" s="2"/>
    </row>
    <row r="164" spans="2:27" s="54" customFormat="1" x14ac:dyDescent="0.2">
      <c r="B164" s="151"/>
      <c r="U164" s="17"/>
      <c r="AA164" s="4"/>
    </row>
    <row r="165" spans="2:27" s="54" customFormat="1" x14ac:dyDescent="0.2">
      <c r="B165" s="151"/>
      <c r="U165" s="17"/>
      <c r="AA165" s="4"/>
    </row>
    <row r="166" spans="2:27" s="54" customFormat="1" x14ac:dyDescent="0.2">
      <c r="B166" s="151"/>
      <c r="U166" s="17"/>
      <c r="AA166" s="4"/>
    </row>
    <row r="167" spans="2:27" s="54" customFormat="1" x14ac:dyDescent="0.2">
      <c r="B167" s="151"/>
      <c r="U167" s="17"/>
      <c r="AA167" s="4"/>
    </row>
    <row r="168" spans="2:27" s="54" customFormat="1" x14ac:dyDescent="0.2">
      <c r="B168" s="151"/>
      <c r="U168" s="17"/>
      <c r="AA168" s="4"/>
    </row>
    <row r="169" spans="2:27" s="54" customFormat="1" x14ac:dyDescent="0.2">
      <c r="B169" s="151"/>
      <c r="U169" s="17"/>
      <c r="AA169" s="4"/>
    </row>
    <row r="170" spans="2:27" s="54" customFormat="1" x14ac:dyDescent="0.2">
      <c r="B170" s="151"/>
      <c r="U170" s="17"/>
      <c r="AA170" s="4"/>
    </row>
    <row r="171" spans="2:27" s="54" customFormat="1" x14ac:dyDescent="0.2">
      <c r="B171" s="151"/>
      <c r="U171" s="17"/>
      <c r="AA171" s="4"/>
    </row>
    <row r="172" spans="2:27" s="54" customFormat="1" x14ac:dyDescent="0.2">
      <c r="B172" s="151"/>
      <c r="U172" s="17"/>
      <c r="AA172" s="4"/>
    </row>
    <row r="173" spans="2:27" s="54" customFormat="1" x14ac:dyDescent="0.2">
      <c r="B173" s="151"/>
      <c r="U173" s="17"/>
      <c r="AA173" s="4"/>
    </row>
    <row r="174" spans="2:27" x14ac:dyDescent="0.2">
      <c r="B174" s="118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17"/>
      <c r="V174" s="50"/>
      <c r="W174" s="50"/>
      <c r="X174" s="50"/>
      <c r="Y174" s="50"/>
      <c r="AA174" s="2"/>
    </row>
    <row r="175" spans="2:27" x14ac:dyDescent="0.2">
      <c r="B175" s="118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17"/>
      <c r="V175" s="50"/>
      <c r="W175" s="50"/>
      <c r="X175" s="50"/>
      <c r="Y175" s="50"/>
      <c r="AA175" s="2"/>
    </row>
    <row r="176" spans="2:27" x14ac:dyDescent="0.2">
      <c r="B176" s="118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17"/>
      <c r="V176" s="50"/>
      <c r="W176" s="50"/>
      <c r="X176" s="50"/>
      <c r="Y176" s="50"/>
      <c r="AA176" s="2"/>
    </row>
    <row r="177" spans="2:27" s="54" customFormat="1" x14ac:dyDescent="0.2">
      <c r="B177" s="151"/>
      <c r="U177" s="17"/>
      <c r="AA177" s="4"/>
    </row>
    <row r="178" spans="2:27" x14ac:dyDescent="0.2">
      <c r="B178" s="118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17"/>
      <c r="V178" s="50"/>
      <c r="W178" s="50"/>
      <c r="X178" s="50"/>
      <c r="Y178" s="50"/>
      <c r="AA178" s="2"/>
    </row>
    <row r="179" spans="2:27" x14ac:dyDescent="0.2">
      <c r="B179" s="118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17"/>
      <c r="V179" s="50"/>
      <c r="W179" s="50"/>
      <c r="X179" s="50"/>
      <c r="Y179" s="50"/>
      <c r="AA179" s="2"/>
    </row>
    <row r="180" spans="2:27" s="54" customFormat="1" x14ac:dyDescent="0.2">
      <c r="B180" s="151"/>
      <c r="U180" s="17"/>
      <c r="AA180" s="4"/>
    </row>
    <row r="181" spans="2:27" x14ac:dyDescent="0.2">
      <c r="B181" s="118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17"/>
      <c r="V181" s="50"/>
      <c r="W181" s="50"/>
      <c r="X181" s="50"/>
      <c r="Y181" s="50"/>
      <c r="AA181" s="2"/>
    </row>
    <row r="182" spans="2:27" s="54" customFormat="1" x14ac:dyDescent="0.2">
      <c r="B182" s="151"/>
      <c r="U182" s="17"/>
      <c r="AA182" s="4"/>
    </row>
    <row r="183" spans="2:27" x14ac:dyDescent="0.2">
      <c r="B183" s="118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17"/>
      <c r="V183" s="50"/>
      <c r="W183" s="50"/>
      <c r="X183" s="50"/>
      <c r="Y183" s="50"/>
      <c r="AA183" s="2"/>
    </row>
    <row r="184" spans="2:27" x14ac:dyDescent="0.2">
      <c r="B184" s="118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17"/>
      <c r="V184" s="50"/>
      <c r="W184" s="50"/>
      <c r="X184" s="50"/>
      <c r="Y184" s="50"/>
      <c r="AA184" s="2"/>
    </row>
    <row r="185" spans="2:27" x14ac:dyDescent="0.2">
      <c r="B185" s="118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17"/>
      <c r="V185" s="50"/>
      <c r="W185" s="50"/>
      <c r="X185" s="50"/>
      <c r="Y185" s="50"/>
      <c r="AA185" s="2"/>
    </row>
    <row r="186" spans="2:27" x14ac:dyDescent="0.2">
      <c r="B186" s="118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17"/>
      <c r="V186" s="50"/>
      <c r="W186" s="50"/>
      <c r="X186" s="50"/>
      <c r="Y186" s="50"/>
      <c r="AA186" s="2"/>
    </row>
    <row r="187" spans="2:27" x14ac:dyDescent="0.2">
      <c r="B187" s="118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17"/>
      <c r="V187" s="50"/>
      <c r="W187" s="50"/>
      <c r="X187" s="50"/>
      <c r="Y187" s="50"/>
      <c r="AA187" s="2"/>
    </row>
    <row r="188" spans="2:27" s="54" customFormat="1" x14ac:dyDescent="0.2">
      <c r="B188" s="151"/>
      <c r="U188" s="17"/>
      <c r="AA188" s="4"/>
    </row>
    <row r="189" spans="2:27" x14ac:dyDescent="0.2">
      <c r="B189" s="118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17"/>
      <c r="V189" s="50"/>
      <c r="W189" s="50"/>
      <c r="X189" s="50"/>
      <c r="Y189" s="50"/>
      <c r="AA189" s="2"/>
    </row>
    <row r="190" spans="2:27" x14ac:dyDescent="0.2">
      <c r="B190" s="118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17"/>
      <c r="V190" s="50"/>
      <c r="W190" s="50"/>
      <c r="X190" s="50"/>
      <c r="Y190" s="50"/>
      <c r="AA190" s="2"/>
    </row>
    <row r="191" spans="2:27" x14ac:dyDescent="0.2">
      <c r="B191" s="118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17"/>
      <c r="V191" s="50"/>
      <c r="W191" s="50"/>
      <c r="X191" s="50"/>
      <c r="Y191" s="50"/>
      <c r="AA191" s="2"/>
    </row>
    <row r="192" spans="2:27" s="54" customFormat="1" x14ac:dyDescent="0.2">
      <c r="B192" s="151"/>
      <c r="U192" s="17"/>
      <c r="AA192" s="4"/>
    </row>
    <row r="193" spans="2:27" x14ac:dyDescent="0.2">
      <c r="B193" s="118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17"/>
      <c r="V193" s="50"/>
      <c r="W193" s="50"/>
      <c r="X193" s="50"/>
      <c r="Y193" s="50"/>
      <c r="AA193" s="2"/>
    </row>
    <row r="194" spans="2:27" x14ac:dyDescent="0.2">
      <c r="B194" s="118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17"/>
      <c r="V194" s="50"/>
      <c r="W194" s="50"/>
      <c r="X194" s="50"/>
      <c r="Y194" s="50"/>
      <c r="AA194" s="2"/>
    </row>
    <row r="195" spans="2:27" x14ac:dyDescent="0.2">
      <c r="B195" s="118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17"/>
      <c r="V195" s="50"/>
      <c r="W195" s="50"/>
      <c r="X195" s="50"/>
      <c r="Y195" s="50"/>
      <c r="AA195" s="2"/>
    </row>
    <row r="196" spans="2:27" x14ac:dyDescent="0.2">
      <c r="B196" s="118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17"/>
      <c r="V196" s="50"/>
      <c r="W196" s="50"/>
      <c r="X196" s="50"/>
      <c r="Y196" s="50"/>
      <c r="AA196" s="2"/>
    </row>
    <row r="197" spans="2:27" x14ac:dyDescent="0.2">
      <c r="B197" s="118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17"/>
      <c r="V197" s="50"/>
      <c r="W197" s="50"/>
      <c r="X197" s="50"/>
      <c r="Y197" s="50"/>
      <c r="AA197" s="2"/>
    </row>
    <row r="198" spans="2:27" s="54" customFormat="1" x14ac:dyDescent="0.2">
      <c r="B198" s="151"/>
      <c r="U198" s="17"/>
      <c r="AA198" s="4"/>
    </row>
    <row r="199" spans="2:27" x14ac:dyDescent="0.2">
      <c r="B199" s="118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17"/>
      <c r="V199" s="50"/>
      <c r="W199" s="50"/>
      <c r="X199" s="50"/>
      <c r="Y199" s="50"/>
      <c r="AA199" s="2"/>
    </row>
    <row r="200" spans="2:27" x14ac:dyDescent="0.2">
      <c r="B200" s="118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17"/>
      <c r="V200" s="50"/>
      <c r="W200" s="50"/>
      <c r="X200" s="50"/>
      <c r="Y200" s="50"/>
      <c r="AA200" s="2"/>
    </row>
    <row r="201" spans="2:27" x14ac:dyDescent="0.2">
      <c r="B201" s="118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17"/>
      <c r="V201" s="50"/>
      <c r="W201" s="50"/>
      <c r="X201" s="50"/>
      <c r="Y201" s="50"/>
      <c r="AA201" s="2"/>
    </row>
    <row r="202" spans="2:27" x14ac:dyDescent="0.2">
      <c r="B202" s="118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17"/>
      <c r="V202" s="50"/>
      <c r="W202" s="50"/>
      <c r="X202" s="50"/>
      <c r="Y202" s="50"/>
      <c r="AA202" s="2"/>
    </row>
    <row r="203" spans="2:27" x14ac:dyDescent="0.2">
      <c r="B203" s="118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17"/>
      <c r="V203" s="50"/>
      <c r="W203" s="50"/>
      <c r="X203" s="50"/>
      <c r="Y203" s="50"/>
      <c r="AA203" s="2"/>
    </row>
    <row r="204" spans="2:27" x14ac:dyDescent="0.2">
      <c r="B204" s="118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17"/>
      <c r="V204" s="50"/>
      <c r="W204" s="50"/>
      <c r="X204" s="50"/>
      <c r="Y204" s="50"/>
      <c r="AA204" s="2"/>
    </row>
    <row r="205" spans="2:27" x14ac:dyDescent="0.2">
      <c r="B205" s="118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17"/>
      <c r="V205" s="50"/>
      <c r="W205" s="50"/>
      <c r="X205" s="50"/>
      <c r="Y205" s="50"/>
      <c r="AA205" s="2"/>
    </row>
    <row r="206" spans="2:27" x14ac:dyDescent="0.2">
      <c r="B206" s="118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17"/>
      <c r="V206" s="50"/>
      <c r="W206" s="50"/>
      <c r="X206" s="50"/>
      <c r="Y206" s="50"/>
      <c r="AA206" s="2"/>
    </row>
    <row r="207" spans="2:27" x14ac:dyDescent="0.2">
      <c r="B207" s="118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17"/>
      <c r="V207" s="50"/>
      <c r="W207" s="50"/>
      <c r="X207" s="50"/>
      <c r="Y207" s="50"/>
      <c r="AA207" s="2"/>
    </row>
    <row r="208" spans="2:27" x14ac:dyDescent="0.2">
      <c r="B208" s="118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V208" s="50"/>
      <c r="W208" s="50"/>
      <c r="X208" s="50"/>
      <c r="Y208" s="50"/>
      <c r="AA208" s="2"/>
    </row>
    <row r="209" spans="2:27" x14ac:dyDescent="0.2">
      <c r="B209" s="118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V209" s="50"/>
      <c r="W209" s="50"/>
      <c r="X209" s="50"/>
      <c r="Y209" s="50"/>
      <c r="AA209" s="2"/>
    </row>
    <row r="210" spans="2:27" s="54" customFormat="1" x14ac:dyDescent="0.2">
      <c r="B210" s="151"/>
      <c r="U210" s="115"/>
      <c r="AA210" s="4"/>
    </row>
    <row r="211" spans="2:27" s="54" customFormat="1" x14ac:dyDescent="0.2">
      <c r="B211" s="151"/>
      <c r="U211" s="115"/>
      <c r="AA211" s="4"/>
    </row>
    <row r="212" spans="2:27" x14ac:dyDescent="0.2">
      <c r="B212" s="118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V212" s="50"/>
      <c r="W212" s="50"/>
      <c r="X212" s="50"/>
      <c r="Y212" s="50"/>
      <c r="AA212" s="2"/>
    </row>
    <row r="213" spans="2:27" x14ac:dyDescent="0.2">
      <c r="B213" s="118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V213" s="50"/>
      <c r="W213" s="50"/>
      <c r="X213" s="50"/>
      <c r="Y213" s="50"/>
      <c r="AA213" s="2"/>
    </row>
    <row r="214" spans="2:27" x14ac:dyDescent="0.2">
      <c r="B214" s="118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V214" s="50"/>
      <c r="W214" s="50"/>
      <c r="X214" s="50"/>
      <c r="Y214" s="50"/>
      <c r="AA214" s="2"/>
    </row>
    <row r="215" spans="2:27" x14ac:dyDescent="0.2">
      <c r="B215" s="118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V215" s="50"/>
      <c r="W215" s="50"/>
      <c r="X215" s="50"/>
      <c r="Y215" s="50"/>
      <c r="AA215" s="2"/>
    </row>
    <row r="216" spans="2:27" x14ac:dyDescent="0.2">
      <c r="B216" s="118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V216" s="50"/>
      <c r="W216" s="50"/>
      <c r="X216" s="50"/>
      <c r="Y216" s="50"/>
      <c r="AA216" s="2"/>
    </row>
    <row r="217" spans="2:27" x14ac:dyDescent="0.2">
      <c r="B217" s="118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V217" s="50"/>
      <c r="W217" s="50"/>
      <c r="X217" s="50"/>
      <c r="Y217" s="50"/>
      <c r="AA217" s="2"/>
    </row>
    <row r="218" spans="2:27" x14ac:dyDescent="0.2">
      <c r="B218" s="118"/>
      <c r="C218" s="50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V218" s="50"/>
      <c r="W218" s="50"/>
      <c r="X218" s="50"/>
      <c r="Y218" s="50"/>
      <c r="AA218" s="2"/>
    </row>
    <row r="219" spans="2:27" s="54" customFormat="1" x14ac:dyDescent="0.2">
      <c r="B219" s="151"/>
      <c r="U219" s="115"/>
      <c r="AA219" s="4"/>
    </row>
    <row r="220" spans="2:27" x14ac:dyDescent="0.2">
      <c r="B220" s="118"/>
      <c r="C220" s="50"/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V220" s="50"/>
      <c r="W220" s="50"/>
      <c r="X220" s="50"/>
      <c r="Y220" s="50"/>
      <c r="AA220" s="2"/>
    </row>
    <row r="221" spans="2:27" x14ac:dyDescent="0.2">
      <c r="B221" s="118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V221" s="50"/>
      <c r="W221" s="50"/>
      <c r="X221" s="50"/>
      <c r="Y221" s="50"/>
      <c r="AA221" s="2"/>
    </row>
    <row r="222" spans="2:27" s="54" customFormat="1" x14ac:dyDescent="0.2">
      <c r="B222" s="151"/>
      <c r="U222" s="115"/>
      <c r="AA222" s="4"/>
    </row>
    <row r="223" spans="2:27" s="54" customFormat="1" x14ac:dyDescent="0.2">
      <c r="B223" s="151"/>
      <c r="U223" s="115"/>
      <c r="AA223" s="4"/>
    </row>
    <row r="224" spans="2:27" s="54" customFormat="1" x14ac:dyDescent="0.2">
      <c r="B224" s="151"/>
      <c r="U224" s="115"/>
      <c r="AA224" s="4"/>
    </row>
    <row r="225" spans="1:27" x14ac:dyDescent="0.2">
      <c r="B225" s="118"/>
      <c r="C225" s="50"/>
      <c r="D225" s="50"/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V225" s="50"/>
      <c r="W225" s="50"/>
      <c r="X225" s="50"/>
      <c r="Y225" s="50"/>
      <c r="AA225" s="2"/>
    </row>
    <row r="226" spans="1:27" x14ac:dyDescent="0.2">
      <c r="A226" s="2"/>
      <c r="B226" s="30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V226" s="17"/>
      <c r="W226" s="17"/>
      <c r="X226" s="17"/>
      <c r="Y226" s="17"/>
      <c r="Z226" s="2"/>
    </row>
    <row r="227" spans="1:27" x14ac:dyDescent="0.2">
      <c r="A227" s="2"/>
      <c r="B227" s="30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V227" s="17"/>
      <c r="W227" s="17"/>
      <c r="X227" s="17"/>
      <c r="Y227" s="17"/>
      <c r="Z227" s="2"/>
    </row>
    <row r="228" spans="1:27" x14ac:dyDescent="0.2">
      <c r="A228" s="2"/>
      <c r="B228" s="30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V228" s="17"/>
      <c r="W228" s="17"/>
      <c r="X228" s="17"/>
      <c r="Y228" s="17"/>
      <c r="Z228" s="2"/>
    </row>
    <row r="229" spans="1:27" x14ac:dyDescent="0.2">
      <c r="A229" s="2"/>
      <c r="B229" s="30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V229" s="17"/>
      <c r="W229" s="17"/>
      <c r="X229" s="17"/>
      <c r="Y229" s="17"/>
      <c r="Z229" s="2"/>
    </row>
    <row r="230" spans="1:27" x14ac:dyDescent="0.2">
      <c r="A230" s="2"/>
      <c r="B230" s="30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V230" s="17"/>
      <c r="W230" s="17"/>
      <c r="X230" s="17"/>
      <c r="Y230" s="17"/>
      <c r="Z230" s="2"/>
    </row>
    <row r="231" spans="1:27" x14ac:dyDescent="0.2">
      <c r="A231" s="2"/>
      <c r="B231" s="30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V231" s="17"/>
      <c r="W231" s="17"/>
      <c r="X231" s="17"/>
      <c r="Y231" s="17"/>
      <c r="Z231" s="2"/>
    </row>
    <row r="232" spans="1:27" x14ac:dyDescent="0.2">
      <c r="A232" s="2"/>
      <c r="B232" s="30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V232" s="17"/>
      <c r="W232" s="17"/>
      <c r="X232" s="17"/>
      <c r="Y232" s="17"/>
      <c r="Z232" s="2"/>
    </row>
    <row r="233" spans="1:27" x14ac:dyDescent="0.2">
      <c r="A233" s="2"/>
      <c r="B233" s="30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V233" s="17"/>
      <c r="W233" s="17"/>
      <c r="X233" s="17"/>
      <c r="Y233" s="17"/>
      <c r="Z233" s="2"/>
    </row>
    <row r="234" spans="1:27" x14ac:dyDescent="0.2">
      <c r="A234" s="2"/>
      <c r="B234" s="30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V234" s="17"/>
      <c r="W234" s="17"/>
      <c r="X234" s="17"/>
      <c r="Y234" s="17"/>
      <c r="Z234" s="2"/>
    </row>
    <row r="235" spans="1:27" x14ac:dyDescent="0.2">
      <c r="A235" s="2"/>
      <c r="B235" s="30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V235" s="17"/>
      <c r="W235" s="17"/>
      <c r="X235" s="17"/>
      <c r="Y235" s="17"/>
      <c r="Z235" s="2"/>
    </row>
    <row r="236" spans="1:27" x14ac:dyDescent="0.2">
      <c r="A236" s="2"/>
      <c r="B236" s="30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V236" s="17"/>
      <c r="W236" s="17"/>
      <c r="X236" s="17"/>
      <c r="Y236" s="17"/>
      <c r="Z236" s="2"/>
    </row>
  </sheetData>
  <mergeCells count="3">
    <mergeCell ref="A1:A2"/>
    <mergeCell ref="I1:O1"/>
    <mergeCell ref="Q1:W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83DC5-3390-D845-A41F-AD30E64FE6C8}">
  <dimension ref="A1:Z207"/>
  <sheetViews>
    <sheetView topLeftCell="N47" workbookViewId="0">
      <selection activeCell="H70" sqref="H70"/>
    </sheetView>
  </sheetViews>
  <sheetFormatPr baseColWidth="10" defaultRowHeight="16" x14ac:dyDescent="0.2"/>
  <cols>
    <col min="1" max="1" width="18.33203125" customWidth="1"/>
    <col min="2" max="2" width="11.6640625" customWidth="1"/>
    <col min="3" max="3" width="9.1640625" bestFit="1" customWidth="1"/>
    <col min="4" max="4" width="4.5" bestFit="1" customWidth="1"/>
    <col min="5" max="5" width="10.1640625" bestFit="1" customWidth="1"/>
    <col min="6" max="6" width="6.1640625" bestFit="1" customWidth="1"/>
    <col min="7" max="7" width="5.1640625" bestFit="1" customWidth="1"/>
    <col min="8" max="8" width="10" bestFit="1" customWidth="1"/>
    <col min="9" max="9" width="9.83203125" bestFit="1" customWidth="1"/>
    <col min="10" max="10" width="8.1640625" bestFit="1" customWidth="1"/>
    <col min="11" max="11" width="9.83203125" bestFit="1" customWidth="1"/>
    <col min="12" max="12" width="9.1640625" bestFit="1" customWidth="1"/>
    <col min="13" max="13" width="7.33203125" bestFit="1" customWidth="1"/>
    <col min="14" max="14" width="10.5" bestFit="1" customWidth="1"/>
    <col min="15" max="15" width="8.1640625" bestFit="1" customWidth="1"/>
    <col min="16" max="16" width="2.5" customWidth="1"/>
    <col min="17" max="17" width="9.1640625" bestFit="1" customWidth="1"/>
    <col min="18" max="18" width="5.1640625" bestFit="1" customWidth="1"/>
    <col min="19" max="19" width="9.1640625" bestFit="1" customWidth="1"/>
    <col min="20" max="20" width="5.1640625" bestFit="1" customWidth="1"/>
    <col min="21" max="21" width="8.5" style="115" bestFit="1" customWidth="1"/>
    <col min="22" max="22" width="10" bestFit="1" customWidth="1"/>
    <col min="23" max="23" width="4.5" bestFit="1" customWidth="1"/>
    <col min="24" max="24" width="14.83203125" bestFit="1" customWidth="1"/>
    <col min="25" max="25" width="14.5" bestFit="1" customWidth="1"/>
    <col min="26" max="26" width="10.6640625" bestFit="1" customWidth="1"/>
  </cols>
  <sheetData>
    <row r="1" spans="1:26" s="18" customFormat="1" ht="18" x14ac:dyDescent="0.2">
      <c r="A1" s="219" t="s">
        <v>278</v>
      </c>
      <c r="B1" s="109"/>
      <c r="C1" s="40"/>
      <c r="D1" s="40"/>
      <c r="E1" s="40"/>
      <c r="F1" s="40"/>
      <c r="G1" s="40"/>
      <c r="H1" s="40"/>
      <c r="I1" s="218" t="s">
        <v>103</v>
      </c>
      <c r="J1" s="218"/>
      <c r="K1" s="218"/>
      <c r="L1" s="218"/>
      <c r="M1" s="218"/>
      <c r="N1" s="218"/>
      <c r="O1" s="218"/>
      <c r="P1" s="40"/>
      <c r="Q1" s="218" t="s">
        <v>1838</v>
      </c>
      <c r="R1" s="218"/>
      <c r="S1" s="218"/>
      <c r="T1" s="218"/>
      <c r="U1" s="218"/>
      <c r="V1" s="218"/>
      <c r="W1" s="218"/>
      <c r="X1" s="17"/>
      <c r="Y1" s="17"/>
    </row>
    <row r="2" spans="1:26" s="18" customFormat="1" ht="50" customHeight="1" x14ac:dyDescent="0.2">
      <c r="A2" s="220"/>
      <c r="B2" s="110" t="s">
        <v>546</v>
      </c>
      <c r="C2" s="43" t="s">
        <v>1835</v>
      </c>
      <c r="D2" s="42" t="s">
        <v>106</v>
      </c>
      <c r="E2" s="43" t="s">
        <v>1836</v>
      </c>
      <c r="F2" s="42" t="s">
        <v>106</v>
      </c>
      <c r="G2" s="20" t="s">
        <v>0</v>
      </c>
      <c r="H2" s="43" t="s">
        <v>1837</v>
      </c>
      <c r="I2" s="41" t="s">
        <v>1839</v>
      </c>
      <c r="J2" s="42" t="s">
        <v>1840</v>
      </c>
      <c r="K2" s="41" t="s">
        <v>1841</v>
      </c>
      <c r="L2" s="42" t="s">
        <v>1840</v>
      </c>
      <c r="M2" s="43" t="s">
        <v>1842</v>
      </c>
      <c r="N2" s="41" t="s">
        <v>1843</v>
      </c>
      <c r="O2" s="42" t="s">
        <v>1840</v>
      </c>
      <c r="P2" s="42"/>
      <c r="Q2" s="41" t="s">
        <v>105</v>
      </c>
      <c r="R2" s="42" t="s">
        <v>106</v>
      </c>
      <c r="S2" s="41" t="s">
        <v>107</v>
      </c>
      <c r="T2" s="42" t="s">
        <v>106</v>
      </c>
      <c r="U2" s="42" t="s">
        <v>1606</v>
      </c>
      <c r="V2" s="41" t="s">
        <v>108</v>
      </c>
      <c r="W2" s="42" t="s">
        <v>106</v>
      </c>
      <c r="X2" s="43" t="s">
        <v>1847</v>
      </c>
      <c r="Y2" s="119" t="s">
        <v>1849</v>
      </c>
      <c r="Z2" s="43" t="s">
        <v>1848</v>
      </c>
    </row>
    <row r="3" spans="1:26" x14ac:dyDescent="0.2">
      <c r="A3" s="2" t="s">
        <v>947</v>
      </c>
      <c r="B3" s="84">
        <v>4.5449999999999999</v>
      </c>
      <c r="C3" s="17">
        <v>409</v>
      </c>
      <c r="D3" s="17">
        <v>26</v>
      </c>
      <c r="E3" s="17">
        <v>55.3</v>
      </c>
      <c r="F3" s="17">
        <v>4.4000000000000004</v>
      </c>
      <c r="G3" s="31">
        <f t="shared" ref="G3:G34" si="0">E3/C3</f>
        <v>0.13520782396088019</v>
      </c>
      <c r="H3" s="32">
        <f t="shared" ref="H3:H34" si="1">C3+(0.235*E3)</f>
        <v>421.99549999999999</v>
      </c>
      <c r="I3" s="56">
        <v>2.24E-2</v>
      </c>
      <c r="J3" s="56">
        <v>2.8E-3</v>
      </c>
      <c r="K3" s="56">
        <v>3.1700000000000001E-3</v>
      </c>
      <c r="L3" s="56">
        <v>1.2999999999999999E-4</v>
      </c>
      <c r="M3" s="82">
        <v>-0.56730999999999998</v>
      </c>
      <c r="N3" s="17">
        <v>5.0700000000000002E-2</v>
      </c>
      <c r="O3" s="17">
        <v>7.1999999999999998E-3</v>
      </c>
      <c r="P3" s="17"/>
      <c r="Q3" s="17">
        <v>22.4</v>
      </c>
      <c r="R3" s="17">
        <v>2.7</v>
      </c>
      <c r="S3" s="182">
        <v>20.38</v>
      </c>
      <c r="T3" s="182">
        <v>0.82</v>
      </c>
      <c r="U3" s="121">
        <f>(T3/S3)*100</f>
        <v>4.0235525024533851</v>
      </c>
      <c r="V3" s="32">
        <v>170</v>
      </c>
      <c r="W3" s="32">
        <v>290</v>
      </c>
      <c r="X3" s="30">
        <f t="shared" ref="X3:X34" si="2">100*(1-(S3/Q3))</f>
        <v>9.0178571428571441</v>
      </c>
      <c r="Y3" s="17"/>
      <c r="Z3" s="30">
        <f t="shared" ref="Z3:Z34" si="3">(Q3-S3)/R3</f>
        <v>0.7481481481481479</v>
      </c>
    </row>
    <row r="4" spans="1:26" x14ac:dyDescent="0.2">
      <c r="A4" s="2" t="s">
        <v>948</v>
      </c>
      <c r="B4" s="30">
        <v>5.7895000000000003</v>
      </c>
      <c r="C4" s="17">
        <v>169</v>
      </c>
      <c r="D4" s="17">
        <v>25</v>
      </c>
      <c r="E4" s="17">
        <v>35.9</v>
      </c>
      <c r="F4" s="17">
        <v>4.2</v>
      </c>
      <c r="G4" s="31">
        <f t="shared" si="0"/>
        <v>0.21242603550295858</v>
      </c>
      <c r="H4" s="32">
        <f t="shared" si="1"/>
        <v>177.4365</v>
      </c>
      <c r="I4" s="56">
        <v>2.23E-2</v>
      </c>
      <c r="J4" s="56">
        <v>3.5999999999999999E-3</v>
      </c>
      <c r="K4" s="56">
        <v>3.31E-3</v>
      </c>
      <c r="L4" s="56">
        <v>1.4999999999999999E-4</v>
      </c>
      <c r="M4" s="82">
        <v>0.11255999999999999</v>
      </c>
      <c r="N4" s="17">
        <v>4.65E-2</v>
      </c>
      <c r="O4" s="17">
        <v>7.1000000000000004E-3</v>
      </c>
      <c r="P4" s="17"/>
      <c r="Q4" s="17">
        <v>22.4</v>
      </c>
      <c r="R4" s="17">
        <v>3.6</v>
      </c>
      <c r="S4" s="182">
        <v>21.32</v>
      </c>
      <c r="T4" s="182">
        <v>0.95</v>
      </c>
      <c r="U4" s="121">
        <f t="shared" ref="U4:U67" si="4">(T4/S4)*100</f>
        <v>4.455909943714822</v>
      </c>
      <c r="V4" s="32">
        <v>70</v>
      </c>
      <c r="W4" s="32">
        <v>320</v>
      </c>
      <c r="X4" s="30">
        <f t="shared" si="2"/>
        <v>4.8214285714285658</v>
      </c>
      <c r="Y4" s="17"/>
      <c r="Z4" s="30">
        <f t="shared" si="3"/>
        <v>0.29999999999999954</v>
      </c>
    </row>
    <row r="5" spans="1:26" s="114" customFormat="1" x14ac:dyDescent="0.2">
      <c r="A5" s="4" t="s">
        <v>949</v>
      </c>
      <c r="B5" s="22">
        <v>26.026</v>
      </c>
      <c r="C5" s="25">
        <v>1406</v>
      </c>
      <c r="D5" s="25">
        <v>98</v>
      </c>
      <c r="E5" s="25">
        <v>99</v>
      </c>
      <c r="F5" s="25">
        <v>6.5</v>
      </c>
      <c r="G5" s="23">
        <f t="shared" si="0"/>
        <v>7.0412517780938835E-2</v>
      </c>
      <c r="H5" s="24">
        <f t="shared" si="1"/>
        <v>1429.2650000000001</v>
      </c>
      <c r="I5" s="58">
        <v>4.3700000000000003E-2</v>
      </c>
      <c r="J5" s="58">
        <v>1.6999999999999999E-3</v>
      </c>
      <c r="K5" s="58">
        <v>3.5750000000000001E-3</v>
      </c>
      <c r="L5" s="58">
        <v>4.3000000000000002E-5</v>
      </c>
      <c r="M5" s="80">
        <v>-0.18148</v>
      </c>
      <c r="N5" s="25">
        <v>8.5599999999999996E-2</v>
      </c>
      <c r="O5" s="25">
        <v>3.5000000000000001E-3</v>
      </c>
      <c r="P5" s="25"/>
      <c r="Q5" s="25">
        <v>43.4</v>
      </c>
      <c r="R5" s="25">
        <v>1.7</v>
      </c>
      <c r="S5" s="184">
        <v>23</v>
      </c>
      <c r="T5" s="184">
        <v>0.28000000000000003</v>
      </c>
      <c r="U5" s="146">
        <f t="shared" si="4"/>
        <v>1.2173913043478262</v>
      </c>
      <c r="V5" s="24">
        <v>1294</v>
      </c>
      <c r="W5" s="24">
        <v>78</v>
      </c>
      <c r="X5" s="22">
        <f t="shared" si="2"/>
        <v>47.004608294930875</v>
      </c>
      <c r="Y5" s="25"/>
      <c r="Z5" s="29">
        <f t="shared" si="3"/>
        <v>12</v>
      </c>
    </row>
    <row r="6" spans="1:26" x14ac:dyDescent="0.2">
      <c r="A6" s="2" t="s">
        <v>950</v>
      </c>
      <c r="B6" s="30">
        <v>16.123999999999999</v>
      </c>
      <c r="C6" s="17">
        <v>145.6</v>
      </c>
      <c r="D6" s="17">
        <v>8.8000000000000007</v>
      </c>
      <c r="E6" s="17">
        <v>57.9</v>
      </c>
      <c r="F6" s="17">
        <v>3.5</v>
      </c>
      <c r="G6" s="31">
        <f t="shared" si="0"/>
        <v>0.3976648351648352</v>
      </c>
      <c r="H6" s="32">
        <f t="shared" si="1"/>
        <v>159.20650000000001</v>
      </c>
      <c r="I6" s="56">
        <v>2.6200000000000001E-2</v>
      </c>
      <c r="J6" s="56">
        <v>3.0999999999999999E-3</v>
      </c>
      <c r="K6" s="56">
        <v>3.63E-3</v>
      </c>
      <c r="L6" s="56">
        <v>1.1E-4</v>
      </c>
      <c r="M6" s="82">
        <v>5.0485000000000002E-2</v>
      </c>
      <c r="N6" s="17">
        <v>5.2200000000000003E-2</v>
      </c>
      <c r="O6" s="17">
        <v>6.1999999999999998E-3</v>
      </c>
      <c r="P6" s="17"/>
      <c r="Q6" s="17">
        <v>26.2</v>
      </c>
      <c r="R6" s="17">
        <v>3.1</v>
      </c>
      <c r="S6" s="182">
        <v>23.35</v>
      </c>
      <c r="T6" s="182">
        <v>0.69</v>
      </c>
      <c r="U6" s="121">
        <f t="shared" si="4"/>
        <v>2.9550321199143466</v>
      </c>
      <c r="V6" s="32">
        <v>230</v>
      </c>
      <c r="W6" s="32">
        <v>250</v>
      </c>
      <c r="X6" s="30">
        <f t="shared" si="2"/>
        <v>10.87786259541984</v>
      </c>
      <c r="Y6" s="17"/>
      <c r="Z6" s="30">
        <f t="shared" si="3"/>
        <v>0.91935483870967671</v>
      </c>
    </row>
    <row r="7" spans="1:26" s="114" customFormat="1" x14ac:dyDescent="0.2">
      <c r="A7" s="4" t="s">
        <v>951</v>
      </c>
      <c r="B7" s="22">
        <v>22.46</v>
      </c>
      <c r="C7" s="25">
        <v>3120</v>
      </c>
      <c r="D7" s="25">
        <v>200</v>
      </c>
      <c r="E7" s="25">
        <v>203.5</v>
      </c>
      <c r="F7" s="25">
        <v>9.9</v>
      </c>
      <c r="G7" s="23">
        <f t="shared" si="0"/>
        <v>6.5224358974358979E-2</v>
      </c>
      <c r="H7" s="24">
        <f t="shared" si="1"/>
        <v>3167.8225000000002</v>
      </c>
      <c r="I7" s="58">
        <v>2.4750000000000001E-2</v>
      </c>
      <c r="J7" s="58">
        <v>7.6999999999999996E-4</v>
      </c>
      <c r="K7" s="58">
        <v>3.6519999999999999E-3</v>
      </c>
      <c r="L7" s="58">
        <v>6.7999999999999999E-5</v>
      </c>
      <c r="M7" s="80">
        <v>0.60043999999999997</v>
      </c>
      <c r="N7" s="25">
        <v>4.7239999999999997E-2</v>
      </c>
      <c r="O7" s="25">
        <v>9.1E-4</v>
      </c>
      <c r="P7" s="25"/>
      <c r="Q7" s="25">
        <v>24.82</v>
      </c>
      <c r="R7" s="25">
        <v>0.76</v>
      </c>
      <c r="S7" s="184">
        <v>23.5</v>
      </c>
      <c r="T7" s="184">
        <v>0.44</v>
      </c>
      <c r="U7" s="146">
        <f t="shared" si="4"/>
        <v>1.8723404255319149</v>
      </c>
      <c r="V7" s="24">
        <v>69</v>
      </c>
      <c r="W7" s="24">
        <v>45</v>
      </c>
      <c r="X7" s="22">
        <f t="shared" si="2"/>
        <v>5.3182917002417396</v>
      </c>
      <c r="Y7" s="25"/>
      <c r="Z7" s="29">
        <f t="shared" si="3"/>
        <v>1.7368421052631582</v>
      </c>
    </row>
    <row r="8" spans="1:26" x14ac:dyDescent="0.2">
      <c r="A8" s="2" t="s">
        <v>952</v>
      </c>
      <c r="B8" s="30">
        <v>6.5583</v>
      </c>
      <c r="C8" s="17">
        <v>377</v>
      </c>
      <c r="D8" s="17">
        <v>91</v>
      </c>
      <c r="E8" s="17">
        <v>26.6</v>
      </c>
      <c r="F8" s="17">
        <v>0.69</v>
      </c>
      <c r="G8" s="31">
        <f t="shared" si="0"/>
        <v>7.0557029177718833E-2</v>
      </c>
      <c r="H8" s="32">
        <f t="shared" si="1"/>
        <v>383.25099999999998</v>
      </c>
      <c r="I8" s="56">
        <v>2.6200000000000001E-2</v>
      </c>
      <c r="J8" s="56">
        <v>3.2000000000000002E-3</v>
      </c>
      <c r="K8" s="56">
        <v>3.7499999999999999E-3</v>
      </c>
      <c r="L8" s="56">
        <v>1.1E-4</v>
      </c>
      <c r="M8" s="82">
        <v>-0.20355999999999999</v>
      </c>
      <c r="N8" s="17">
        <v>4.8899999999999999E-2</v>
      </c>
      <c r="O8" s="17">
        <v>6.1999999999999998E-3</v>
      </c>
      <c r="P8" s="17"/>
      <c r="Q8" s="17">
        <v>26.3</v>
      </c>
      <c r="R8" s="17">
        <v>3.1</v>
      </c>
      <c r="S8" s="182">
        <v>24.11</v>
      </c>
      <c r="T8" s="182">
        <v>0.71</v>
      </c>
      <c r="U8" s="121">
        <f t="shared" si="4"/>
        <v>2.9448361675653256</v>
      </c>
      <c r="V8" s="32">
        <v>20</v>
      </c>
      <c r="W8" s="32">
        <v>180</v>
      </c>
      <c r="X8" s="30">
        <f t="shared" si="2"/>
        <v>8.3269961977186391</v>
      </c>
      <c r="Y8" s="17"/>
      <c r="Z8" s="30">
        <f t="shared" si="3"/>
        <v>0.70645161290322622</v>
      </c>
    </row>
    <row r="9" spans="1:26" s="114" customFormat="1" x14ac:dyDescent="0.2">
      <c r="A9" s="4" t="s">
        <v>953</v>
      </c>
      <c r="B9" s="22">
        <v>7.6363000000000003</v>
      </c>
      <c r="C9" s="25">
        <v>900</v>
      </c>
      <c r="D9" s="25">
        <v>140</v>
      </c>
      <c r="E9" s="25">
        <v>52.8</v>
      </c>
      <c r="F9" s="25">
        <v>2.8</v>
      </c>
      <c r="G9" s="23">
        <f t="shared" si="0"/>
        <v>5.8666666666666666E-2</v>
      </c>
      <c r="H9" s="24">
        <f t="shared" si="1"/>
        <v>912.40800000000002</v>
      </c>
      <c r="I9" s="58">
        <v>3.3500000000000002E-2</v>
      </c>
      <c r="J9" s="58">
        <v>2.3E-3</v>
      </c>
      <c r="K9" s="58">
        <v>3.81E-3</v>
      </c>
      <c r="L9" s="58">
        <v>1.2E-4</v>
      </c>
      <c r="M9" s="80">
        <v>-3.5906E-2</v>
      </c>
      <c r="N9" s="25">
        <v>6.1100000000000002E-2</v>
      </c>
      <c r="O9" s="25">
        <v>4.0000000000000001E-3</v>
      </c>
      <c r="P9" s="25"/>
      <c r="Q9" s="25">
        <v>33.4</v>
      </c>
      <c r="R9" s="25">
        <v>2.2000000000000002</v>
      </c>
      <c r="S9" s="184">
        <v>24.54</v>
      </c>
      <c r="T9" s="184">
        <v>0.77</v>
      </c>
      <c r="U9" s="146">
        <f t="shared" si="4"/>
        <v>3.137734311328443</v>
      </c>
      <c r="V9" s="24">
        <v>670</v>
      </c>
      <c r="W9" s="24">
        <v>140</v>
      </c>
      <c r="X9" s="22">
        <f t="shared" si="2"/>
        <v>26.526946107784433</v>
      </c>
      <c r="Y9" s="25"/>
      <c r="Z9" s="29">
        <f t="shared" si="3"/>
        <v>4.0272727272727264</v>
      </c>
    </row>
    <row r="10" spans="1:26" s="114" customFormat="1" x14ac:dyDescent="0.2">
      <c r="A10" s="4" t="s">
        <v>954</v>
      </c>
      <c r="B10" s="22">
        <v>28.289000000000001</v>
      </c>
      <c r="C10" s="25">
        <v>2370</v>
      </c>
      <c r="D10" s="25">
        <v>200</v>
      </c>
      <c r="E10" s="25">
        <v>63.8</v>
      </c>
      <c r="F10" s="25">
        <v>5.0999999999999996</v>
      </c>
      <c r="G10" s="23">
        <f t="shared" si="0"/>
        <v>2.691983122362869E-2</v>
      </c>
      <c r="H10" s="24">
        <f t="shared" si="1"/>
        <v>2384.9929999999999</v>
      </c>
      <c r="I10" s="58">
        <v>2.7060000000000001E-2</v>
      </c>
      <c r="J10" s="58">
        <v>7.2000000000000005E-4</v>
      </c>
      <c r="K10" s="58">
        <v>3.9119999999999997E-3</v>
      </c>
      <c r="L10" s="58">
        <v>5.8E-5</v>
      </c>
      <c r="M10" s="80">
        <v>0.58589000000000002</v>
      </c>
      <c r="N10" s="25">
        <v>4.7149999999999997E-2</v>
      </c>
      <c r="O10" s="25">
        <v>8.9999999999999998E-4</v>
      </c>
      <c r="P10" s="25"/>
      <c r="Q10" s="25">
        <v>27.11</v>
      </c>
      <c r="R10" s="25">
        <v>0.71</v>
      </c>
      <c r="S10" s="184">
        <v>25.17</v>
      </c>
      <c r="T10" s="184">
        <v>0.37</v>
      </c>
      <c r="U10" s="146">
        <f t="shared" si="4"/>
        <v>1.4700039729837107</v>
      </c>
      <c r="V10" s="24">
        <v>56</v>
      </c>
      <c r="W10" s="24">
        <v>42</v>
      </c>
      <c r="X10" s="22">
        <f t="shared" si="2"/>
        <v>7.1560309848764163</v>
      </c>
      <c r="Y10" s="25"/>
      <c r="Z10" s="29">
        <f t="shared" si="3"/>
        <v>2.7323943661971799</v>
      </c>
    </row>
    <row r="11" spans="1:26" s="114" customFormat="1" x14ac:dyDescent="0.2">
      <c r="A11" s="4" t="s">
        <v>955</v>
      </c>
      <c r="B11" s="22">
        <v>24.186</v>
      </c>
      <c r="C11" s="25">
        <v>1818</v>
      </c>
      <c r="D11" s="25">
        <v>94</v>
      </c>
      <c r="E11" s="25">
        <v>57.8</v>
      </c>
      <c r="F11" s="25">
        <v>4.2</v>
      </c>
      <c r="G11" s="23">
        <f t="shared" si="0"/>
        <v>3.179317931793179E-2</v>
      </c>
      <c r="H11" s="24">
        <f t="shared" si="1"/>
        <v>1831.5830000000001</v>
      </c>
      <c r="I11" s="58">
        <v>3.662E-2</v>
      </c>
      <c r="J11" s="58">
        <v>1.1000000000000001E-3</v>
      </c>
      <c r="K11" s="58">
        <v>4.019E-3</v>
      </c>
      <c r="L11" s="58">
        <v>4.3000000000000002E-5</v>
      </c>
      <c r="M11" s="80">
        <v>8.7012000000000006E-2</v>
      </c>
      <c r="N11" s="25">
        <v>6.1100000000000002E-2</v>
      </c>
      <c r="O11" s="25">
        <v>1.6999999999999999E-3</v>
      </c>
      <c r="P11" s="25"/>
      <c r="Q11" s="25">
        <v>36.51</v>
      </c>
      <c r="R11" s="25">
        <v>1.1000000000000001</v>
      </c>
      <c r="S11" s="184">
        <v>25.85</v>
      </c>
      <c r="T11" s="184">
        <v>0.27</v>
      </c>
      <c r="U11" s="146">
        <f t="shared" si="4"/>
        <v>1.0444874274661509</v>
      </c>
      <c r="V11" s="24">
        <v>634</v>
      </c>
      <c r="W11" s="24">
        <v>59</v>
      </c>
      <c r="X11" s="22">
        <f t="shared" si="2"/>
        <v>29.197480142426723</v>
      </c>
      <c r="Y11" s="25"/>
      <c r="Z11" s="29">
        <f t="shared" si="3"/>
        <v>9.6909090909090878</v>
      </c>
    </row>
    <row r="12" spans="1:26" x14ac:dyDescent="0.2">
      <c r="A12" s="2" t="s">
        <v>956</v>
      </c>
      <c r="B12" s="84">
        <v>3.6793</v>
      </c>
      <c r="C12" s="17">
        <v>92.5</v>
      </c>
      <c r="D12" s="17">
        <v>1.5</v>
      </c>
      <c r="E12" s="17">
        <v>32.6</v>
      </c>
      <c r="F12" s="17">
        <v>1.1000000000000001</v>
      </c>
      <c r="G12" s="31">
        <f t="shared" si="0"/>
        <v>0.35243243243243244</v>
      </c>
      <c r="H12" s="32">
        <f t="shared" si="1"/>
        <v>100.161</v>
      </c>
      <c r="I12" s="56">
        <v>3.3500000000000002E-2</v>
      </c>
      <c r="J12" s="56">
        <v>8.8999999999999999E-3</v>
      </c>
      <c r="K12" s="56">
        <v>4.0749999999999996E-3</v>
      </c>
      <c r="L12" s="56">
        <v>9.1000000000000003E-5</v>
      </c>
      <c r="M12" s="82">
        <v>0.26985999999999999</v>
      </c>
      <c r="N12" s="17">
        <v>5.8999999999999997E-2</v>
      </c>
      <c r="O12" s="17">
        <v>1.4999999999999999E-2</v>
      </c>
      <c r="P12" s="17"/>
      <c r="Q12" s="17">
        <v>33.4</v>
      </c>
      <c r="R12" s="17">
        <v>8.8000000000000007</v>
      </c>
      <c r="S12" s="182">
        <v>26.22</v>
      </c>
      <c r="T12" s="182">
        <v>0.59</v>
      </c>
      <c r="U12" s="121">
        <f t="shared" si="4"/>
        <v>2.250190694126621</v>
      </c>
      <c r="V12" s="32">
        <v>400</v>
      </c>
      <c r="W12" s="32">
        <v>570</v>
      </c>
      <c r="X12" s="30">
        <f t="shared" si="2"/>
        <v>21.497005988023954</v>
      </c>
      <c r="Y12" s="17"/>
      <c r="Z12" s="30">
        <f t="shared" si="3"/>
        <v>0.81590909090909081</v>
      </c>
    </row>
    <row r="13" spans="1:26" s="114" customFormat="1" x14ac:dyDescent="0.2">
      <c r="A13" s="4" t="s">
        <v>957</v>
      </c>
      <c r="B13" s="22">
        <v>28.170999999999999</v>
      </c>
      <c r="C13" s="25">
        <v>1520</v>
      </c>
      <c r="D13" s="25">
        <v>140</v>
      </c>
      <c r="E13" s="25">
        <v>55.6</v>
      </c>
      <c r="F13" s="25">
        <v>4.2</v>
      </c>
      <c r="G13" s="23">
        <f t="shared" si="0"/>
        <v>3.6578947368421051E-2</v>
      </c>
      <c r="H13" s="24">
        <f t="shared" si="1"/>
        <v>1533.066</v>
      </c>
      <c r="I13" s="58">
        <v>3.7699999999999997E-2</v>
      </c>
      <c r="J13" s="58">
        <v>1.4E-3</v>
      </c>
      <c r="K13" s="58">
        <v>4.1710000000000002E-3</v>
      </c>
      <c r="L13" s="58">
        <v>8.7000000000000001E-5</v>
      </c>
      <c r="M13" s="80">
        <v>0.60329999999999995</v>
      </c>
      <c r="N13" s="25">
        <v>6.1499999999999999E-2</v>
      </c>
      <c r="O13" s="25">
        <v>1.6999999999999999E-3</v>
      </c>
      <c r="P13" s="25"/>
      <c r="Q13" s="25">
        <v>37.6</v>
      </c>
      <c r="R13" s="25">
        <v>1.4</v>
      </c>
      <c r="S13" s="184">
        <v>26.83</v>
      </c>
      <c r="T13" s="184">
        <v>0.56000000000000005</v>
      </c>
      <c r="U13" s="146">
        <f t="shared" si="4"/>
        <v>2.0872158032053676</v>
      </c>
      <c r="V13" s="24">
        <v>638</v>
      </c>
      <c r="W13" s="24">
        <v>59</v>
      </c>
      <c r="X13" s="22">
        <f t="shared" si="2"/>
        <v>28.643617021276601</v>
      </c>
      <c r="Y13" s="25"/>
      <c r="Z13" s="29">
        <f t="shared" si="3"/>
        <v>7.6928571428571457</v>
      </c>
    </row>
    <row r="14" spans="1:26" s="114" customFormat="1" x14ac:dyDescent="0.2">
      <c r="A14" s="4" t="s">
        <v>958</v>
      </c>
      <c r="B14" s="22">
        <v>23.212</v>
      </c>
      <c r="C14" s="25">
        <v>2042</v>
      </c>
      <c r="D14" s="25">
        <v>88</v>
      </c>
      <c r="E14" s="25">
        <v>102.4</v>
      </c>
      <c r="F14" s="25">
        <v>6.2</v>
      </c>
      <c r="G14" s="23">
        <f t="shared" si="0"/>
        <v>5.014691478942214E-2</v>
      </c>
      <c r="H14" s="24">
        <f t="shared" si="1"/>
        <v>2066.0639999999999</v>
      </c>
      <c r="I14" s="58">
        <v>3.6799999999999999E-2</v>
      </c>
      <c r="J14" s="58">
        <v>1.1999999999999999E-3</v>
      </c>
      <c r="K14" s="58">
        <v>4.2399999999999998E-3</v>
      </c>
      <c r="L14" s="58">
        <v>5.5000000000000002E-5</v>
      </c>
      <c r="M14" s="80">
        <v>0.64476</v>
      </c>
      <c r="N14" s="25">
        <v>5.8700000000000002E-2</v>
      </c>
      <c r="O14" s="25">
        <v>1.4E-3</v>
      </c>
      <c r="P14" s="25"/>
      <c r="Q14" s="25">
        <v>36.69</v>
      </c>
      <c r="R14" s="25">
        <v>1.1000000000000001</v>
      </c>
      <c r="S14" s="184">
        <v>27.28</v>
      </c>
      <c r="T14" s="184">
        <v>0.36</v>
      </c>
      <c r="U14" s="146">
        <f t="shared" si="4"/>
        <v>1.3196480938416422</v>
      </c>
      <c r="V14" s="24">
        <v>540</v>
      </c>
      <c r="W14" s="24">
        <v>51</v>
      </c>
      <c r="X14" s="22">
        <f t="shared" si="2"/>
        <v>25.647315344780587</v>
      </c>
      <c r="Y14" s="25"/>
      <c r="Z14" s="29">
        <f t="shared" si="3"/>
        <v>8.5545454545454511</v>
      </c>
    </row>
    <row r="15" spans="1:26" x14ac:dyDescent="0.2">
      <c r="A15" s="2" t="s">
        <v>959</v>
      </c>
      <c r="B15" s="30">
        <v>28.266999999999999</v>
      </c>
      <c r="C15" s="17">
        <v>593</v>
      </c>
      <c r="D15" s="17">
        <v>81</v>
      </c>
      <c r="E15" s="17">
        <v>78.3</v>
      </c>
      <c r="F15" s="17">
        <v>4.8</v>
      </c>
      <c r="G15" s="31">
        <f t="shared" si="0"/>
        <v>0.13204047217537943</v>
      </c>
      <c r="H15" s="32">
        <f t="shared" si="1"/>
        <v>611.40049999999997</v>
      </c>
      <c r="I15" s="56">
        <v>2.7199999999999998E-2</v>
      </c>
      <c r="J15" s="56">
        <v>1.5E-3</v>
      </c>
      <c r="K15" s="56">
        <v>4.2909999999999997E-3</v>
      </c>
      <c r="L15" s="56">
        <v>7.6000000000000004E-5</v>
      </c>
      <c r="M15" s="82">
        <v>0.20669000000000001</v>
      </c>
      <c r="N15" s="17">
        <v>4.6800000000000001E-2</v>
      </c>
      <c r="O15" s="17">
        <v>2.5000000000000001E-3</v>
      </c>
      <c r="P15" s="17"/>
      <c r="Q15" s="17">
        <v>27.2</v>
      </c>
      <c r="R15" s="17">
        <v>1.5</v>
      </c>
      <c r="S15" s="182">
        <v>27.6</v>
      </c>
      <c r="T15" s="182">
        <v>0.49</v>
      </c>
      <c r="U15" s="121">
        <f t="shared" si="4"/>
        <v>1.7753623188405798</v>
      </c>
      <c r="V15" s="32">
        <v>30</v>
      </c>
      <c r="W15" s="32">
        <v>100</v>
      </c>
      <c r="X15" s="30">
        <f t="shared" si="2"/>
        <v>-1.4705882352941346</v>
      </c>
      <c r="Y15" s="17"/>
      <c r="Z15" s="30">
        <f t="shared" si="3"/>
        <v>-0.26666666666666811</v>
      </c>
    </row>
    <row r="16" spans="1:26" x14ac:dyDescent="0.2">
      <c r="A16" s="2" t="s">
        <v>960</v>
      </c>
      <c r="B16" s="30">
        <v>16.62</v>
      </c>
      <c r="C16" s="17">
        <v>384</v>
      </c>
      <c r="D16" s="17">
        <v>25</v>
      </c>
      <c r="E16" s="17">
        <v>90</v>
      </c>
      <c r="F16" s="17">
        <v>15</v>
      </c>
      <c r="G16" s="31">
        <f t="shared" si="0"/>
        <v>0.234375</v>
      </c>
      <c r="H16" s="32">
        <f t="shared" si="1"/>
        <v>405.15</v>
      </c>
      <c r="I16" s="56">
        <v>2.9899999999999999E-2</v>
      </c>
      <c r="J16" s="56">
        <v>1.6000000000000001E-3</v>
      </c>
      <c r="K16" s="56">
        <v>4.3559999999999996E-3</v>
      </c>
      <c r="L16" s="56">
        <v>6.6000000000000005E-5</v>
      </c>
      <c r="M16" s="82">
        <v>7.6755E-3</v>
      </c>
      <c r="N16" s="17">
        <v>4.8899999999999999E-2</v>
      </c>
      <c r="O16" s="17">
        <v>2.5000000000000001E-3</v>
      </c>
      <c r="P16" s="17"/>
      <c r="Q16" s="17">
        <v>29.9</v>
      </c>
      <c r="R16" s="17">
        <v>1.6</v>
      </c>
      <c r="S16" s="182">
        <v>28.02</v>
      </c>
      <c r="T16" s="182">
        <v>0.43</v>
      </c>
      <c r="U16" s="121">
        <f t="shared" si="4"/>
        <v>1.5346181299072092</v>
      </c>
      <c r="V16" s="32">
        <v>170</v>
      </c>
      <c r="W16" s="32">
        <v>110</v>
      </c>
      <c r="X16" s="30">
        <f t="shared" si="2"/>
        <v>6.2876254180601947</v>
      </c>
      <c r="Y16" s="17"/>
      <c r="Z16" s="30">
        <f t="shared" si="3"/>
        <v>1.1749999999999994</v>
      </c>
    </row>
    <row r="17" spans="1:26" x14ac:dyDescent="0.2">
      <c r="A17" s="2" t="s">
        <v>961</v>
      </c>
      <c r="B17" s="30">
        <v>13.526999999999999</v>
      </c>
      <c r="C17" s="17">
        <v>287</v>
      </c>
      <c r="D17" s="17">
        <v>18</v>
      </c>
      <c r="E17" s="17">
        <v>69</v>
      </c>
      <c r="F17" s="17">
        <v>2.4</v>
      </c>
      <c r="G17" s="31">
        <f t="shared" si="0"/>
        <v>0.24041811846689895</v>
      </c>
      <c r="H17" s="32">
        <f t="shared" si="1"/>
        <v>303.21499999999997</v>
      </c>
      <c r="I17" s="56">
        <v>2.7799999999999998E-2</v>
      </c>
      <c r="J17" s="56">
        <v>2.0999999999999999E-3</v>
      </c>
      <c r="K17" s="56">
        <v>4.3559999999999996E-3</v>
      </c>
      <c r="L17" s="56">
        <v>9.0000000000000006E-5</v>
      </c>
      <c r="M17" s="82">
        <v>-0.32924999999999999</v>
      </c>
      <c r="N17" s="17">
        <v>4.7100000000000003E-2</v>
      </c>
      <c r="O17" s="17">
        <v>3.7000000000000002E-3</v>
      </c>
      <c r="P17" s="17"/>
      <c r="Q17" s="17">
        <v>27.8</v>
      </c>
      <c r="R17" s="17">
        <v>2</v>
      </c>
      <c r="S17" s="182">
        <v>28.02</v>
      </c>
      <c r="T17" s="182">
        <v>0.57999999999999996</v>
      </c>
      <c r="U17" s="121">
        <f t="shared" si="4"/>
        <v>2.0699500356887937</v>
      </c>
      <c r="V17" s="32">
        <v>30</v>
      </c>
      <c r="W17" s="32">
        <v>160</v>
      </c>
      <c r="X17" s="30">
        <f t="shared" si="2"/>
        <v>-0.79136690647481078</v>
      </c>
      <c r="Y17" s="17"/>
      <c r="Z17" s="30">
        <f t="shared" si="3"/>
        <v>-0.10999999999999943</v>
      </c>
    </row>
    <row r="18" spans="1:26" x14ac:dyDescent="0.2">
      <c r="A18" s="2" t="s">
        <v>962</v>
      </c>
      <c r="B18" s="30">
        <v>10.443</v>
      </c>
      <c r="C18" s="17">
        <v>673</v>
      </c>
      <c r="D18" s="17">
        <v>50</v>
      </c>
      <c r="E18" s="17">
        <v>33.1</v>
      </c>
      <c r="F18" s="17">
        <v>1.9</v>
      </c>
      <c r="G18" s="31">
        <f t="shared" si="0"/>
        <v>4.9182763744427933E-2</v>
      </c>
      <c r="H18" s="32">
        <f t="shared" si="1"/>
        <v>680.77850000000001</v>
      </c>
      <c r="I18" s="56">
        <v>2.9700000000000001E-2</v>
      </c>
      <c r="J18" s="56">
        <v>2.0999999999999999E-3</v>
      </c>
      <c r="K18" s="56">
        <v>4.4400000000000004E-3</v>
      </c>
      <c r="L18" s="56">
        <v>1.2E-4</v>
      </c>
      <c r="M18" s="82">
        <v>0.35274</v>
      </c>
      <c r="N18" s="17">
        <v>4.8300000000000003E-2</v>
      </c>
      <c r="O18" s="17">
        <v>2.8999999999999998E-3</v>
      </c>
      <c r="P18" s="17"/>
      <c r="Q18" s="17">
        <v>29.7</v>
      </c>
      <c r="R18" s="17">
        <v>2</v>
      </c>
      <c r="S18" s="182">
        <v>28.55</v>
      </c>
      <c r="T18" s="182">
        <v>0.77</v>
      </c>
      <c r="U18" s="121">
        <f t="shared" si="4"/>
        <v>2.6970227670753064</v>
      </c>
      <c r="V18" s="32">
        <v>90</v>
      </c>
      <c r="W18" s="32">
        <v>130</v>
      </c>
      <c r="X18" s="30">
        <f t="shared" si="2"/>
        <v>3.8720538720538711</v>
      </c>
      <c r="Y18" s="17"/>
      <c r="Z18" s="30">
        <f t="shared" si="3"/>
        <v>0.57499999999999929</v>
      </c>
    </row>
    <row r="19" spans="1:26" x14ac:dyDescent="0.2">
      <c r="A19" s="2" t="s">
        <v>963</v>
      </c>
      <c r="B19" s="84">
        <v>2.4348000000000001</v>
      </c>
      <c r="C19" s="17">
        <v>750</v>
      </c>
      <c r="D19" s="17">
        <v>160</v>
      </c>
      <c r="E19" s="17">
        <v>29.3</v>
      </c>
      <c r="F19" s="17">
        <v>2.8</v>
      </c>
      <c r="G19" s="31">
        <f t="shared" si="0"/>
        <v>3.9066666666666666E-2</v>
      </c>
      <c r="H19" s="32">
        <f t="shared" si="1"/>
        <v>756.88549999999998</v>
      </c>
      <c r="I19" s="56">
        <v>2.87E-2</v>
      </c>
      <c r="J19" s="56">
        <v>1.6999999999999999E-3</v>
      </c>
      <c r="K19" s="56">
        <v>4.4400000000000004E-3</v>
      </c>
      <c r="L19" s="56">
        <v>1.6000000000000001E-4</v>
      </c>
      <c r="M19" s="82">
        <v>0.65029999999999999</v>
      </c>
      <c r="N19" s="17">
        <v>4.7300000000000002E-2</v>
      </c>
      <c r="O19" s="17">
        <v>1.8E-3</v>
      </c>
      <c r="P19" s="17"/>
      <c r="Q19" s="17">
        <v>28.8</v>
      </c>
      <c r="R19" s="17">
        <v>1.7</v>
      </c>
      <c r="S19" s="182">
        <v>28.6</v>
      </c>
      <c r="T19" s="182">
        <v>1</v>
      </c>
      <c r="U19" s="121">
        <f t="shared" si="4"/>
        <v>3.4965034965034962</v>
      </c>
      <c r="V19" s="32">
        <v>64</v>
      </c>
      <c r="W19" s="32">
        <v>88</v>
      </c>
      <c r="X19" s="30">
        <f t="shared" si="2"/>
        <v>0.69444444444444198</v>
      </c>
      <c r="Y19" s="17"/>
      <c r="Z19" s="30">
        <f t="shared" si="3"/>
        <v>0.11764705882352899</v>
      </c>
    </row>
    <row r="20" spans="1:26" s="114" customFormat="1" x14ac:dyDescent="0.2">
      <c r="A20" s="4" t="s">
        <v>964</v>
      </c>
      <c r="B20" s="22">
        <v>5.032</v>
      </c>
      <c r="C20" s="25">
        <v>1670</v>
      </c>
      <c r="D20" s="25">
        <v>170</v>
      </c>
      <c r="E20" s="25">
        <v>134</v>
      </c>
      <c r="F20" s="25">
        <v>13</v>
      </c>
      <c r="G20" s="23">
        <f t="shared" si="0"/>
        <v>8.0239520958083829E-2</v>
      </c>
      <c r="H20" s="24">
        <f t="shared" si="1"/>
        <v>1701.49</v>
      </c>
      <c r="I20" s="58">
        <v>3.3700000000000001E-2</v>
      </c>
      <c r="J20" s="58">
        <v>3.0999999999999999E-3</v>
      </c>
      <c r="K20" s="58">
        <v>4.4600000000000004E-3</v>
      </c>
      <c r="L20" s="58">
        <v>1.3999999999999999E-4</v>
      </c>
      <c r="M20" s="80">
        <v>0.54664000000000001</v>
      </c>
      <c r="N20" s="25">
        <v>5.4399999999999997E-2</v>
      </c>
      <c r="O20" s="25">
        <v>4.1000000000000003E-3</v>
      </c>
      <c r="P20" s="25"/>
      <c r="Q20" s="25">
        <v>33.700000000000003</v>
      </c>
      <c r="R20" s="25">
        <v>3</v>
      </c>
      <c r="S20" s="184">
        <v>28.7</v>
      </c>
      <c r="T20" s="184">
        <v>0.89</v>
      </c>
      <c r="U20" s="146">
        <f t="shared" si="4"/>
        <v>3.1010452961672477</v>
      </c>
      <c r="V20" s="24">
        <v>350</v>
      </c>
      <c r="W20" s="24">
        <v>170</v>
      </c>
      <c r="X20" s="22">
        <f t="shared" si="2"/>
        <v>14.836795252225532</v>
      </c>
      <c r="Y20" s="25"/>
      <c r="Z20" s="29">
        <f t="shared" si="3"/>
        <v>1.6666666666666679</v>
      </c>
    </row>
    <row r="21" spans="1:26" s="114" customFormat="1" x14ac:dyDescent="0.2">
      <c r="A21" s="4" t="s">
        <v>965</v>
      </c>
      <c r="B21" s="22">
        <v>26.620999999999999</v>
      </c>
      <c r="C21" s="25">
        <v>2497</v>
      </c>
      <c r="D21" s="25">
        <v>74</v>
      </c>
      <c r="E21" s="25">
        <v>63.4</v>
      </c>
      <c r="F21" s="25">
        <v>2.7</v>
      </c>
      <c r="G21" s="23">
        <f t="shared" si="0"/>
        <v>2.539046856227473E-2</v>
      </c>
      <c r="H21" s="24">
        <f t="shared" si="1"/>
        <v>2511.8989999999999</v>
      </c>
      <c r="I21" s="58">
        <v>3.9600000000000003E-2</v>
      </c>
      <c r="J21" s="58">
        <v>1.4E-3</v>
      </c>
      <c r="K21" s="58">
        <v>4.542E-3</v>
      </c>
      <c r="L21" s="58">
        <v>5.8E-5</v>
      </c>
      <c r="M21" s="80">
        <v>-0.22270999999999999</v>
      </c>
      <c r="N21" s="25">
        <v>6.2600000000000003E-2</v>
      </c>
      <c r="O21" s="25">
        <v>2.5000000000000001E-3</v>
      </c>
      <c r="P21" s="25"/>
      <c r="Q21" s="25">
        <v>39.4</v>
      </c>
      <c r="R21" s="25">
        <v>1.3</v>
      </c>
      <c r="S21" s="184">
        <v>29.22</v>
      </c>
      <c r="T21" s="184">
        <v>0.37</v>
      </c>
      <c r="U21" s="146">
        <f t="shared" si="4"/>
        <v>1.2662559890485969</v>
      </c>
      <c r="V21" s="24">
        <v>651</v>
      </c>
      <c r="W21" s="24">
        <v>82</v>
      </c>
      <c r="X21" s="22">
        <f t="shared" si="2"/>
        <v>25.837563451776646</v>
      </c>
      <c r="Y21" s="25"/>
      <c r="Z21" s="29">
        <f t="shared" si="3"/>
        <v>7.8307692307692305</v>
      </c>
    </row>
    <row r="22" spans="1:26" s="114" customFormat="1" x14ac:dyDescent="0.2">
      <c r="A22" s="4" t="s">
        <v>966</v>
      </c>
      <c r="B22" s="22">
        <v>7.4668000000000001</v>
      </c>
      <c r="C22" s="25">
        <v>1460</v>
      </c>
      <c r="D22" s="25">
        <v>210</v>
      </c>
      <c r="E22" s="25">
        <v>91.5</v>
      </c>
      <c r="F22" s="25">
        <v>4.5999999999999996</v>
      </c>
      <c r="G22" s="23">
        <f t="shared" si="0"/>
        <v>6.2671232876712335E-2</v>
      </c>
      <c r="H22" s="24">
        <f t="shared" si="1"/>
        <v>1481.5025000000001</v>
      </c>
      <c r="I22" s="58">
        <v>3.27E-2</v>
      </c>
      <c r="J22" s="58">
        <v>1.2999999999999999E-3</v>
      </c>
      <c r="K22" s="58">
        <v>4.5640000000000003E-3</v>
      </c>
      <c r="L22" s="58">
        <v>7.3999999999999996E-5</v>
      </c>
      <c r="M22" s="80">
        <v>0.43286000000000002</v>
      </c>
      <c r="N22" s="25">
        <v>4.8599999999999997E-2</v>
      </c>
      <c r="O22" s="25">
        <v>1.6000000000000001E-3</v>
      </c>
      <c r="P22" s="25"/>
      <c r="Q22" s="25">
        <v>32.700000000000003</v>
      </c>
      <c r="R22" s="25">
        <v>1.3</v>
      </c>
      <c r="S22" s="184">
        <v>29.35</v>
      </c>
      <c r="T22" s="184">
        <v>0.48</v>
      </c>
      <c r="U22" s="146">
        <f t="shared" si="4"/>
        <v>1.6354344122657578</v>
      </c>
      <c r="V22" s="24">
        <v>121</v>
      </c>
      <c r="W22" s="24">
        <v>73</v>
      </c>
      <c r="X22" s="22">
        <f t="shared" si="2"/>
        <v>10.244648318042815</v>
      </c>
      <c r="Y22" s="25"/>
      <c r="Z22" s="29">
        <f t="shared" si="3"/>
        <v>2.576923076923078</v>
      </c>
    </row>
    <row r="23" spans="1:26" s="114" customFormat="1" x14ac:dyDescent="0.2">
      <c r="A23" s="4" t="s">
        <v>967</v>
      </c>
      <c r="B23" s="22">
        <v>23.645</v>
      </c>
      <c r="C23" s="25">
        <v>3050</v>
      </c>
      <c r="D23" s="25">
        <v>100</v>
      </c>
      <c r="E23" s="25">
        <v>43.9</v>
      </c>
      <c r="F23" s="25">
        <v>1.8</v>
      </c>
      <c r="G23" s="23">
        <f t="shared" si="0"/>
        <v>1.4393442622950819E-2</v>
      </c>
      <c r="H23" s="24">
        <f t="shared" si="1"/>
        <v>3060.3164999999999</v>
      </c>
      <c r="I23" s="58">
        <v>3.2009999999999997E-2</v>
      </c>
      <c r="J23" s="58">
        <v>7.9000000000000001E-4</v>
      </c>
      <c r="K23" s="58">
        <v>4.5649999999999996E-3</v>
      </c>
      <c r="L23" s="58">
        <v>5.5000000000000002E-5</v>
      </c>
      <c r="M23" s="80">
        <v>0.3841</v>
      </c>
      <c r="N23" s="25">
        <v>4.9200000000000001E-2</v>
      </c>
      <c r="O23" s="25">
        <v>8.8999999999999995E-4</v>
      </c>
      <c r="P23" s="25"/>
      <c r="Q23" s="25">
        <v>31.99</v>
      </c>
      <c r="R23" s="25">
        <v>0.78</v>
      </c>
      <c r="S23" s="184">
        <v>29.36</v>
      </c>
      <c r="T23" s="184">
        <v>0.35</v>
      </c>
      <c r="U23" s="146">
        <f t="shared" si="4"/>
        <v>1.1920980926430518</v>
      </c>
      <c r="V23" s="24">
        <v>150</v>
      </c>
      <c r="W23" s="24">
        <v>41</v>
      </c>
      <c r="X23" s="22">
        <f t="shared" si="2"/>
        <v>8.2213191622381938</v>
      </c>
      <c r="Y23" s="25"/>
      <c r="Z23" s="29">
        <f t="shared" si="3"/>
        <v>3.3717948717948705</v>
      </c>
    </row>
    <row r="24" spans="1:26" s="114" customFormat="1" x14ac:dyDescent="0.2">
      <c r="A24" s="4" t="s">
        <v>968</v>
      </c>
      <c r="B24" s="22">
        <v>13.115</v>
      </c>
      <c r="C24" s="25">
        <v>1290</v>
      </c>
      <c r="D24" s="25">
        <v>310</v>
      </c>
      <c r="E24" s="25">
        <v>113</v>
      </c>
      <c r="F24" s="25">
        <v>23</v>
      </c>
      <c r="G24" s="23">
        <f t="shared" si="0"/>
        <v>8.7596899224806207E-2</v>
      </c>
      <c r="H24" s="24">
        <f t="shared" si="1"/>
        <v>1316.5550000000001</v>
      </c>
      <c r="I24" s="58">
        <v>3.0599999999999999E-2</v>
      </c>
      <c r="J24" s="58">
        <v>1.4E-3</v>
      </c>
      <c r="K24" s="58">
        <v>4.6719999999999999E-3</v>
      </c>
      <c r="L24" s="58">
        <v>1E-4</v>
      </c>
      <c r="M24" s="80">
        <v>0.1336</v>
      </c>
      <c r="N24" s="25">
        <v>4.87E-2</v>
      </c>
      <c r="O24" s="25">
        <v>2.3999999999999998E-3</v>
      </c>
      <c r="P24" s="25"/>
      <c r="Q24" s="25">
        <v>30.6</v>
      </c>
      <c r="R24" s="25">
        <v>1.4</v>
      </c>
      <c r="S24" s="184">
        <v>30.05</v>
      </c>
      <c r="T24" s="184">
        <v>0.66</v>
      </c>
      <c r="U24" s="146">
        <f t="shared" si="4"/>
        <v>2.1963394342762061</v>
      </c>
      <c r="V24" s="24">
        <v>120</v>
      </c>
      <c r="W24" s="24">
        <v>110</v>
      </c>
      <c r="X24" s="22">
        <f t="shared" si="2"/>
        <v>1.7973856209150374</v>
      </c>
      <c r="Y24" s="25"/>
      <c r="Z24" s="22">
        <f t="shared" si="3"/>
        <v>0.3928571428571434</v>
      </c>
    </row>
    <row r="25" spans="1:26" s="114" customFormat="1" x14ac:dyDescent="0.2">
      <c r="A25" s="4" t="s">
        <v>969</v>
      </c>
      <c r="B25" s="22">
        <v>23.265999999999998</v>
      </c>
      <c r="C25" s="25">
        <v>2420</v>
      </c>
      <c r="D25" s="25">
        <v>200</v>
      </c>
      <c r="E25" s="25">
        <v>55.3</v>
      </c>
      <c r="F25" s="25">
        <v>1.8</v>
      </c>
      <c r="G25" s="23">
        <f t="shared" si="0"/>
        <v>2.2851239669421486E-2</v>
      </c>
      <c r="H25" s="24">
        <f t="shared" si="1"/>
        <v>2432.9955</v>
      </c>
      <c r="I25" s="58">
        <v>3.2399999999999998E-2</v>
      </c>
      <c r="J25" s="58">
        <v>1.1000000000000001E-3</v>
      </c>
      <c r="K25" s="58">
        <v>4.6740000000000002E-3</v>
      </c>
      <c r="L25" s="58">
        <v>6.3999999999999997E-5</v>
      </c>
      <c r="M25" s="80">
        <v>0.49417</v>
      </c>
      <c r="N25" s="25">
        <v>4.8500000000000001E-2</v>
      </c>
      <c r="O25" s="25">
        <v>1.4E-3</v>
      </c>
      <c r="P25" s="25"/>
      <c r="Q25" s="25">
        <v>32.4</v>
      </c>
      <c r="R25" s="25">
        <v>1.1000000000000001</v>
      </c>
      <c r="S25" s="184">
        <v>30.06</v>
      </c>
      <c r="T25" s="184">
        <v>0.41</v>
      </c>
      <c r="U25" s="146">
        <f t="shared" si="4"/>
        <v>1.3639387890884898</v>
      </c>
      <c r="V25" s="24">
        <v>121</v>
      </c>
      <c r="W25" s="24">
        <v>62</v>
      </c>
      <c r="X25" s="22">
        <f t="shared" si="2"/>
        <v>7.2222222222222188</v>
      </c>
      <c r="Y25" s="25"/>
      <c r="Z25" s="29">
        <f t="shared" si="3"/>
        <v>2.127272727272727</v>
      </c>
    </row>
    <row r="26" spans="1:26" s="114" customFormat="1" x14ac:dyDescent="0.2">
      <c r="A26" s="4" t="s">
        <v>970</v>
      </c>
      <c r="B26" s="22">
        <v>20.58</v>
      </c>
      <c r="C26" s="25">
        <v>788</v>
      </c>
      <c r="D26" s="25">
        <v>16</v>
      </c>
      <c r="E26" s="25">
        <v>47.84</v>
      </c>
      <c r="F26" s="25">
        <v>0.56000000000000005</v>
      </c>
      <c r="G26" s="23">
        <f t="shared" si="0"/>
        <v>6.0710659898477161E-2</v>
      </c>
      <c r="H26" s="24">
        <f t="shared" si="1"/>
        <v>799.24239999999998</v>
      </c>
      <c r="I26" s="58">
        <v>3.2199999999999999E-2</v>
      </c>
      <c r="J26" s="58">
        <v>1.1999999999999999E-3</v>
      </c>
      <c r="K26" s="58">
        <v>4.751E-3</v>
      </c>
      <c r="L26" s="58">
        <v>8.2999999999999998E-5</v>
      </c>
      <c r="M26" s="80">
        <v>0.28782999999999997</v>
      </c>
      <c r="N26" s="25">
        <v>4.7E-2</v>
      </c>
      <c r="O26" s="25">
        <v>1.4E-3</v>
      </c>
      <c r="P26" s="25"/>
      <c r="Q26" s="25">
        <v>32.200000000000003</v>
      </c>
      <c r="R26" s="25">
        <v>1.2</v>
      </c>
      <c r="S26" s="184">
        <v>30.55</v>
      </c>
      <c r="T26" s="184">
        <v>0.53</v>
      </c>
      <c r="U26" s="146">
        <f t="shared" si="4"/>
        <v>1.7348608837970541</v>
      </c>
      <c r="V26" s="24">
        <v>56</v>
      </c>
      <c r="W26" s="24">
        <v>64</v>
      </c>
      <c r="X26" s="22">
        <f t="shared" si="2"/>
        <v>5.1242236024844789</v>
      </c>
      <c r="Y26" s="25"/>
      <c r="Z26" s="29">
        <f t="shared" si="3"/>
        <v>1.3750000000000018</v>
      </c>
    </row>
    <row r="27" spans="1:26" s="114" customFormat="1" x14ac:dyDescent="0.2">
      <c r="A27" s="4" t="s">
        <v>971</v>
      </c>
      <c r="B27" s="22">
        <v>18.927</v>
      </c>
      <c r="C27" s="25">
        <v>1210</v>
      </c>
      <c r="D27" s="25">
        <v>99</v>
      </c>
      <c r="E27" s="25">
        <v>126.8</v>
      </c>
      <c r="F27" s="25">
        <v>7.4</v>
      </c>
      <c r="G27" s="23">
        <f t="shared" si="0"/>
        <v>0.10479338842975207</v>
      </c>
      <c r="H27" s="24">
        <f t="shared" si="1"/>
        <v>1239.798</v>
      </c>
      <c r="I27" s="58">
        <v>3.0800000000000001E-2</v>
      </c>
      <c r="J27" s="58">
        <v>1.1000000000000001E-3</v>
      </c>
      <c r="K27" s="58">
        <v>4.7739999999999996E-3</v>
      </c>
      <c r="L27" s="58">
        <v>7.4999999999999993E-5</v>
      </c>
      <c r="M27" s="80">
        <v>0.36868000000000001</v>
      </c>
      <c r="N27" s="25">
        <v>4.7100000000000003E-2</v>
      </c>
      <c r="O27" s="25">
        <v>1.4E-3</v>
      </c>
      <c r="P27" s="25"/>
      <c r="Q27" s="25">
        <v>30.79</v>
      </c>
      <c r="R27" s="25">
        <v>1.1000000000000001</v>
      </c>
      <c r="S27" s="184">
        <v>30.7</v>
      </c>
      <c r="T27" s="184">
        <v>0.48</v>
      </c>
      <c r="U27" s="146">
        <f t="shared" si="4"/>
        <v>1.5635179153094463</v>
      </c>
      <c r="V27" s="24">
        <v>61</v>
      </c>
      <c r="W27" s="24">
        <v>65</v>
      </c>
      <c r="X27" s="22">
        <f t="shared" si="2"/>
        <v>0.29230269568041312</v>
      </c>
      <c r="Y27" s="25"/>
      <c r="Z27" s="22">
        <f t="shared" si="3"/>
        <v>8.1818181818181679E-2</v>
      </c>
    </row>
    <row r="28" spans="1:26" s="114" customFormat="1" x14ac:dyDescent="0.2">
      <c r="A28" s="4" t="s">
        <v>972</v>
      </c>
      <c r="B28" s="22">
        <v>24.584</v>
      </c>
      <c r="C28" s="25">
        <v>1193</v>
      </c>
      <c r="D28" s="25">
        <v>92</v>
      </c>
      <c r="E28" s="25">
        <v>43.1</v>
      </c>
      <c r="F28" s="25">
        <v>1.7</v>
      </c>
      <c r="G28" s="23">
        <f t="shared" si="0"/>
        <v>3.6127409891031012E-2</v>
      </c>
      <c r="H28" s="24">
        <f t="shared" si="1"/>
        <v>1203.1285</v>
      </c>
      <c r="I28" s="58">
        <v>5.2999999999999999E-2</v>
      </c>
      <c r="J28" s="58">
        <v>6.1000000000000004E-3</v>
      </c>
      <c r="K28" s="58">
        <v>4.7809999999999997E-3</v>
      </c>
      <c r="L28" s="58">
        <v>7.8999999999999996E-5</v>
      </c>
      <c r="M28" s="80">
        <v>8.966E-3</v>
      </c>
      <c r="N28" s="25">
        <v>8.1000000000000003E-2</v>
      </c>
      <c r="O28" s="25">
        <v>1.0999999999999999E-2</v>
      </c>
      <c r="P28" s="25"/>
      <c r="Q28" s="25">
        <v>52.1</v>
      </c>
      <c r="R28" s="25">
        <v>5.8</v>
      </c>
      <c r="S28" s="184">
        <v>30.75</v>
      </c>
      <c r="T28" s="184">
        <v>0.5</v>
      </c>
      <c r="U28" s="146">
        <f t="shared" si="4"/>
        <v>1.6260162601626018</v>
      </c>
      <c r="V28" s="24">
        <v>1000</v>
      </c>
      <c r="W28" s="24">
        <v>220</v>
      </c>
      <c r="X28" s="22">
        <f t="shared" si="2"/>
        <v>40.978886756238012</v>
      </c>
      <c r="Y28" s="25"/>
      <c r="Z28" s="29">
        <f t="shared" si="3"/>
        <v>3.681034482758621</v>
      </c>
    </row>
    <row r="29" spans="1:26" s="114" customFormat="1" x14ac:dyDescent="0.2">
      <c r="A29" s="4" t="s">
        <v>973</v>
      </c>
      <c r="B29" s="22">
        <v>25.582999999999998</v>
      </c>
      <c r="C29" s="25">
        <v>3020</v>
      </c>
      <c r="D29" s="25">
        <v>110</v>
      </c>
      <c r="E29" s="25">
        <v>50</v>
      </c>
      <c r="F29" s="25">
        <v>6</v>
      </c>
      <c r="G29" s="23">
        <f t="shared" si="0"/>
        <v>1.6556291390728478E-2</v>
      </c>
      <c r="H29" s="24">
        <f t="shared" si="1"/>
        <v>3031.75</v>
      </c>
      <c r="I29" s="58">
        <v>3.3399999999999999E-2</v>
      </c>
      <c r="J29" s="58">
        <v>7.6999999999999996E-4</v>
      </c>
      <c r="K29" s="58">
        <v>4.8250000000000003E-3</v>
      </c>
      <c r="L29" s="58">
        <v>7.2000000000000002E-5</v>
      </c>
      <c r="M29" s="80">
        <v>0.58394999999999997</v>
      </c>
      <c r="N29" s="25">
        <v>4.811E-2</v>
      </c>
      <c r="O29" s="25">
        <v>7.3999999999999999E-4</v>
      </c>
      <c r="P29" s="25"/>
      <c r="Q29" s="25">
        <v>33.36</v>
      </c>
      <c r="R29" s="25">
        <v>0.76</v>
      </c>
      <c r="S29" s="184">
        <v>31.03</v>
      </c>
      <c r="T29" s="184">
        <v>0.46</v>
      </c>
      <c r="U29" s="146">
        <f t="shared" si="4"/>
        <v>1.4824363519174992</v>
      </c>
      <c r="V29" s="24">
        <v>101</v>
      </c>
      <c r="W29" s="24">
        <v>35</v>
      </c>
      <c r="X29" s="22">
        <f t="shared" si="2"/>
        <v>6.9844124700239707</v>
      </c>
      <c r="Y29" s="25"/>
      <c r="Z29" s="29">
        <f t="shared" si="3"/>
        <v>3.0657894736842084</v>
      </c>
    </row>
    <row r="30" spans="1:26" x14ac:dyDescent="0.2">
      <c r="A30" s="2" t="s">
        <v>974</v>
      </c>
      <c r="B30" s="30">
        <v>5.2107000000000001</v>
      </c>
      <c r="C30" s="17">
        <v>2143</v>
      </c>
      <c r="D30" s="17">
        <v>51</v>
      </c>
      <c r="E30" s="17">
        <v>29.2</v>
      </c>
      <c r="F30" s="17">
        <v>1</v>
      </c>
      <c r="G30" s="31">
        <f t="shared" si="0"/>
        <v>1.3625758282781147E-2</v>
      </c>
      <c r="H30" s="32">
        <f t="shared" si="1"/>
        <v>2149.8620000000001</v>
      </c>
      <c r="I30" s="56">
        <v>3.1230000000000001E-2</v>
      </c>
      <c r="J30" s="56">
        <v>8.8000000000000003E-4</v>
      </c>
      <c r="K30" s="56">
        <v>4.8820000000000001E-3</v>
      </c>
      <c r="L30" s="56">
        <v>1.1E-4</v>
      </c>
      <c r="M30" s="82">
        <v>0.20269999999999999</v>
      </c>
      <c r="N30" s="17">
        <v>4.6600000000000003E-2</v>
      </c>
      <c r="O30" s="17">
        <v>1.4E-3</v>
      </c>
      <c r="P30" s="17"/>
      <c r="Q30" s="17">
        <v>31.22</v>
      </c>
      <c r="R30" s="17">
        <v>0.86</v>
      </c>
      <c r="S30" s="182">
        <v>31.39</v>
      </c>
      <c r="T30" s="182">
        <v>0.68</v>
      </c>
      <c r="U30" s="121">
        <f t="shared" si="4"/>
        <v>2.1662949984071358</v>
      </c>
      <c r="V30" s="32">
        <v>30</v>
      </c>
      <c r="W30" s="32">
        <v>65</v>
      </c>
      <c r="X30" s="30">
        <f t="shared" si="2"/>
        <v>-0.5445227418321652</v>
      </c>
      <c r="Y30" s="17"/>
      <c r="Z30" s="30">
        <f t="shared" si="3"/>
        <v>-0.19767441860465315</v>
      </c>
    </row>
    <row r="31" spans="1:26" x14ac:dyDescent="0.2">
      <c r="A31" s="2" t="s">
        <v>975</v>
      </c>
      <c r="B31" s="30">
        <v>6.3305999999999996</v>
      </c>
      <c r="C31" s="17">
        <v>231.5</v>
      </c>
      <c r="D31" s="17">
        <v>6.5</v>
      </c>
      <c r="E31" s="17">
        <v>30.4</v>
      </c>
      <c r="F31" s="17">
        <v>1.2</v>
      </c>
      <c r="G31" s="31">
        <f t="shared" si="0"/>
        <v>0.13131749460043196</v>
      </c>
      <c r="H31" s="32">
        <f t="shared" si="1"/>
        <v>238.64400000000001</v>
      </c>
      <c r="I31" s="56">
        <v>2.86E-2</v>
      </c>
      <c r="J31" s="56">
        <v>3.5000000000000001E-3</v>
      </c>
      <c r="K31" s="56">
        <v>4.9690000000000003E-3</v>
      </c>
      <c r="L31" s="56">
        <v>1E-4</v>
      </c>
      <c r="M31" s="82">
        <v>8.3867999999999998E-2</v>
      </c>
      <c r="N31" s="17">
        <v>4.2299999999999997E-2</v>
      </c>
      <c r="O31" s="17">
        <v>5.0000000000000001E-3</v>
      </c>
      <c r="P31" s="17"/>
      <c r="Q31" s="17">
        <v>28.6</v>
      </c>
      <c r="R31" s="17">
        <v>3.4</v>
      </c>
      <c r="S31" s="182">
        <v>31.95</v>
      </c>
      <c r="T31" s="182">
        <v>0.67</v>
      </c>
      <c r="U31" s="121">
        <f t="shared" si="4"/>
        <v>2.0970266040688577</v>
      </c>
      <c r="V31" s="32">
        <v>-170</v>
      </c>
      <c r="W31" s="32">
        <v>220</v>
      </c>
      <c r="X31" s="30">
        <f t="shared" si="2"/>
        <v>-11.713286713286708</v>
      </c>
      <c r="Y31" s="17"/>
      <c r="Z31" s="30">
        <f t="shared" si="3"/>
        <v>-0.98529411764705821</v>
      </c>
    </row>
    <row r="32" spans="1:26" x14ac:dyDescent="0.2">
      <c r="A32" s="2" t="s">
        <v>976</v>
      </c>
      <c r="B32" s="30">
        <v>10.172000000000001</v>
      </c>
      <c r="C32" s="17">
        <v>560</v>
      </c>
      <c r="D32" s="17">
        <v>210</v>
      </c>
      <c r="E32" s="17">
        <v>43.3</v>
      </c>
      <c r="F32" s="17">
        <v>4.5999999999999996</v>
      </c>
      <c r="G32" s="31">
        <f t="shared" si="0"/>
        <v>7.7321428571428569E-2</v>
      </c>
      <c r="H32" s="32">
        <f t="shared" si="1"/>
        <v>570.17550000000006</v>
      </c>
      <c r="I32" s="56">
        <v>3.09E-2</v>
      </c>
      <c r="J32" s="56">
        <v>2.0999999999999999E-3</v>
      </c>
      <c r="K32" s="56">
        <v>5.1000000000000004E-3</v>
      </c>
      <c r="L32" s="56">
        <v>1.2E-4</v>
      </c>
      <c r="M32" s="82">
        <v>0.21726999999999999</v>
      </c>
      <c r="N32" s="17">
        <v>4.5400000000000003E-2</v>
      </c>
      <c r="O32" s="17">
        <v>3.3999999999999998E-3</v>
      </c>
      <c r="P32" s="17"/>
      <c r="Q32" s="17">
        <v>30.9</v>
      </c>
      <c r="R32" s="17">
        <v>2.1</v>
      </c>
      <c r="S32" s="182">
        <v>32.82</v>
      </c>
      <c r="T32" s="182">
        <v>0.77</v>
      </c>
      <c r="U32" s="121">
        <f t="shared" si="4"/>
        <v>2.3461304082876295</v>
      </c>
      <c r="V32" s="32">
        <v>-10</v>
      </c>
      <c r="W32" s="32">
        <v>140</v>
      </c>
      <c r="X32" s="30">
        <f t="shared" si="2"/>
        <v>-6.2135922330097237</v>
      </c>
      <c r="Y32" s="17"/>
      <c r="Z32" s="30">
        <f t="shared" si="3"/>
        <v>-0.91428571428571503</v>
      </c>
    </row>
    <row r="33" spans="1:26" x14ac:dyDescent="0.2">
      <c r="A33" s="2" t="s">
        <v>977</v>
      </c>
      <c r="B33" s="84">
        <v>4.4367999999999999</v>
      </c>
      <c r="C33" s="17">
        <v>3010</v>
      </c>
      <c r="D33" s="17">
        <v>160</v>
      </c>
      <c r="E33" s="17">
        <v>96</v>
      </c>
      <c r="F33" s="17">
        <v>4.2</v>
      </c>
      <c r="G33" s="31">
        <f t="shared" si="0"/>
        <v>3.1893687707641193E-2</v>
      </c>
      <c r="H33" s="32">
        <f t="shared" si="1"/>
        <v>3032.56</v>
      </c>
      <c r="I33" s="56">
        <v>3.3599999999999998E-2</v>
      </c>
      <c r="J33" s="56">
        <v>1.8E-3</v>
      </c>
      <c r="K33" s="56">
        <v>5.1209999999999997E-3</v>
      </c>
      <c r="L33" s="56">
        <v>8.7000000000000001E-5</v>
      </c>
      <c r="M33" s="82">
        <v>0.66832999999999998</v>
      </c>
      <c r="N33" s="17">
        <v>4.7699999999999999E-2</v>
      </c>
      <c r="O33" s="17">
        <v>2.2000000000000001E-3</v>
      </c>
      <c r="P33" s="17"/>
      <c r="Q33" s="17">
        <v>33.6</v>
      </c>
      <c r="R33" s="17">
        <v>1.7</v>
      </c>
      <c r="S33" s="182">
        <v>32.93</v>
      </c>
      <c r="T33" s="182">
        <v>0.56000000000000005</v>
      </c>
      <c r="U33" s="121">
        <f t="shared" si="4"/>
        <v>1.700576981475858</v>
      </c>
      <c r="V33" s="32">
        <v>80</v>
      </c>
      <c r="W33" s="32">
        <v>100</v>
      </c>
      <c r="X33" s="30">
        <f t="shared" si="2"/>
        <v>1.9940476190476231</v>
      </c>
      <c r="Y33" s="17"/>
      <c r="Z33" s="30">
        <f t="shared" si="3"/>
        <v>0.39411764705882452</v>
      </c>
    </row>
    <row r="34" spans="1:26" s="114" customFormat="1" x14ac:dyDescent="0.2">
      <c r="A34" s="4" t="s">
        <v>978</v>
      </c>
      <c r="B34" s="22">
        <v>11.2</v>
      </c>
      <c r="C34" s="25">
        <v>665</v>
      </c>
      <c r="D34" s="25">
        <v>56</v>
      </c>
      <c r="E34" s="25">
        <v>57.8</v>
      </c>
      <c r="F34" s="25">
        <v>4.8</v>
      </c>
      <c r="G34" s="23">
        <f t="shared" si="0"/>
        <v>8.6917293233082699E-2</v>
      </c>
      <c r="H34" s="24">
        <f t="shared" si="1"/>
        <v>678.58299999999997</v>
      </c>
      <c r="I34" s="58">
        <v>3.5700000000000003E-2</v>
      </c>
      <c r="J34" s="58">
        <v>1.5E-3</v>
      </c>
      <c r="K34" s="58">
        <v>5.1320000000000003E-3</v>
      </c>
      <c r="L34" s="58">
        <v>8.3999999999999995E-5</v>
      </c>
      <c r="M34" s="80">
        <v>0.35449000000000003</v>
      </c>
      <c r="N34" s="25">
        <v>4.7300000000000002E-2</v>
      </c>
      <c r="O34" s="25">
        <v>1.6999999999999999E-3</v>
      </c>
      <c r="P34" s="25"/>
      <c r="Q34" s="25">
        <v>35.6</v>
      </c>
      <c r="R34" s="25">
        <v>1.5</v>
      </c>
      <c r="S34" s="184">
        <v>33</v>
      </c>
      <c r="T34" s="184">
        <v>0.54</v>
      </c>
      <c r="U34" s="146">
        <f t="shared" si="4"/>
        <v>1.6363636363636365</v>
      </c>
      <c r="V34" s="24">
        <v>62</v>
      </c>
      <c r="W34" s="24">
        <v>77</v>
      </c>
      <c r="X34" s="22">
        <f t="shared" si="2"/>
        <v>7.3033707865168607</v>
      </c>
      <c r="Y34" s="25"/>
      <c r="Z34" s="29">
        <f t="shared" si="3"/>
        <v>1.7333333333333343</v>
      </c>
    </row>
    <row r="35" spans="1:26" x14ac:dyDescent="0.2">
      <c r="A35" s="2" t="s">
        <v>979</v>
      </c>
      <c r="B35" s="30">
        <v>28.146999999999998</v>
      </c>
      <c r="C35" s="17">
        <v>3670</v>
      </c>
      <c r="D35" s="17">
        <v>240</v>
      </c>
      <c r="E35" s="17">
        <v>51.1</v>
      </c>
      <c r="F35" s="17">
        <v>2.5</v>
      </c>
      <c r="G35" s="31">
        <f t="shared" ref="G35:G71" si="5">E35/C35</f>
        <v>1.3923705722070846E-2</v>
      </c>
      <c r="H35" s="32">
        <f t="shared" ref="H35:H71" si="6">C35+(0.235*E35)</f>
        <v>3682.0084999999999</v>
      </c>
      <c r="I35" s="56">
        <v>3.3950000000000001E-2</v>
      </c>
      <c r="J35" s="56">
        <v>7.6000000000000004E-4</v>
      </c>
      <c r="K35" s="56">
        <v>5.208E-3</v>
      </c>
      <c r="L35" s="56">
        <v>6.6000000000000005E-5</v>
      </c>
      <c r="M35" s="82">
        <v>0.52185999999999999</v>
      </c>
      <c r="N35" s="17">
        <v>4.7219999999999998E-2</v>
      </c>
      <c r="O35" s="17">
        <v>7.5000000000000002E-4</v>
      </c>
      <c r="P35" s="17"/>
      <c r="Q35" s="17">
        <v>33.9</v>
      </c>
      <c r="R35" s="17">
        <v>0.74</v>
      </c>
      <c r="S35" s="182">
        <v>33.479999999999997</v>
      </c>
      <c r="T35" s="182">
        <v>0.42</v>
      </c>
      <c r="U35" s="121">
        <f t="shared" si="4"/>
        <v>1.2544802867383513</v>
      </c>
      <c r="V35" s="32">
        <v>60</v>
      </c>
      <c r="W35" s="32">
        <v>35</v>
      </c>
      <c r="X35" s="30">
        <f t="shared" ref="X35:X71" si="7">100*(1-(S35/Q35))</f>
        <v>1.2389380530973493</v>
      </c>
      <c r="Y35" s="17"/>
      <c r="Z35" s="30">
        <f t="shared" ref="Z35:Z71" si="8">(Q35-S35)/R35</f>
        <v>0.56756756756756988</v>
      </c>
    </row>
    <row r="36" spans="1:26" s="114" customFormat="1" x14ac:dyDescent="0.2">
      <c r="A36" s="4" t="s">
        <v>980</v>
      </c>
      <c r="B36" s="22">
        <v>25.381</v>
      </c>
      <c r="C36" s="25">
        <v>2410</v>
      </c>
      <c r="D36" s="25">
        <v>110</v>
      </c>
      <c r="E36" s="25">
        <v>57.9</v>
      </c>
      <c r="F36" s="25">
        <v>3.6</v>
      </c>
      <c r="G36" s="23">
        <f t="shared" si="5"/>
        <v>2.4024896265560165E-2</v>
      </c>
      <c r="H36" s="24">
        <f t="shared" si="6"/>
        <v>2423.6064999999999</v>
      </c>
      <c r="I36" s="58">
        <v>3.5340000000000003E-2</v>
      </c>
      <c r="J36" s="58">
        <v>8.1999999999999998E-4</v>
      </c>
      <c r="K36" s="58">
        <v>5.2090000000000001E-3</v>
      </c>
      <c r="L36" s="58">
        <v>6.0999999999999999E-5</v>
      </c>
      <c r="M36" s="80">
        <v>0.41388999999999998</v>
      </c>
      <c r="N36" s="25">
        <v>4.9390000000000003E-2</v>
      </c>
      <c r="O36" s="25">
        <v>8.4000000000000003E-4</v>
      </c>
      <c r="P36" s="25"/>
      <c r="Q36" s="25">
        <v>35.26</v>
      </c>
      <c r="R36" s="25">
        <v>0.81</v>
      </c>
      <c r="S36" s="184">
        <v>33.49</v>
      </c>
      <c r="T36" s="184">
        <v>0.39</v>
      </c>
      <c r="U36" s="146">
        <f t="shared" si="4"/>
        <v>1.1645267243953419</v>
      </c>
      <c r="V36" s="24">
        <v>168</v>
      </c>
      <c r="W36" s="24">
        <v>40</v>
      </c>
      <c r="X36" s="22">
        <f t="shared" si="7"/>
        <v>5.0198525241066267</v>
      </c>
      <c r="Y36" s="25"/>
      <c r="Z36" s="29">
        <f t="shared" si="8"/>
        <v>2.1851851851851802</v>
      </c>
    </row>
    <row r="37" spans="1:26" x14ac:dyDescent="0.2">
      <c r="A37" s="2" t="s">
        <v>981</v>
      </c>
      <c r="B37" s="30">
        <v>24.024000000000001</v>
      </c>
      <c r="C37" s="17">
        <v>695</v>
      </c>
      <c r="D37" s="17">
        <v>62</v>
      </c>
      <c r="E37" s="17">
        <v>53.2</v>
      </c>
      <c r="F37" s="17">
        <v>1.5</v>
      </c>
      <c r="G37" s="31">
        <f t="shared" si="5"/>
        <v>7.6546762589928055E-2</v>
      </c>
      <c r="H37" s="32">
        <f t="shared" si="6"/>
        <v>707.50199999999995</v>
      </c>
      <c r="I37" s="56">
        <v>3.4599999999999999E-2</v>
      </c>
      <c r="J37" s="56">
        <v>1.4E-3</v>
      </c>
      <c r="K37" s="56">
        <v>5.2950000000000002E-3</v>
      </c>
      <c r="L37" s="56">
        <v>1E-4</v>
      </c>
      <c r="M37" s="82">
        <v>0.15436</v>
      </c>
      <c r="N37" s="17">
        <v>4.7300000000000002E-2</v>
      </c>
      <c r="O37" s="17">
        <v>1.6000000000000001E-3</v>
      </c>
      <c r="P37" s="17"/>
      <c r="Q37" s="17">
        <v>34.5</v>
      </c>
      <c r="R37" s="17">
        <v>1.4</v>
      </c>
      <c r="S37" s="182">
        <v>34.04</v>
      </c>
      <c r="T37" s="182">
        <v>0.64</v>
      </c>
      <c r="U37" s="121">
        <f t="shared" si="4"/>
        <v>1.8801410105757932</v>
      </c>
      <c r="V37" s="32">
        <v>59</v>
      </c>
      <c r="W37" s="32">
        <v>73</v>
      </c>
      <c r="X37" s="30">
        <f t="shared" si="7"/>
        <v>1.3333333333333308</v>
      </c>
      <c r="Y37" s="17"/>
      <c r="Z37" s="30">
        <f t="shared" si="8"/>
        <v>0.32857142857142918</v>
      </c>
    </row>
    <row r="38" spans="1:26" s="114" customFormat="1" x14ac:dyDescent="0.2">
      <c r="A38" s="4" t="s">
        <v>982</v>
      </c>
      <c r="B38" s="22">
        <v>26.701000000000001</v>
      </c>
      <c r="C38" s="25">
        <v>1480</v>
      </c>
      <c r="D38" s="25">
        <v>190</v>
      </c>
      <c r="E38" s="25">
        <v>39.6</v>
      </c>
      <c r="F38" s="25">
        <v>4</v>
      </c>
      <c r="G38" s="23">
        <f t="shared" si="5"/>
        <v>2.6756756756756758E-2</v>
      </c>
      <c r="H38" s="24">
        <f t="shared" si="6"/>
        <v>1489.306</v>
      </c>
      <c r="I38" s="58">
        <v>4.3999999999999997E-2</v>
      </c>
      <c r="J38" s="58">
        <v>2.8999999999999998E-3</v>
      </c>
      <c r="K38" s="58">
        <v>5.3210000000000002E-3</v>
      </c>
      <c r="L38" s="58">
        <v>8.2000000000000001E-5</v>
      </c>
      <c r="M38" s="80">
        <v>0.29498999999999997</v>
      </c>
      <c r="N38" s="25">
        <v>6.0499999999999998E-2</v>
      </c>
      <c r="O38" s="25">
        <v>3.8999999999999998E-3</v>
      </c>
      <c r="P38" s="25"/>
      <c r="Q38" s="25">
        <v>43.7</v>
      </c>
      <c r="R38" s="25">
        <v>2.8</v>
      </c>
      <c r="S38" s="184">
        <v>34.21</v>
      </c>
      <c r="T38" s="184">
        <v>0.53</v>
      </c>
      <c r="U38" s="146">
        <f t="shared" si="4"/>
        <v>1.5492546039169834</v>
      </c>
      <c r="V38" s="24">
        <v>540</v>
      </c>
      <c r="W38" s="24">
        <v>120</v>
      </c>
      <c r="X38" s="22">
        <f t="shared" si="7"/>
        <v>21.716247139588106</v>
      </c>
      <c r="Y38" s="25"/>
      <c r="Z38" s="29">
        <f t="shared" si="8"/>
        <v>3.3892857142857151</v>
      </c>
    </row>
    <row r="39" spans="1:26" s="114" customFormat="1" x14ac:dyDescent="0.2">
      <c r="A39" s="4" t="s">
        <v>983</v>
      </c>
      <c r="B39" s="22">
        <v>15.468</v>
      </c>
      <c r="C39" s="25">
        <v>306</v>
      </c>
      <c r="D39" s="25">
        <v>15</v>
      </c>
      <c r="E39" s="25">
        <v>14.38</v>
      </c>
      <c r="F39" s="25">
        <v>0.99</v>
      </c>
      <c r="G39" s="23">
        <f t="shared" si="5"/>
        <v>4.6993464052287583E-2</v>
      </c>
      <c r="H39" s="24">
        <f t="shared" si="6"/>
        <v>309.3793</v>
      </c>
      <c r="I39" s="58">
        <v>3.7900000000000003E-2</v>
      </c>
      <c r="J39" s="58">
        <v>1.9E-3</v>
      </c>
      <c r="K39" s="58">
        <v>5.4099999999999999E-3</v>
      </c>
      <c r="L39" s="58">
        <v>1.2999999999999999E-4</v>
      </c>
      <c r="M39" s="80">
        <v>0.15711</v>
      </c>
      <c r="N39" s="25">
        <v>4.82E-2</v>
      </c>
      <c r="O39" s="25">
        <v>2.5000000000000001E-3</v>
      </c>
      <c r="P39" s="25"/>
      <c r="Q39" s="25">
        <v>37.799999999999997</v>
      </c>
      <c r="R39" s="25">
        <v>1.9</v>
      </c>
      <c r="S39" s="184">
        <v>34.799999999999997</v>
      </c>
      <c r="T39" s="184">
        <v>0.86</v>
      </c>
      <c r="U39" s="146">
        <f t="shared" si="4"/>
        <v>2.4712643678160924</v>
      </c>
      <c r="V39" s="24">
        <v>120</v>
      </c>
      <c r="W39" s="24">
        <v>110</v>
      </c>
      <c r="X39" s="22">
        <f t="shared" si="7"/>
        <v>7.9365079365079421</v>
      </c>
      <c r="Y39" s="25"/>
      <c r="Z39" s="29">
        <f t="shared" si="8"/>
        <v>1.5789473684210527</v>
      </c>
    </row>
    <row r="40" spans="1:26" x14ac:dyDescent="0.2">
      <c r="A40" s="2" t="s">
        <v>984</v>
      </c>
      <c r="B40" s="30">
        <v>18.018000000000001</v>
      </c>
      <c r="C40" s="17">
        <v>240</v>
      </c>
      <c r="D40" s="17">
        <v>10</v>
      </c>
      <c r="E40" s="17">
        <v>62</v>
      </c>
      <c r="F40" s="17">
        <v>2.2000000000000002</v>
      </c>
      <c r="G40" s="31">
        <f t="shared" si="5"/>
        <v>0.25833333333333336</v>
      </c>
      <c r="H40" s="32">
        <f t="shared" si="6"/>
        <v>254.57</v>
      </c>
      <c r="I40" s="56">
        <v>3.56E-2</v>
      </c>
      <c r="J40" s="56">
        <v>2.0999999999999999E-3</v>
      </c>
      <c r="K40" s="56">
        <v>5.4650000000000002E-3</v>
      </c>
      <c r="L40" s="56">
        <v>1.1E-4</v>
      </c>
      <c r="M40" s="82">
        <v>0.16991000000000001</v>
      </c>
      <c r="N40" s="17">
        <v>4.7500000000000001E-2</v>
      </c>
      <c r="O40" s="17">
        <v>2.7000000000000001E-3</v>
      </c>
      <c r="P40" s="17"/>
      <c r="Q40" s="17">
        <v>35.5</v>
      </c>
      <c r="R40" s="17">
        <v>2.1</v>
      </c>
      <c r="S40" s="182">
        <v>35.14</v>
      </c>
      <c r="T40" s="182">
        <v>0.68</v>
      </c>
      <c r="U40" s="121">
        <f t="shared" si="4"/>
        <v>1.9351166761525329</v>
      </c>
      <c r="V40" s="32">
        <v>70</v>
      </c>
      <c r="W40" s="32">
        <v>120</v>
      </c>
      <c r="X40" s="30">
        <f t="shared" si="7"/>
        <v>1.0140845070422566</v>
      </c>
      <c r="Y40" s="17"/>
      <c r="Z40" s="30">
        <f t="shared" si="8"/>
        <v>0.17142857142857115</v>
      </c>
    </row>
    <row r="41" spans="1:26" x14ac:dyDescent="0.2">
      <c r="A41" s="2" t="s">
        <v>985</v>
      </c>
      <c r="B41" s="30">
        <v>13.797000000000001</v>
      </c>
      <c r="C41" s="17">
        <v>3820</v>
      </c>
      <c r="D41" s="17">
        <v>230</v>
      </c>
      <c r="E41" s="17">
        <v>82</v>
      </c>
      <c r="F41" s="17">
        <v>7.1</v>
      </c>
      <c r="G41" s="31">
        <f t="shared" si="5"/>
        <v>2.1465968586387434E-2</v>
      </c>
      <c r="H41" s="32">
        <f t="shared" si="6"/>
        <v>3839.27</v>
      </c>
      <c r="I41" s="56">
        <v>3.5430000000000003E-2</v>
      </c>
      <c r="J41" s="56">
        <v>8.9999999999999998E-4</v>
      </c>
      <c r="K41" s="56">
        <v>5.4949999999999999E-3</v>
      </c>
      <c r="L41" s="56">
        <v>8.6000000000000003E-5</v>
      </c>
      <c r="M41" s="82">
        <v>0.49704999999999999</v>
      </c>
      <c r="N41" s="17">
        <v>4.7219999999999998E-2</v>
      </c>
      <c r="O41" s="17">
        <v>8.7000000000000001E-4</v>
      </c>
      <c r="P41" s="17"/>
      <c r="Q41" s="17">
        <v>35.35</v>
      </c>
      <c r="R41" s="17">
        <v>0.88</v>
      </c>
      <c r="S41" s="182">
        <v>35.32</v>
      </c>
      <c r="T41" s="182">
        <v>0.55000000000000004</v>
      </c>
      <c r="U41" s="121">
        <f t="shared" si="4"/>
        <v>1.5571913929784826</v>
      </c>
      <c r="V41" s="32">
        <v>60</v>
      </c>
      <c r="W41" s="32">
        <v>41</v>
      </c>
      <c r="X41" s="30">
        <f t="shared" si="7"/>
        <v>8.4865629420083355E-2</v>
      </c>
      <c r="Y41" s="17"/>
      <c r="Z41" s="30">
        <f t="shared" si="8"/>
        <v>3.4090909090910386E-2</v>
      </c>
    </row>
    <row r="42" spans="1:26" s="114" customFormat="1" x14ac:dyDescent="0.2">
      <c r="A42" s="4" t="s">
        <v>986</v>
      </c>
      <c r="B42" s="22">
        <v>10.619</v>
      </c>
      <c r="C42" s="25">
        <v>1132</v>
      </c>
      <c r="D42" s="25">
        <v>23</v>
      </c>
      <c r="E42" s="25">
        <v>24.12</v>
      </c>
      <c r="F42" s="25">
        <v>0.64</v>
      </c>
      <c r="G42" s="23">
        <f t="shared" si="5"/>
        <v>2.1307420494699646E-2</v>
      </c>
      <c r="H42" s="24">
        <f t="shared" si="6"/>
        <v>1137.6682000000001</v>
      </c>
      <c r="I42" s="58">
        <v>7.2300000000000003E-2</v>
      </c>
      <c r="J42" s="58">
        <v>4.1999999999999997E-3</v>
      </c>
      <c r="K42" s="58">
        <v>5.4990000000000004E-3</v>
      </c>
      <c r="L42" s="58">
        <v>9.2E-5</v>
      </c>
      <c r="M42" s="80">
        <v>0.66515999999999997</v>
      </c>
      <c r="N42" s="25">
        <v>9.4100000000000003E-2</v>
      </c>
      <c r="O42" s="25">
        <v>4.1999999999999997E-3</v>
      </c>
      <c r="P42" s="25"/>
      <c r="Q42" s="25">
        <v>70.8</v>
      </c>
      <c r="R42" s="25">
        <v>4</v>
      </c>
      <c r="S42" s="184">
        <v>35.35</v>
      </c>
      <c r="T42" s="184">
        <v>0.59</v>
      </c>
      <c r="U42" s="146">
        <f t="shared" si="4"/>
        <v>1.6690240452616689</v>
      </c>
      <c r="V42" s="24">
        <v>1488</v>
      </c>
      <c r="W42" s="24">
        <v>83</v>
      </c>
      <c r="X42" s="22">
        <f t="shared" si="7"/>
        <v>50.070621468926561</v>
      </c>
      <c r="Y42" s="25"/>
      <c r="Z42" s="29">
        <f t="shared" si="8"/>
        <v>8.8624999999999989</v>
      </c>
    </row>
    <row r="43" spans="1:26" x14ac:dyDescent="0.2">
      <c r="A43" s="2" t="s">
        <v>987</v>
      </c>
      <c r="B43" s="30">
        <v>11.939</v>
      </c>
      <c r="C43" s="17">
        <v>319</v>
      </c>
      <c r="D43" s="17">
        <v>89</v>
      </c>
      <c r="E43" s="17">
        <v>32.1</v>
      </c>
      <c r="F43" s="17">
        <v>2</v>
      </c>
      <c r="G43" s="31">
        <f t="shared" si="5"/>
        <v>0.1006269592476489</v>
      </c>
      <c r="H43" s="32">
        <f t="shared" si="6"/>
        <v>326.54349999999999</v>
      </c>
      <c r="I43" s="56">
        <v>3.7100000000000001E-2</v>
      </c>
      <c r="J43" s="56">
        <v>3.0999999999999999E-3</v>
      </c>
      <c r="K43" s="56">
        <v>5.5399999999999998E-3</v>
      </c>
      <c r="L43" s="56">
        <v>1.3999999999999999E-4</v>
      </c>
      <c r="M43" s="82">
        <v>0.34354000000000001</v>
      </c>
      <c r="N43" s="17">
        <v>4.9500000000000002E-2</v>
      </c>
      <c r="O43" s="17">
        <v>3.8E-3</v>
      </c>
      <c r="P43" s="17"/>
      <c r="Q43" s="17">
        <v>36.9</v>
      </c>
      <c r="R43" s="17">
        <v>3</v>
      </c>
      <c r="S43" s="182">
        <v>35.61</v>
      </c>
      <c r="T43" s="182">
        <v>0.91</v>
      </c>
      <c r="U43" s="121">
        <f t="shared" si="4"/>
        <v>2.5554619488907613</v>
      </c>
      <c r="V43" s="32">
        <v>130</v>
      </c>
      <c r="W43" s="32">
        <v>160</v>
      </c>
      <c r="X43" s="30">
        <f t="shared" si="7"/>
        <v>3.4959349593495892</v>
      </c>
      <c r="Y43" s="17"/>
      <c r="Z43" s="30">
        <f t="shared" si="8"/>
        <v>0.42999999999999972</v>
      </c>
    </row>
    <row r="44" spans="1:26" x14ac:dyDescent="0.2">
      <c r="A44" s="2" t="s">
        <v>988</v>
      </c>
      <c r="B44" s="30">
        <v>10.605</v>
      </c>
      <c r="C44" s="17">
        <v>2840</v>
      </c>
      <c r="D44" s="17">
        <v>230</v>
      </c>
      <c r="E44" s="17">
        <v>69.099999999999994</v>
      </c>
      <c r="F44" s="17">
        <v>9.5</v>
      </c>
      <c r="G44" s="31">
        <f t="shared" si="5"/>
        <v>2.4330985915492955E-2</v>
      </c>
      <c r="H44" s="32">
        <f t="shared" si="6"/>
        <v>2856.2384999999999</v>
      </c>
      <c r="I44" s="56">
        <v>3.6479999999999999E-2</v>
      </c>
      <c r="J44" s="56">
        <v>9.3000000000000005E-4</v>
      </c>
      <c r="K44" s="56">
        <v>5.568E-3</v>
      </c>
      <c r="L44" s="56">
        <v>6.8999999999999997E-5</v>
      </c>
      <c r="M44" s="82">
        <v>0.19622000000000001</v>
      </c>
      <c r="N44" s="17">
        <v>4.7699999999999999E-2</v>
      </c>
      <c r="O44" s="17">
        <v>1.1000000000000001E-3</v>
      </c>
      <c r="P44" s="17"/>
      <c r="Q44" s="17">
        <v>36.380000000000003</v>
      </c>
      <c r="R44" s="17">
        <v>0.91</v>
      </c>
      <c r="S44" s="182">
        <v>35.79</v>
      </c>
      <c r="T44" s="182">
        <v>0.44</v>
      </c>
      <c r="U44" s="121">
        <f t="shared" si="4"/>
        <v>1.2293936853869796</v>
      </c>
      <c r="V44" s="32">
        <v>82</v>
      </c>
      <c r="W44" s="32">
        <v>52</v>
      </c>
      <c r="X44" s="30">
        <f t="shared" si="7"/>
        <v>1.6217702034084791</v>
      </c>
      <c r="Y44" s="17"/>
      <c r="Z44" s="30">
        <f t="shared" si="8"/>
        <v>0.64835164835165204</v>
      </c>
    </row>
    <row r="45" spans="1:26" s="114" customFormat="1" x14ac:dyDescent="0.2">
      <c r="A45" s="4" t="s">
        <v>989</v>
      </c>
      <c r="B45" s="22">
        <v>23.116</v>
      </c>
      <c r="C45" s="25">
        <v>1021</v>
      </c>
      <c r="D45" s="25">
        <v>83</v>
      </c>
      <c r="E45" s="25">
        <v>30</v>
      </c>
      <c r="F45" s="25">
        <v>1.1000000000000001</v>
      </c>
      <c r="G45" s="23">
        <f t="shared" si="5"/>
        <v>2.9382957884427033E-2</v>
      </c>
      <c r="H45" s="24">
        <f t="shared" si="6"/>
        <v>1028.05</v>
      </c>
      <c r="I45" s="58">
        <v>6.4500000000000002E-2</v>
      </c>
      <c r="J45" s="58">
        <v>4.1999999999999997E-3</v>
      </c>
      <c r="K45" s="58">
        <v>5.5789999999999998E-3</v>
      </c>
      <c r="L45" s="58">
        <v>9.7999999999999997E-5</v>
      </c>
      <c r="M45" s="80">
        <v>-8.7445999999999999E-3</v>
      </c>
      <c r="N45" s="25">
        <v>8.5900000000000004E-2</v>
      </c>
      <c r="O45" s="25">
        <v>6.0000000000000001E-3</v>
      </c>
      <c r="P45" s="25"/>
      <c r="Q45" s="25">
        <v>64</v>
      </c>
      <c r="R45" s="25">
        <v>4.0999999999999996</v>
      </c>
      <c r="S45" s="184">
        <v>35.86</v>
      </c>
      <c r="T45" s="184">
        <v>0.63</v>
      </c>
      <c r="U45" s="146">
        <f t="shared" si="4"/>
        <v>1.7568321249302843</v>
      </c>
      <c r="V45" s="24">
        <v>1240</v>
      </c>
      <c r="W45" s="24">
        <v>120</v>
      </c>
      <c r="X45" s="22">
        <f t="shared" si="7"/>
        <v>43.96875</v>
      </c>
      <c r="Y45" s="25"/>
      <c r="Z45" s="29">
        <f t="shared" si="8"/>
        <v>6.8634146341463422</v>
      </c>
    </row>
    <row r="46" spans="1:26" x14ac:dyDescent="0.2">
      <c r="A46" s="2" t="s">
        <v>990</v>
      </c>
      <c r="B46" s="30">
        <v>18.018000000000001</v>
      </c>
      <c r="C46" s="17">
        <v>2731</v>
      </c>
      <c r="D46" s="17">
        <v>31</v>
      </c>
      <c r="E46" s="17">
        <v>77.7</v>
      </c>
      <c r="F46" s="17">
        <v>2.2999999999999998</v>
      </c>
      <c r="G46" s="31">
        <f t="shared" si="5"/>
        <v>2.8451116807030392E-2</v>
      </c>
      <c r="H46" s="32">
        <f t="shared" si="6"/>
        <v>2749.2595000000001</v>
      </c>
      <c r="I46" s="56">
        <v>3.6360000000000003E-2</v>
      </c>
      <c r="J46" s="56">
        <v>9.6000000000000002E-4</v>
      </c>
      <c r="K46" s="56">
        <v>5.5859999999999998E-3</v>
      </c>
      <c r="L46" s="56">
        <v>6.3E-5</v>
      </c>
      <c r="M46" s="82">
        <v>0.35460000000000003</v>
      </c>
      <c r="N46" s="17">
        <v>4.7480000000000001E-2</v>
      </c>
      <c r="O46" s="17">
        <v>8.8999999999999995E-4</v>
      </c>
      <c r="P46" s="17"/>
      <c r="Q46" s="17">
        <v>36.26</v>
      </c>
      <c r="R46" s="17">
        <v>0.94</v>
      </c>
      <c r="S46" s="182">
        <v>35.909999999999997</v>
      </c>
      <c r="T46" s="182">
        <v>0.4</v>
      </c>
      <c r="U46" s="121">
        <f t="shared" si="4"/>
        <v>1.1138958507379562</v>
      </c>
      <c r="V46" s="32">
        <v>72</v>
      </c>
      <c r="W46" s="32">
        <v>42</v>
      </c>
      <c r="X46" s="30">
        <f t="shared" si="7"/>
        <v>0.96525096525097442</v>
      </c>
      <c r="Y46" s="17"/>
      <c r="Z46" s="30">
        <f t="shared" si="8"/>
        <v>0.37234042553191643</v>
      </c>
    </row>
    <row r="47" spans="1:26" x14ac:dyDescent="0.2">
      <c r="A47" s="2" t="s">
        <v>991</v>
      </c>
      <c r="B47" s="30">
        <v>18.327000000000002</v>
      </c>
      <c r="C47" s="17">
        <v>3646</v>
      </c>
      <c r="D47" s="17">
        <v>75</v>
      </c>
      <c r="E47" s="17">
        <v>98.2</v>
      </c>
      <c r="F47" s="17">
        <v>5.0999999999999996</v>
      </c>
      <c r="G47" s="31">
        <f t="shared" si="5"/>
        <v>2.6933625891387824E-2</v>
      </c>
      <c r="H47" s="32">
        <f t="shared" si="6"/>
        <v>3669.0770000000002</v>
      </c>
      <c r="I47" s="56">
        <v>3.687E-2</v>
      </c>
      <c r="J47" s="56">
        <v>8.4999999999999995E-4</v>
      </c>
      <c r="K47" s="56">
        <v>5.6309999999999997E-3</v>
      </c>
      <c r="L47" s="56">
        <v>8.1000000000000004E-5</v>
      </c>
      <c r="M47" s="82">
        <v>0.47758</v>
      </c>
      <c r="N47" s="17">
        <v>4.7419999999999997E-2</v>
      </c>
      <c r="O47" s="17">
        <v>8.1999999999999998E-4</v>
      </c>
      <c r="P47" s="17"/>
      <c r="Q47" s="17">
        <v>36.76</v>
      </c>
      <c r="R47" s="17">
        <v>0.83</v>
      </c>
      <c r="S47" s="182">
        <v>36.200000000000003</v>
      </c>
      <c r="T47" s="182">
        <v>0.52</v>
      </c>
      <c r="U47" s="121">
        <f t="shared" si="4"/>
        <v>1.4364640883977899</v>
      </c>
      <c r="V47" s="32">
        <v>69</v>
      </c>
      <c r="W47" s="32">
        <v>39</v>
      </c>
      <c r="X47" s="30">
        <f t="shared" si="7"/>
        <v>1.5233949945592906</v>
      </c>
      <c r="Y47" s="17"/>
      <c r="Z47" s="30">
        <f t="shared" si="8"/>
        <v>0.67469879518071707</v>
      </c>
    </row>
    <row r="48" spans="1:26" x14ac:dyDescent="0.2">
      <c r="A48" s="2" t="s">
        <v>992</v>
      </c>
      <c r="B48" s="30">
        <v>14.555</v>
      </c>
      <c r="C48" s="17">
        <v>923</v>
      </c>
      <c r="D48" s="17">
        <v>67</v>
      </c>
      <c r="E48" s="17">
        <v>37.5</v>
      </c>
      <c r="F48" s="17">
        <v>2.4</v>
      </c>
      <c r="G48" s="31">
        <f t="shared" si="5"/>
        <v>4.0628385698808236E-2</v>
      </c>
      <c r="H48" s="32">
        <f t="shared" si="6"/>
        <v>931.8125</v>
      </c>
      <c r="I48" s="56">
        <v>3.7499999999999999E-2</v>
      </c>
      <c r="J48" s="56">
        <v>1.4E-3</v>
      </c>
      <c r="K48" s="56">
        <v>5.6550000000000003E-3</v>
      </c>
      <c r="L48" s="56">
        <v>9.2E-5</v>
      </c>
      <c r="M48" s="82">
        <v>0.16425000000000001</v>
      </c>
      <c r="N48" s="17">
        <v>4.8099999999999997E-2</v>
      </c>
      <c r="O48" s="17">
        <v>1.6999999999999999E-3</v>
      </c>
      <c r="P48" s="17"/>
      <c r="Q48" s="17">
        <v>37.4</v>
      </c>
      <c r="R48" s="17">
        <v>1.4</v>
      </c>
      <c r="S48" s="182">
        <v>36.35</v>
      </c>
      <c r="T48" s="182">
        <v>0.59</v>
      </c>
      <c r="U48" s="121">
        <f t="shared" si="4"/>
        <v>1.6231086657496558</v>
      </c>
      <c r="V48" s="32">
        <v>99</v>
      </c>
      <c r="W48" s="32">
        <v>76</v>
      </c>
      <c r="X48" s="30">
        <f t="shared" si="7"/>
        <v>2.8074866310160318</v>
      </c>
      <c r="Y48" s="17"/>
      <c r="Z48" s="30">
        <f t="shared" si="8"/>
        <v>0.749999999999998</v>
      </c>
    </row>
    <row r="49" spans="1:26" s="114" customFormat="1" x14ac:dyDescent="0.2">
      <c r="A49" s="4" t="s">
        <v>993</v>
      </c>
      <c r="B49" s="22">
        <v>16.664999999999999</v>
      </c>
      <c r="C49" s="25">
        <v>3330</v>
      </c>
      <c r="D49" s="25">
        <v>250</v>
      </c>
      <c r="E49" s="25">
        <v>77.099999999999994</v>
      </c>
      <c r="F49" s="25">
        <v>3.6</v>
      </c>
      <c r="G49" s="23">
        <f t="shared" si="5"/>
        <v>2.3153153153153153E-2</v>
      </c>
      <c r="H49" s="24">
        <f t="shared" si="6"/>
        <v>3348.1185</v>
      </c>
      <c r="I49" s="58">
        <v>3.882E-2</v>
      </c>
      <c r="J49" s="58">
        <v>9.8999999999999999E-4</v>
      </c>
      <c r="K49" s="58">
        <v>5.7109999999999999E-3</v>
      </c>
      <c r="L49" s="58">
        <v>6.6000000000000005E-5</v>
      </c>
      <c r="M49" s="80">
        <v>0.32708999999999999</v>
      </c>
      <c r="N49" s="25">
        <v>4.9700000000000001E-2</v>
      </c>
      <c r="O49" s="25">
        <v>1.1000000000000001E-3</v>
      </c>
      <c r="P49" s="25"/>
      <c r="Q49" s="25">
        <v>38.67</v>
      </c>
      <c r="R49" s="25">
        <v>0.97</v>
      </c>
      <c r="S49" s="184">
        <v>36.71</v>
      </c>
      <c r="T49" s="184">
        <v>0.43</v>
      </c>
      <c r="U49" s="146">
        <f t="shared" si="4"/>
        <v>1.1713429583219832</v>
      </c>
      <c r="V49" s="24">
        <v>182</v>
      </c>
      <c r="W49" s="24">
        <v>49</v>
      </c>
      <c r="X49" s="22">
        <f t="shared" si="7"/>
        <v>5.0685285751228326</v>
      </c>
      <c r="Y49" s="25"/>
      <c r="Z49" s="29">
        <f t="shared" si="8"/>
        <v>2.0206185567010317</v>
      </c>
    </row>
    <row r="50" spans="1:26" x14ac:dyDescent="0.2">
      <c r="A50" s="2" t="s">
        <v>994</v>
      </c>
      <c r="B50" s="30">
        <v>5.94</v>
      </c>
      <c r="C50" s="17">
        <v>1460</v>
      </c>
      <c r="D50" s="17">
        <v>180</v>
      </c>
      <c r="E50" s="17">
        <v>42.6</v>
      </c>
      <c r="F50" s="17">
        <v>5.3</v>
      </c>
      <c r="G50" s="31">
        <f t="shared" si="5"/>
        <v>2.9178082191780821E-2</v>
      </c>
      <c r="H50" s="32">
        <f t="shared" si="6"/>
        <v>1470.011</v>
      </c>
      <c r="I50" s="56">
        <v>3.8100000000000002E-2</v>
      </c>
      <c r="J50" s="56">
        <v>2.3E-3</v>
      </c>
      <c r="K50" s="56">
        <v>5.7229999999999998E-3</v>
      </c>
      <c r="L50" s="56">
        <v>1.1E-4</v>
      </c>
      <c r="M50" s="82">
        <v>0.47722999999999999</v>
      </c>
      <c r="N50" s="17">
        <v>4.8599999999999997E-2</v>
      </c>
      <c r="O50" s="17">
        <v>2.5999999999999999E-3</v>
      </c>
      <c r="P50" s="17"/>
      <c r="Q50" s="17">
        <v>38</v>
      </c>
      <c r="R50" s="17">
        <v>2.2999999999999998</v>
      </c>
      <c r="S50" s="182">
        <v>36.79</v>
      </c>
      <c r="T50" s="182">
        <v>0.69</v>
      </c>
      <c r="U50" s="121">
        <f t="shared" si="4"/>
        <v>1.8755096493612393</v>
      </c>
      <c r="V50" s="32">
        <v>120</v>
      </c>
      <c r="W50" s="32">
        <v>120</v>
      </c>
      <c r="X50" s="30">
        <f t="shared" si="7"/>
        <v>3.1842105263157894</v>
      </c>
      <c r="Y50" s="17"/>
      <c r="Z50" s="30">
        <f t="shared" si="8"/>
        <v>0.52608695652173953</v>
      </c>
    </row>
    <row r="51" spans="1:26" s="114" customFormat="1" x14ac:dyDescent="0.2">
      <c r="A51" s="4" t="s">
        <v>995</v>
      </c>
      <c r="B51" s="22">
        <v>14.717000000000001</v>
      </c>
      <c r="C51" s="25">
        <v>1840</v>
      </c>
      <c r="D51" s="25">
        <v>150</v>
      </c>
      <c r="E51" s="25">
        <v>51.6</v>
      </c>
      <c r="F51" s="25">
        <v>4.7</v>
      </c>
      <c r="G51" s="23">
        <f t="shared" si="5"/>
        <v>2.8043478260869566E-2</v>
      </c>
      <c r="H51" s="24">
        <f t="shared" si="6"/>
        <v>1852.126</v>
      </c>
      <c r="I51" s="58">
        <v>5.6599999999999998E-2</v>
      </c>
      <c r="J51" s="58">
        <v>2.8999999999999998E-3</v>
      </c>
      <c r="K51" s="58">
        <v>5.7239999999999999E-3</v>
      </c>
      <c r="L51" s="58">
        <v>8.1000000000000004E-5</v>
      </c>
      <c r="M51" s="80">
        <v>0.68137000000000003</v>
      </c>
      <c r="N51" s="25">
        <v>7.1800000000000003E-2</v>
      </c>
      <c r="O51" s="25">
        <v>2.8999999999999998E-3</v>
      </c>
      <c r="P51" s="25"/>
      <c r="Q51" s="25">
        <v>55.8</v>
      </c>
      <c r="R51" s="25">
        <v>2.8</v>
      </c>
      <c r="S51" s="184">
        <v>36.799999999999997</v>
      </c>
      <c r="T51" s="184">
        <v>0.52</v>
      </c>
      <c r="U51" s="146">
        <f t="shared" si="4"/>
        <v>1.4130434782608696</v>
      </c>
      <c r="V51" s="24">
        <v>979</v>
      </c>
      <c r="W51" s="24">
        <v>83</v>
      </c>
      <c r="X51" s="22">
        <f t="shared" si="7"/>
        <v>34.050179211469533</v>
      </c>
      <c r="Y51" s="25"/>
      <c r="Z51" s="29">
        <f t="shared" si="8"/>
        <v>6.7857142857142865</v>
      </c>
    </row>
    <row r="52" spans="1:26" s="114" customFormat="1" x14ac:dyDescent="0.2">
      <c r="A52" s="4" t="s">
        <v>996</v>
      </c>
      <c r="B52" s="22">
        <v>19.315999999999999</v>
      </c>
      <c r="C52" s="25">
        <v>1404</v>
      </c>
      <c r="D52" s="25">
        <v>94</v>
      </c>
      <c r="E52" s="25">
        <v>95</v>
      </c>
      <c r="F52" s="25">
        <v>10</v>
      </c>
      <c r="G52" s="23">
        <f t="shared" si="5"/>
        <v>6.7663817663817669E-2</v>
      </c>
      <c r="H52" s="24">
        <f t="shared" si="6"/>
        <v>1426.325</v>
      </c>
      <c r="I52" s="58">
        <v>5.2200000000000003E-2</v>
      </c>
      <c r="J52" s="58">
        <v>2.8E-3</v>
      </c>
      <c r="K52" s="58">
        <v>5.7260000000000002E-3</v>
      </c>
      <c r="L52" s="58">
        <v>7.7999999999999999E-5</v>
      </c>
      <c r="M52" s="80">
        <v>0.43936999999999998</v>
      </c>
      <c r="N52" s="25">
        <v>6.6600000000000006E-2</v>
      </c>
      <c r="O52" s="25">
        <v>3.2000000000000002E-3</v>
      </c>
      <c r="P52" s="25"/>
      <c r="Q52" s="25">
        <v>52</v>
      </c>
      <c r="R52" s="25">
        <v>2.8</v>
      </c>
      <c r="S52" s="184">
        <v>36.81</v>
      </c>
      <c r="T52" s="184">
        <v>0.5</v>
      </c>
      <c r="U52" s="146">
        <f t="shared" si="4"/>
        <v>1.3583265417006247</v>
      </c>
      <c r="V52" s="24">
        <v>798</v>
      </c>
      <c r="W52" s="24">
        <v>100</v>
      </c>
      <c r="X52" s="22">
        <f t="shared" si="7"/>
        <v>29.211538461538456</v>
      </c>
      <c r="Y52" s="25"/>
      <c r="Z52" s="29">
        <f t="shared" si="8"/>
        <v>5.4249999999999998</v>
      </c>
    </row>
    <row r="53" spans="1:26" x14ac:dyDescent="0.2">
      <c r="A53" s="2" t="s">
        <v>997</v>
      </c>
      <c r="B53" s="30">
        <v>15.311999999999999</v>
      </c>
      <c r="C53" s="17">
        <v>2306</v>
      </c>
      <c r="D53" s="17">
        <v>96</v>
      </c>
      <c r="E53" s="17">
        <v>49.9</v>
      </c>
      <c r="F53" s="17">
        <v>2.1</v>
      </c>
      <c r="G53" s="31">
        <f t="shared" si="5"/>
        <v>2.1639202081526452E-2</v>
      </c>
      <c r="H53" s="32">
        <f t="shared" si="6"/>
        <v>2317.7265000000002</v>
      </c>
      <c r="I53" s="56">
        <v>3.798E-2</v>
      </c>
      <c r="J53" s="56">
        <v>1E-3</v>
      </c>
      <c r="K53" s="56">
        <v>5.7670000000000004E-3</v>
      </c>
      <c r="L53" s="56">
        <v>7.7000000000000001E-5</v>
      </c>
      <c r="M53" s="82">
        <v>0.33405000000000001</v>
      </c>
      <c r="N53" s="17">
        <v>4.7699999999999999E-2</v>
      </c>
      <c r="O53" s="17">
        <v>1.1999999999999999E-3</v>
      </c>
      <c r="P53" s="17"/>
      <c r="Q53" s="17">
        <v>37.85</v>
      </c>
      <c r="R53" s="17">
        <v>1</v>
      </c>
      <c r="S53" s="182">
        <v>37.07</v>
      </c>
      <c r="T53" s="182">
        <v>0.5</v>
      </c>
      <c r="U53" s="121">
        <f t="shared" si="4"/>
        <v>1.3487995683841381</v>
      </c>
      <c r="V53" s="32">
        <v>84</v>
      </c>
      <c r="W53" s="32">
        <v>55</v>
      </c>
      <c r="X53" s="30">
        <f t="shared" si="7"/>
        <v>2.0607661822985457</v>
      </c>
      <c r="Y53" s="17"/>
      <c r="Z53" s="30">
        <f t="shared" si="8"/>
        <v>0.78000000000000114</v>
      </c>
    </row>
    <row r="54" spans="1:26" x14ac:dyDescent="0.2">
      <c r="A54" s="2" t="s">
        <v>998</v>
      </c>
      <c r="B54" s="84">
        <v>4.5818000000000003</v>
      </c>
      <c r="C54" s="17">
        <v>425.3</v>
      </c>
      <c r="D54" s="17">
        <v>7.7</v>
      </c>
      <c r="E54" s="17">
        <v>17.190000000000001</v>
      </c>
      <c r="F54" s="17">
        <v>0.68</v>
      </c>
      <c r="G54" s="31">
        <f t="shared" si="5"/>
        <v>4.0418528097813308E-2</v>
      </c>
      <c r="H54" s="32">
        <f t="shared" si="6"/>
        <v>429.33965000000001</v>
      </c>
      <c r="I54" s="56">
        <v>3.6999999999999998E-2</v>
      </c>
      <c r="J54" s="56">
        <v>2.5000000000000001E-3</v>
      </c>
      <c r="K54" s="56">
        <v>5.79E-3</v>
      </c>
      <c r="L54" s="56">
        <v>1.2E-4</v>
      </c>
      <c r="M54" s="82">
        <v>0.18976000000000001</v>
      </c>
      <c r="N54" s="17">
        <v>4.7500000000000001E-2</v>
      </c>
      <c r="O54" s="17">
        <v>3.5000000000000001E-3</v>
      </c>
      <c r="P54" s="17"/>
      <c r="Q54" s="17">
        <v>36.9</v>
      </c>
      <c r="R54" s="17">
        <v>2.5</v>
      </c>
      <c r="S54" s="182">
        <v>37.22</v>
      </c>
      <c r="T54" s="182">
        <v>0.75</v>
      </c>
      <c r="U54" s="121">
        <f t="shared" si="4"/>
        <v>2.0150456743686189</v>
      </c>
      <c r="V54" s="32">
        <v>70</v>
      </c>
      <c r="W54" s="32">
        <v>160</v>
      </c>
      <c r="X54" s="30">
        <f t="shared" si="7"/>
        <v>-0.8672086720867167</v>
      </c>
      <c r="Y54" s="17"/>
      <c r="Z54" s="30">
        <f t="shared" si="8"/>
        <v>-0.12800000000000011</v>
      </c>
    </row>
    <row r="55" spans="1:26" x14ac:dyDescent="0.2">
      <c r="A55" s="2" t="s">
        <v>999</v>
      </c>
      <c r="B55" s="30">
        <v>18.417000000000002</v>
      </c>
      <c r="C55" s="17">
        <v>4510</v>
      </c>
      <c r="D55" s="17">
        <v>230</v>
      </c>
      <c r="E55" s="17">
        <v>130</v>
      </c>
      <c r="F55" s="17">
        <v>12</v>
      </c>
      <c r="G55" s="31">
        <f t="shared" si="5"/>
        <v>2.8824833702882482E-2</v>
      </c>
      <c r="H55" s="32">
        <f t="shared" si="6"/>
        <v>4540.55</v>
      </c>
      <c r="I55" s="56">
        <v>3.8129999999999997E-2</v>
      </c>
      <c r="J55" s="56">
        <v>7.9000000000000001E-4</v>
      </c>
      <c r="K55" s="56">
        <v>5.8050000000000003E-3</v>
      </c>
      <c r="L55" s="56">
        <v>7.2000000000000002E-5</v>
      </c>
      <c r="M55" s="82">
        <v>0.38007000000000002</v>
      </c>
      <c r="N55" s="17">
        <v>4.8250000000000001E-2</v>
      </c>
      <c r="O55" s="17">
        <v>6.8000000000000005E-4</v>
      </c>
      <c r="P55" s="17"/>
      <c r="Q55" s="17">
        <v>38</v>
      </c>
      <c r="R55" s="17">
        <v>0.77</v>
      </c>
      <c r="S55" s="182">
        <v>37.31</v>
      </c>
      <c r="T55" s="182">
        <v>0.46</v>
      </c>
      <c r="U55" s="121">
        <f t="shared" si="4"/>
        <v>1.2329134280353793</v>
      </c>
      <c r="V55" s="32">
        <v>116</v>
      </c>
      <c r="W55" s="32">
        <v>34</v>
      </c>
      <c r="X55" s="30">
        <f t="shared" si="7"/>
        <v>1.815789473684204</v>
      </c>
      <c r="Y55" s="17"/>
      <c r="Z55" s="30">
        <f t="shared" si="8"/>
        <v>0.89610389610389318</v>
      </c>
    </row>
    <row r="56" spans="1:26" s="114" customFormat="1" x14ac:dyDescent="0.2">
      <c r="A56" s="4" t="s">
        <v>1000</v>
      </c>
      <c r="B56" s="22">
        <v>19.045999999999999</v>
      </c>
      <c r="C56" s="25">
        <v>2355</v>
      </c>
      <c r="D56" s="25">
        <v>43</v>
      </c>
      <c r="E56" s="25">
        <v>104.7</v>
      </c>
      <c r="F56" s="25">
        <v>4.9000000000000004</v>
      </c>
      <c r="G56" s="23">
        <f t="shared" si="5"/>
        <v>4.445859872611465E-2</v>
      </c>
      <c r="H56" s="24">
        <f t="shared" si="6"/>
        <v>2379.6044999999999</v>
      </c>
      <c r="I56" s="58">
        <v>3.9149999999999997E-2</v>
      </c>
      <c r="J56" s="58">
        <v>1.1000000000000001E-3</v>
      </c>
      <c r="K56" s="58">
        <v>5.8129999999999996E-3</v>
      </c>
      <c r="L56" s="58">
        <v>7.7000000000000001E-5</v>
      </c>
      <c r="M56" s="80">
        <v>0.20188999999999999</v>
      </c>
      <c r="N56" s="25">
        <v>4.8599999999999997E-2</v>
      </c>
      <c r="O56" s="25">
        <v>1.1999999999999999E-3</v>
      </c>
      <c r="P56" s="25"/>
      <c r="Q56" s="25">
        <v>38.99</v>
      </c>
      <c r="R56" s="25">
        <v>1</v>
      </c>
      <c r="S56" s="184">
        <v>37.36</v>
      </c>
      <c r="T56" s="184">
        <v>0.49</v>
      </c>
      <c r="U56" s="146">
        <f t="shared" si="4"/>
        <v>1.3115631691648821</v>
      </c>
      <c r="V56" s="24">
        <v>129</v>
      </c>
      <c r="W56" s="24">
        <v>54</v>
      </c>
      <c r="X56" s="22">
        <f t="shared" si="7"/>
        <v>4.1805591177225043</v>
      </c>
      <c r="Y56" s="25"/>
      <c r="Z56" s="29">
        <f t="shared" si="8"/>
        <v>1.6300000000000026</v>
      </c>
    </row>
    <row r="57" spans="1:26" x14ac:dyDescent="0.2">
      <c r="A57" s="2" t="s">
        <v>1001</v>
      </c>
      <c r="B57" s="30">
        <v>10.605</v>
      </c>
      <c r="C57" s="17">
        <v>566</v>
      </c>
      <c r="D57" s="17">
        <v>58</v>
      </c>
      <c r="E57" s="17">
        <v>63</v>
      </c>
      <c r="F57" s="17">
        <v>1.4</v>
      </c>
      <c r="G57" s="31">
        <f t="shared" si="5"/>
        <v>0.11130742049469965</v>
      </c>
      <c r="H57" s="32">
        <f t="shared" si="6"/>
        <v>580.80499999999995</v>
      </c>
      <c r="I57" s="56">
        <v>3.95E-2</v>
      </c>
      <c r="J57" s="56">
        <v>2.3E-3</v>
      </c>
      <c r="K57" s="56">
        <v>5.8100000000000001E-3</v>
      </c>
      <c r="L57" s="56">
        <v>1.3999999999999999E-4</v>
      </c>
      <c r="M57" s="82">
        <v>0.42886999999999997</v>
      </c>
      <c r="N57" s="17">
        <v>5.0799999999999998E-2</v>
      </c>
      <c r="O57" s="17">
        <v>2.5000000000000001E-3</v>
      </c>
      <c r="P57" s="17"/>
      <c r="Q57" s="17">
        <v>39.299999999999997</v>
      </c>
      <c r="R57" s="17">
        <v>2.2000000000000002</v>
      </c>
      <c r="S57" s="182">
        <v>37.36</v>
      </c>
      <c r="T57" s="182">
        <v>0.92</v>
      </c>
      <c r="U57" s="121">
        <f t="shared" si="4"/>
        <v>2.4625267665952895</v>
      </c>
      <c r="V57" s="32">
        <v>210</v>
      </c>
      <c r="W57" s="32">
        <v>110</v>
      </c>
      <c r="X57" s="30">
        <f t="shared" si="7"/>
        <v>4.9363867684478313</v>
      </c>
      <c r="Y57" s="17"/>
      <c r="Z57" s="30">
        <f t="shared" si="8"/>
        <v>0.88181818181818072</v>
      </c>
    </row>
    <row r="58" spans="1:26" s="114" customFormat="1" x14ac:dyDescent="0.2">
      <c r="A58" s="4" t="s">
        <v>1002</v>
      </c>
      <c r="B58" s="22">
        <v>25.268000000000001</v>
      </c>
      <c r="C58" s="25">
        <v>1730</v>
      </c>
      <c r="D58" s="25">
        <v>130</v>
      </c>
      <c r="E58" s="25">
        <v>37.299999999999997</v>
      </c>
      <c r="F58" s="25">
        <v>3.1</v>
      </c>
      <c r="G58" s="23">
        <f t="shared" si="5"/>
        <v>2.1560693641618497E-2</v>
      </c>
      <c r="H58" s="24">
        <f t="shared" si="6"/>
        <v>1738.7655</v>
      </c>
      <c r="I58" s="58">
        <v>4.2130000000000001E-2</v>
      </c>
      <c r="J58" s="58">
        <v>1.1000000000000001E-3</v>
      </c>
      <c r="K58" s="58">
        <v>5.8570000000000002E-3</v>
      </c>
      <c r="L58" s="58">
        <v>7.7999999999999999E-5</v>
      </c>
      <c r="M58" s="80">
        <v>-2.6251E-2</v>
      </c>
      <c r="N58" s="25">
        <v>5.21E-2</v>
      </c>
      <c r="O58" s="25">
        <v>1.2999999999999999E-3</v>
      </c>
      <c r="P58" s="25"/>
      <c r="Q58" s="25">
        <v>41.89</v>
      </c>
      <c r="R58" s="25">
        <v>1.1000000000000001</v>
      </c>
      <c r="S58" s="184">
        <v>37.65</v>
      </c>
      <c r="T58" s="184">
        <v>0.5</v>
      </c>
      <c r="U58" s="146">
        <f t="shared" si="4"/>
        <v>1.3280212483399734</v>
      </c>
      <c r="V58" s="24">
        <v>279</v>
      </c>
      <c r="W58" s="24">
        <v>56</v>
      </c>
      <c r="X58" s="22">
        <f t="shared" si="7"/>
        <v>10.121747433755079</v>
      </c>
      <c r="Y58" s="25"/>
      <c r="Z58" s="29">
        <f t="shared" si="8"/>
        <v>3.8545454545454558</v>
      </c>
    </row>
    <row r="59" spans="1:26" s="114" customFormat="1" x14ac:dyDescent="0.2">
      <c r="A59" s="4" t="s">
        <v>1003</v>
      </c>
      <c r="B59" s="22">
        <v>19.585000000000001</v>
      </c>
      <c r="C59" s="25">
        <v>1740</v>
      </c>
      <c r="D59" s="25">
        <v>240</v>
      </c>
      <c r="E59" s="25">
        <v>102.1</v>
      </c>
      <c r="F59" s="25">
        <v>4.9000000000000004</v>
      </c>
      <c r="G59" s="23">
        <f t="shared" si="5"/>
        <v>5.8678160919540229E-2</v>
      </c>
      <c r="H59" s="24">
        <f t="shared" si="6"/>
        <v>1763.9935</v>
      </c>
      <c r="I59" s="58">
        <v>5.0700000000000002E-2</v>
      </c>
      <c r="J59" s="58">
        <v>2.5000000000000001E-3</v>
      </c>
      <c r="K59" s="58">
        <v>5.8789999999999997E-3</v>
      </c>
      <c r="L59" s="58">
        <v>7.3999999999999996E-5</v>
      </c>
      <c r="M59" s="80">
        <v>0.61607999999999996</v>
      </c>
      <c r="N59" s="25">
        <v>6.2899999999999998E-2</v>
      </c>
      <c r="O59" s="25">
        <v>2.5999999999999999E-3</v>
      </c>
      <c r="P59" s="25"/>
      <c r="Q59" s="25">
        <v>50.1</v>
      </c>
      <c r="R59" s="25">
        <v>2.4</v>
      </c>
      <c r="S59" s="184">
        <v>37.79</v>
      </c>
      <c r="T59" s="184">
        <v>0.47</v>
      </c>
      <c r="U59" s="146">
        <f t="shared" si="4"/>
        <v>1.243715268589574</v>
      </c>
      <c r="V59" s="24">
        <v>709</v>
      </c>
      <c r="W59" s="24">
        <v>88</v>
      </c>
      <c r="X59" s="22">
        <f t="shared" si="7"/>
        <v>24.570858283433139</v>
      </c>
      <c r="Y59" s="25"/>
      <c r="Z59" s="29">
        <f t="shared" si="8"/>
        <v>5.1291666666666682</v>
      </c>
    </row>
    <row r="60" spans="1:26" x14ac:dyDescent="0.2">
      <c r="A60" s="2" t="s">
        <v>1004</v>
      </c>
      <c r="B60" s="30">
        <v>15.637</v>
      </c>
      <c r="C60" s="17">
        <v>2170</v>
      </c>
      <c r="D60" s="17">
        <v>150</v>
      </c>
      <c r="E60" s="17">
        <v>39.1</v>
      </c>
      <c r="F60" s="17">
        <v>3.6</v>
      </c>
      <c r="G60" s="31">
        <f t="shared" si="5"/>
        <v>1.8018433179723504E-2</v>
      </c>
      <c r="H60" s="32">
        <f t="shared" si="6"/>
        <v>2179.1885000000002</v>
      </c>
      <c r="I60" s="56">
        <v>3.8330000000000003E-2</v>
      </c>
      <c r="J60" s="56">
        <v>1E-3</v>
      </c>
      <c r="K60" s="56">
        <v>5.9379999999999997E-3</v>
      </c>
      <c r="L60" s="56">
        <v>8.0000000000000007E-5</v>
      </c>
      <c r="M60" s="82">
        <v>0.41344999999999998</v>
      </c>
      <c r="N60" s="17">
        <v>4.6929999999999999E-2</v>
      </c>
      <c r="O60" s="17">
        <v>9.8999999999999999E-4</v>
      </c>
      <c r="P60" s="17"/>
      <c r="Q60" s="17">
        <v>38.19</v>
      </c>
      <c r="R60" s="17">
        <v>0.99</v>
      </c>
      <c r="S60" s="182">
        <v>38.17</v>
      </c>
      <c r="T60" s="182">
        <v>0.51</v>
      </c>
      <c r="U60" s="121">
        <f t="shared" si="4"/>
        <v>1.3361278490961488</v>
      </c>
      <c r="V60" s="32">
        <v>46</v>
      </c>
      <c r="W60" s="32">
        <v>46</v>
      </c>
      <c r="X60" s="30">
        <f t="shared" si="7"/>
        <v>5.2369730295875883E-2</v>
      </c>
      <c r="Y60" s="17"/>
      <c r="Z60" s="30">
        <f t="shared" si="8"/>
        <v>2.0202020202016183E-2</v>
      </c>
    </row>
    <row r="61" spans="1:26" x14ac:dyDescent="0.2">
      <c r="A61" s="2" t="s">
        <v>1005</v>
      </c>
      <c r="B61" s="84">
        <v>3.1922999999999999</v>
      </c>
      <c r="C61" s="17">
        <v>383</v>
      </c>
      <c r="D61" s="17">
        <v>39</v>
      </c>
      <c r="E61" s="17">
        <v>38.4</v>
      </c>
      <c r="F61" s="17">
        <v>1.3</v>
      </c>
      <c r="G61" s="31">
        <f t="shared" si="5"/>
        <v>0.10026109660574412</v>
      </c>
      <c r="H61" s="32">
        <f t="shared" si="6"/>
        <v>392.024</v>
      </c>
      <c r="I61" s="56">
        <v>3.3700000000000001E-2</v>
      </c>
      <c r="J61" s="56">
        <v>4.4000000000000003E-3</v>
      </c>
      <c r="K61" s="56">
        <v>6.0000000000000001E-3</v>
      </c>
      <c r="L61" s="56">
        <v>2.1000000000000001E-4</v>
      </c>
      <c r="M61" s="82">
        <v>-4.8533E-2</v>
      </c>
      <c r="N61" s="17">
        <v>4.3299999999999998E-2</v>
      </c>
      <c r="O61" s="17">
        <v>7.3000000000000001E-3</v>
      </c>
      <c r="P61" s="17"/>
      <c r="Q61" s="17">
        <v>33.6</v>
      </c>
      <c r="R61" s="17">
        <v>4.3</v>
      </c>
      <c r="S61" s="182">
        <v>38.6</v>
      </c>
      <c r="T61" s="182">
        <v>1.3</v>
      </c>
      <c r="U61" s="121">
        <f t="shared" si="4"/>
        <v>3.3678756476683938</v>
      </c>
      <c r="V61" s="32">
        <v>-130</v>
      </c>
      <c r="W61" s="32">
        <v>310</v>
      </c>
      <c r="X61" s="30">
        <f t="shared" si="7"/>
        <v>-14.880952380952372</v>
      </c>
      <c r="Y61" s="17"/>
      <c r="Z61" s="30">
        <f t="shared" si="8"/>
        <v>-1.1627906976744187</v>
      </c>
    </row>
    <row r="62" spans="1:26" x14ac:dyDescent="0.2">
      <c r="A62" s="2" t="s">
        <v>1006</v>
      </c>
      <c r="B62" s="30">
        <v>26.289000000000001</v>
      </c>
      <c r="C62" s="17">
        <v>1060</v>
      </c>
      <c r="D62" s="17">
        <v>100</v>
      </c>
      <c r="E62" s="17">
        <v>120.4</v>
      </c>
      <c r="F62" s="17">
        <v>4.3</v>
      </c>
      <c r="G62" s="31">
        <f t="shared" si="5"/>
        <v>0.11358490566037736</v>
      </c>
      <c r="H62" s="32">
        <f t="shared" si="6"/>
        <v>1088.2940000000001</v>
      </c>
      <c r="I62" s="56">
        <v>4.0489999999999998E-2</v>
      </c>
      <c r="J62" s="56">
        <v>1.1000000000000001E-3</v>
      </c>
      <c r="K62" s="56">
        <v>6.2760000000000003E-3</v>
      </c>
      <c r="L62" s="56">
        <v>8.0000000000000007E-5</v>
      </c>
      <c r="M62" s="82">
        <v>0.15018000000000001</v>
      </c>
      <c r="N62" s="17">
        <v>4.7199999999999999E-2</v>
      </c>
      <c r="O62" s="17">
        <v>1.1000000000000001E-3</v>
      </c>
      <c r="P62" s="17"/>
      <c r="Q62" s="17">
        <v>40.29</v>
      </c>
      <c r="R62" s="17">
        <v>1.1000000000000001</v>
      </c>
      <c r="S62" s="182">
        <v>40.33</v>
      </c>
      <c r="T62" s="182">
        <v>0.51</v>
      </c>
      <c r="U62" s="121">
        <f t="shared" si="4"/>
        <v>1.2645673196131912</v>
      </c>
      <c r="V62" s="32">
        <v>63</v>
      </c>
      <c r="W62" s="32">
        <v>51</v>
      </c>
      <c r="X62" s="30">
        <f t="shared" si="7"/>
        <v>-9.9280218416475385E-2</v>
      </c>
      <c r="Y62" s="17"/>
      <c r="Z62" s="30">
        <f t="shared" si="8"/>
        <v>-3.6363636363635585E-2</v>
      </c>
    </row>
    <row r="63" spans="1:26" s="114" customFormat="1" x14ac:dyDescent="0.2">
      <c r="A63" s="4" t="s">
        <v>1007</v>
      </c>
      <c r="B63" s="22">
        <v>22.292000000000002</v>
      </c>
      <c r="C63" s="25">
        <v>1870</v>
      </c>
      <c r="D63" s="25">
        <v>140</v>
      </c>
      <c r="E63" s="25">
        <v>75.599999999999994</v>
      </c>
      <c r="F63" s="25">
        <v>9.1</v>
      </c>
      <c r="G63" s="23">
        <f t="shared" si="5"/>
        <v>4.0427807486631016E-2</v>
      </c>
      <c r="H63" s="24">
        <f t="shared" si="6"/>
        <v>1887.7660000000001</v>
      </c>
      <c r="I63" s="58">
        <v>6.0699999999999997E-2</v>
      </c>
      <c r="J63" s="58">
        <v>2.5999999999999999E-3</v>
      </c>
      <c r="K63" s="58">
        <v>6.3099999999999996E-3</v>
      </c>
      <c r="L63" s="58">
        <v>1.1E-4</v>
      </c>
      <c r="M63" s="80">
        <v>0.80832999999999999</v>
      </c>
      <c r="N63" s="25">
        <v>6.9500000000000006E-2</v>
      </c>
      <c r="O63" s="25">
        <v>2.0999999999999999E-3</v>
      </c>
      <c r="P63" s="25"/>
      <c r="Q63" s="25">
        <v>59.8</v>
      </c>
      <c r="R63" s="25">
        <v>2.5</v>
      </c>
      <c r="S63" s="184">
        <v>40.549999999999997</v>
      </c>
      <c r="T63" s="184">
        <v>0.69</v>
      </c>
      <c r="U63" s="146">
        <f t="shared" si="4"/>
        <v>1.7016029593094943</v>
      </c>
      <c r="V63" s="24">
        <v>916</v>
      </c>
      <c r="W63" s="24">
        <v>62</v>
      </c>
      <c r="X63" s="22">
        <f t="shared" si="7"/>
        <v>32.190635451505024</v>
      </c>
      <c r="Y63" s="25"/>
      <c r="Z63" s="29">
        <f t="shared" si="8"/>
        <v>7.7</v>
      </c>
    </row>
    <row r="64" spans="1:26" s="114" customFormat="1" x14ac:dyDescent="0.2">
      <c r="A64" s="4" t="s">
        <v>1008</v>
      </c>
      <c r="B64" s="22">
        <v>15.420999999999999</v>
      </c>
      <c r="C64" s="25">
        <v>2051</v>
      </c>
      <c r="D64" s="25">
        <v>95</v>
      </c>
      <c r="E64" s="25">
        <v>99.9</v>
      </c>
      <c r="F64" s="25">
        <v>9.9</v>
      </c>
      <c r="G64" s="23">
        <f t="shared" si="5"/>
        <v>4.8707947342759635E-2</v>
      </c>
      <c r="H64" s="24">
        <f t="shared" si="6"/>
        <v>2074.4765000000002</v>
      </c>
      <c r="I64" s="58">
        <v>4.6399999999999997E-2</v>
      </c>
      <c r="J64" s="58">
        <v>1.5E-3</v>
      </c>
      <c r="K64" s="58">
        <v>6.4000000000000003E-3</v>
      </c>
      <c r="L64" s="58">
        <v>1.2E-4</v>
      </c>
      <c r="M64" s="80">
        <v>0.35394999999999999</v>
      </c>
      <c r="N64" s="25">
        <v>5.3499999999999999E-2</v>
      </c>
      <c r="O64" s="25">
        <v>1.4E-3</v>
      </c>
      <c r="P64" s="25"/>
      <c r="Q64" s="25">
        <v>46</v>
      </c>
      <c r="R64" s="25">
        <v>1.5</v>
      </c>
      <c r="S64" s="184">
        <v>41.1</v>
      </c>
      <c r="T64" s="184">
        <v>0.77</v>
      </c>
      <c r="U64" s="146">
        <f t="shared" si="4"/>
        <v>1.8734793187347931</v>
      </c>
      <c r="V64" s="24">
        <v>345</v>
      </c>
      <c r="W64" s="24">
        <v>57</v>
      </c>
      <c r="X64" s="22">
        <f t="shared" si="7"/>
        <v>10.652173913043473</v>
      </c>
      <c r="Y64" s="25"/>
      <c r="Z64" s="29">
        <f t="shared" si="8"/>
        <v>3.2666666666666657</v>
      </c>
    </row>
    <row r="65" spans="1:26" x14ac:dyDescent="0.2">
      <c r="A65" s="2" t="s">
        <v>1009</v>
      </c>
      <c r="B65" s="30">
        <v>13.117000000000001</v>
      </c>
      <c r="C65" s="17">
        <v>3430</v>
      </c>
      <c r="D65" s="17">
        <v>100</v>
      </c>
      <c r="E65" s="17">
        <v>159.6</v>
      </c>
      <c r="F65" s="17">
        <v>3.6</v>
      </c>
      <c r="G65" s="31">
        <f t="shared" si="5"/>
        <v>4.6530612244897955E-2</v>
      </c>
      <c r="H65" s="32">
        <f t="shared" si="6"/>
        <v>3467.5059999999999</v>
      </c>
      <c r="I65" s="56">
        <v>4.4060000000000002E-2</v>
      </c>
      <c r="J65" s="56">
        <v>9.5E-4</v>
      </c>
      <c r="K65" s="56">
        <v>6.829E-3</v>
      </c>
      <c r="L65" s="56">
        <v>9.2999999999999997E-5</v>
      </c>
      <c r="M65" s="82">
        <v>0.17929999999999999</v>
      </c>
      <c r="N65" s="17">
        <v>4.7440000000000003E-2</v>
      </c>
      <c r="O65" s="17">
        <v>8.7000000000000001E-4</v>
      </c>
      <c r="P65" s="17"/>
      <c r="Q65" s="17">
        <v>43.78</v>
      </c>
      <c r="R65" s="17">
        <v>0.93</v>
      </c>
      <c r="S65" s="182">
        <v>43.87</v>
      </c>
      <c r="T65" s="182">
        <v>0.6</v>
      </c>
      <c r="U65" s="121">
        <f t="shared" si="4"/>
        <v>1.3676772281741509</v>
      </c>
      <c r="V65" s="32">
        <v>70</v>
      </c>
      <c r="W65" s="32">
        <v>41</v>
      </c>
      <c r="X65" s="30">
        <f t="shared" si="7"/>
        <v>-0.20557332115120897</v>
      </c>
      <c r="Y65" s="17"/>
      <c r="Z65" s="30">
        <f t="shared" si="8"/>
        <v>-9.6774193548383125E-2</v>
      </c>
    </row>
    <row r="66" spans="1:26" x14ac:dyDescent="0.2">
      <c r="A66" s="2" t="s">
        <v>1010</v>
      </c>
      <c r="B66" s="30">
        <v>10.781000000000001</v>
      </c>
      <c r="C66" s="17">
        <v>2157</v>
      </c>
      <c r="D66" s="17">
        <v>53</v>
      </c>
      <c r="E66" s="17">
        <v>111.5</v>
      </c>
      <c r="F66" s="17">
        <v>6.9</v>
      </c>
      <c r="G66" s="31">
        <f t="shared" si="5"/>
        <v>5.169216504404265E-2</v>
      </c>
      <c r="H66" s="32">
        <f t="shared" si="6"/>
        <v>2183.2024999999999</v>
      </c>
      <c r="I66" s="56">
        <v>5.0999999999999997E-2</v>
      </c>
      <c r="J66" s="56">
        <v>1.4E-3</v>
      </c>
      <c r="K66" s="56">
        <v>7.8899999999999994E-3</v>
      </c>
      <c r="L66" s="56">
        <v>1.3999999999999999E-4</v>
      </c>
      <c r="M66" s="82">
        <v>0.62678999999999996</v>
      </c>
      <c r="N66" s="17">
        <v>4.734E-2</v>
      </c>
      <c r="O66" s="17">
        <v>9.3999999999999997E-4</v>
      </c>
      <c r="P66" s="17"/>
      <c r="Q66" s="17">
        <v>50.5</v>
      </c>
      <c r="R66" s="17">
        <v>1.4</v>
      </c>
      <c r="S66" s="182">
        <v>50.67</v>
      </c>
      <c r="T66" s="182">
        <v>0.88</v>
      </c>
      <c r="U66" s="121">
        <f t="shared" si="4"/>
        <v>1.7367278468521807</v>
      </c>
      <c r="V66" s="32">
        <v>65</v>
      </c>
      <c r="W66" s="32">
        <v>44</v>
      </c>
      <c r="X66" s="30">
        <f t="shared" si="7"/>
        <v>-0.33663366336633693</v>
      </c>
      <c r="Y66" s="17"/>
      <c r="Z66" s="30">
        <f t="shared" si="8"/>
        <v>-0.12142857142857265</v>
      </c>
    </row>
    <row r="67" spans="1:26" s="114" customFormat="1" x14ac:dyDescent="0.2">
      <c r="A67" s="4" t="s">
        <v>1011</v>
      </c>
      <c r="B67" s="22">
        <v>9.2466000000000008</v>
      </c>
      <c r="C67" s="25">
        <v>271</v>
      </c>
      <c r="D67" s="25">
        <v>19</v>
      </c>
      <c r="E67" s="25">
        <v>5.49</v>
      </c>
      <c r="F67" s="25">
        <v>0.36</v>
      </c>
      <c r="G67" s="23">
        <f t="shared" si="5"/>
        <v>2.0258302583025831E-2</v>
      </c>
      <c r="H67" s="24">
        <f t="shared" si="6"/>
        <v>272.29014999999998</v>
      </c>
      <c r="I67" s="62">
        <v>0.51700000000000002</v>
      </c>
      <c r="J67" s="62">
        <v>2.9000000000000001E-2</v>
      </c>
      <c r="K67" s="62">
        <v>1.094E-2</v>
      </c>
      <c r="L67" s="62">
        <v>3.6000000000000002E-4</v>
      </c>
      <c r="M67" s="142">
        <v>0.77952999999999995</v>
      </c>
      <c r="N67" s="25">
        <v>0.34799999999999998</v>
      </c>
      <c r="O67" s="25">
        <v>1.2999999999999999E-2</v>
      </c>
      <c r="P67" s="25"/>
      <c r="Q67" s="25">
        <v>425</v>
      </c>
      <c r="R67" s="25">
        <v>18</v>
      </c>
      <c r="S67" s="184">
        <v>70.099999999999994</v>
      </c>
      <c r="T67" s="184">
        <v>2.2999999999999998</v>
      </c>
      <c r="U67" s="146">
        <f t="shared" si="4"/>
        <v>3.2810271041369474</v>
      </c>
      <c r="V67" s="24">
        <v>3701</v>
      </c>
      <c r="W67" s="24">
        <v>53</v>
      </c>
      <c r="X67" s="22">
        <f t="shared" si="7"/>
        <v>83.505882352941171</v>
      </c>
      <c r="Y67" s="25"/>
      <c r="Z67" s="29">
        <f t="shared" si="8"/>
        <v>19.716666666666665</v>
      </c>
    </row>
    <row r="68" spans="1:26" x14ac:dyDescent="0.2">
      <c r="A68" s="2" t="s">
        <v>1012</v>
      </c>
      <c r="B68" s="30">
        <v>7.1081000000000003</v>
      </c>
      <c r="C68" s="17">
        <v>256</v>
      </c>
      <c r="D68" s="17">
        <v>43</v>
      </c>
      <c r="E68" s="17">
        <v>3.55</v>
      </c>
      <c r="F68" s="17">
        <v>0.61</v>
      </c>
      <c r="G68" s="31">
        <f t="shared" si="5"/>
        <v>1.3867187499999999E-2</v>
      </c>
      <c r="H68" s="32">
        <f t="shared" si="6"/>
        <v>256.83425</v>
      </c>
      <c r="I68" s="60">
        <v>1.21</v>
      </c>
      <c r="J68" s="60">
        <v>0.15</v>
      </c>
      <c r="K68" s="60">
        <v>1.8100000000000002E-2</v>
      </c>
      <c r="L68" s="60">
        <v>1.5E-3</v>
      </c>
      <c r="M68" s="83">
        <v>0.89847999999999995</v>
      </c>
      <c r="N68" s="17">
        <v>0.47599999999999998</v>
      </c>
      <c r="O68" s="17">
        <v>2.5000000000000001E-2</v>
      </c>
      <c r="P68" s="17"/>
      <c r="Q68" s="17">
        <v>806</v>
      </c>
      <c r="R68" s="17">
        <v>72</v>
      </c>
      <c r="S68" s="182">
        <v>115.9</v>
      </c>
      <c r="T68" s="182">
        <v>9.6999999999999993</v>
      </c>
      <c r="U68" s="121">
        <f t="shared" ref="U68:U71" si="9">(T68/S68)*100</f>
        <v>8.3692838654012078</v>
      </c>
      <c r="V68" s="32">
        <v>4157</v>
      </c>
      <c r="W68" s="32">
        <v>73</v>
      </c>
      <c r="X68" s="30">
        <f t="shared" si="7"/>
        <v>85.620347394540943</v>
      </c>
      <c r="Y68" s="17"/>
      <c r="Z68" s="84">
        <f t="shared" si="8"/>
        <v>9.5847222222222221</v>
      </c>
    </row>
    <row r="69" spans="1:26" x14ac:dyDescent="0.2">
      <c r="A69" s="2" t="s">
        <v>1013</v>
      </c>
      <c r="B69" s="30">
        <v>13.39</v>
      </c>
      <c r="C69" s="17">
        <v>60.3</v>
      </c>
      <c r="D69" s="17">
        <v>3.5</v>
      </c>
      <c r="E69" s="17">
        <v>0.89</v>
      </c>
      <c r="F69" s="17">
        <v>8.3000000000000004E-2</v>
      </c>
      <c r="G69" s="31">
        <f t="shared" si="5"/>
        <v>1.4759535655058043E-2</v>
      </c>
      <c r="H69" s="32">
        <f t="shared" si="6"/>
        <v>60.509149999999998</v>
      </c>
      <c r="I69" s="60">
        <v>3.47</v>
      </c>
      <c r="J69" s="60">
        <v>0.23</v>
      </c>
      <c r="K69" s="60">
        <v>3.3099999999999997E-2</v>
      </c>
      <c r="L69" s="60">
        <v>1.6000000000000001E-3</v>
      </c>
      <c r="M69" s="83">
        <v>0.73873999999999995</v>
      </c>
      <c r="N69" s="17">
        <v>0.76400000000000001</v>
      </c>
      <c r="O69" s="17">
        <v>3.2000000000000001E-2</v>
      </c>
      <c r="P69" s="17"/>
      <c r="Q69" s="17">
        <v>1521</v>
      </c>
      <c r="R69" s="17">
        <v>53</v>
      </c>
      <c r="S69" s="182">
        <v>209.9</v>
      </c>
      <c r="T69" s="182">
        <v>9.9</v>
      </c>
      <c r="U69" s="121">
        <f t="shared" si="9"/>
        <v>4.7165316817532155</v>
      </c>
      <c r="V69" s="32">
        <v>4880</v>
      </c>
      <c r="W69" s="32">
        <v>74</v>
      </c>
      <c r="X69" s="30">
        <f t="shared" si="7"/>
        <v>86.199868507560822</v>
      </c>
      <c r="Y69" s="17"/>
      <c r="Z69" s="84">
        <f t="shared" si="8"/>
        <v>24.737735849056602</v>
      </c>
    </row>
    <row r="70" spans="1:26" x14ac:dyDescent="0.2">
      <c r="A70" s="2" t="s">
        <v>1014</v>
      </c>
      <c r="B70" s="30">
        <v>5.4179000000000004</v>
      </c>
      <c r="C70" s="17">
        <v>409</v>
      </c>
      <c r="D70" s="17">
        <v>37</v>
      </c>
      <c r="E70" s="17">
        <v>152</v>
      </c>
      <c r="F70" s="17">
        <v>12</v>
      </c>
      <c r="G70" s="31">
        <f t="shared" si="5"/>
        <v>0.37163814180929094</v>
      </c>
      <c r="H70" s="32">
        <f t="shared" si="6"/>
        <v>444.72</v>
      </c>
      <c r="I70" s="60">
        <v>2.177</v>
      </c>
      <c r="J70" s="60">
        <v>4.2999999999999997E-2</v>
      </c>
      <c r="K70" s="60">
        <v>0.1782</v>
      </c>
      <c r="L70" s="60">
        <v>2.2000000000000001E-3</v>
      </c>
      <c r="M70" s="83">
        <v>0.63146999999999998</v>
      </c>
      <c r="N70" s="17">
        <v>8.9260000000000006E-2</v>
      </c>
      <c r="O70" s="17">
        <v>1.1000000000000001E-3</v>
      </c>
      <c r="P70" s="17"/>
      <c r="Q70" s="17">
        <v>1173.5999999999999</v>
      </c>
      <c r="R70" s="17">
        <v>14</v>
      </c>
      <c r="S70" s="182">
        <v>1057.0999999999999</v>
      </c>
      <c r="T70" s="182">
        <v>12</v>
      </c>
      <c r="U70" s="121">
        <f t="shared" si="9"/>
        <v>1.1351811559928104</v>
      </c>
      <c r="V70" s="32">
        <v>1413</v>
      </c>
      <c r="W70" s="32">
        <v>22</v>
      </c>
      <c r="X70" s="30">
        <f t="shared" si="7"/>
        <v>9.9267211997273392</v>
      </c>
      <c r="Y70" s="30">
        <f>100*(1-(S70/V70))</f>
        <v>25.187544232130222</v>
      </c>
      <c r="Z70" s="84">
        <f t="shared" si="8"/>
        <v>8.3214285714285712</v>
      </c>
    </row>
    <row r="71" spans="1:26" x14ac:dyDescent="0.2">
      <c r="A71" s="116" t="s">
        <v>1015</v>
      </c>
      <c r="B71" s="89">
        <v>9.9689999999999994</v>
      </c>
      <c r="C71" s="6">
        <v>130</v>
      </c>
      <c r="D71" s="6">
        <v>11</v>
      </c>
      <c r="E71" s="6">
        <v>115.9</v>
      </c>
      <c r="F71" s="6">
        <v>5.7</v>
      </c>
      <c r="G71" s="85">
        <f t="shared" si="5"/>
        <v>0.89153846153846161</v>
      </c>
      <c r="H71" s="86">
        <f t="shared" si="6"/>
        <v>157.23650000000001</v>
      </c>
      <c r="I71" s="87">
        <v>2.88</v>
      </c>
      <c r="J71" s="87">
        <v>6.3E-2</v>
      </c>
      <c r="K71" s="87">
        <v>0.22600000000000001</v>
      </c>
      <c r="L71" s="87">
        <v>3.8999999999999998E-3</v>
      </c>
      <c r="M71" s="88">
        <v>0.63327</v>
      </c>
      <c r="N71" s="6">
        <v>9.2499999999999999E-2</v>
      </c>
      <c r="O71" s="6">
        <v>1.2999999999999999E-3</v>
      </c>
      <c r="P71" s="6"/>
      <c r="Q71" s="6">
        <v>1376</v>
      </c>
      <c r="R71" s="6">
        <v>16</v>
      </c>
      <c r="S71" s="198">
        <v>1313</v>
      </c>
      <c r="T71" s="198">
        <v>21</v>
      </c>
      <c r="U71" s="19">
        <f t="shared" si="9"/>
        <v>1.5993907083015995</v>
      </c>
      <c r="V71" s="86">
        <v>1475</v>
      </c>
      <c r="W71" s="86">
        <v>27</v>
      </c>
      <c r="X71" s="89">
        <f t="shared" si="7"/>
        <v>4.5784883720930258</v>
      </c>
      <c r="Y71" s="89">
        <f>100*(1-(S71/V71))</f>
        <v>10.983050847457632</v>
      </c>
      <c r="Z71" s="90">
        <f t="shared" si="8"/>
        <v>3.9375</v>
      </c>
    </row>
    <row r="72" spans="1:26" x14ac:dyDescent="0.2">
      <c r="A72" s="72" t="s">
        <v>1864</v>
      </c>
      <c r="U72" s="79"/>
    </row>
    <row r="73" spans="1:26" x14ac:dyDescent="0.2">
      <c r="A73" s="72" t="s">
        <v>1866</v>
      </c>
      <c r="U73" s="79"/>
    </row>
    <row r="74" spans="1:26" x14ac:dyDescent="0.2">
      <c r="A74" s="2"/>
      <c r="U74" s="79"/>
    </row>
    <row r="75" spans="1:26" ht="18" x14ac:dyDescent="0.2">
      <c r="A75" s="193" t="s">
        <v>1853</v>
      </c>
      <c r="U75" s="79"/>
    </row>
    <row r="76" spans="1:26" ht="18" x14ac:dyDescent="0.2">
      <c r="A76" s="193" t="s">
        <v>1854</v>
      </c>
      <c r="U76" s="79"/>
    </row>
    <row r="77" spans="1:26" ht="18" x14ac:dyDescent="0.2">
      <c r="A77" s="193" t="s">
        <v>1855</v>
      </c>
      <c r="U77" s="79"/>
    </row>
    <row r="78" spans="1:26" ht="18" x14ac:dyDescent="0.2">
      <c r="A78" s="193" t="s">
        <v>1856</v>
      </c>
      <c r="U78" s="79"/>
    </row>
    <row r="79" spans="1:26" ht="18" x14ac:dyDescent="0.2">
      <c r="A79" s="193" t="s">
        <v>1857</v>
      </c>
      <c r="U79" s="79"/>
    </row>
    <row r="80" spans="1:26" ht="18" x14ac:dyDescent="0.2">
      <c r="A80" s="192" t="s">
        <v>1858</v>
      </c>
      <c r="U80" s="79"/>
    </row>
    <row r="81" spans="1:21" ht="18" x14ac:dyDescent="0.2">
      <c r="A81" s="192" t="s">
        <v>1859</v>
      </c>
      <c r="U81" s="79"/>
    </row>
    <row r="82" spans="1:21" ht="19" x14ac:dyDescent="0.25">
      <c r="A82" s="192" t="s">
        <v>1860</v>
      </c>
      <c r="U82" s="79"/>
    </row>
    <row r="83" spans="1:21" ht="18" x14ac:dyDescent="0.2">
      <c r="A83" s="193" t="s">
        <v>1861</v>
      </c>
      <c r="U83" s="79"/>
    </row>
    <row r="84" spans="1:21" ht="18" x14ac:dyDescent="0.2">
      <c r="A84" s="193" t="s">
        <v>1862</v>
      </c>
      <c r="U84" s="79"/>
    </row>
    <row r="85" spans="1:21" x14ac:dyDescent="0.2">
      <c r="U85" s="79"/>
    </row>
    <row r="86" spans="1:21" x14ac:dyDescent="0.2">
      <c r="U86" s="79"/>
    </row>
    <row r="87" spans="1:21" x14ac:dyDescent="0.2">
      <c r="U87" s="79"/>
    </row>
    <row r="88" spans="1:21" x14ac:dyDescent="0.2">
      <c r="U88" s="79"/>
    </row>
    <row r="89" spans="1:21" x14ac:dyDescent="0.2">
      <c r="U89" s="79"/>
    </row>
    <row r="90" spans="1:21" x14ac:dyDescent="0.2">
      <c r="U90" s="79"/>
    </row>
    <row r="91" spans="1:21" x14ac:dyDescent="0.2">
      <c r="U91" s="79"/>
    </row>
    <row r="92" spans="1:21" x14ac:dyDescent="0.2">
      <c r="U92" s="79"/>
    </row>
    <row r="93" spans="1:21" x14ac:dyDescent="0.2">
      <c r="U93" s="79"/>
    </row>
    <row r="94" spans="1:21" x14ac:dyDescent="0.2">
      <c r="U94" s="79"/>
    </row>
    <row r="95" spans="1:21" x14ac:dyDescent="0.2">
      <c r="U95" s="79"/>
    </row>
    <row r="96" spans="1:21" x14ac:dyDescent="0.2">
      <c r="U96" s="79"/>
    </row>
    <row r="97" spans="21:21" x14ac:dyDescent="0.2">
      <c r="U97" s="79"/>
    </row>
    <row r="98" spans="21:21" x14ac:dyDescent="0.2">
      <c r="U98" s="79"/>
    </row>
    <row r="99" spans="21:21" x14ac:dyDescent="0.2">
      <c r="U99" s="79"/>
    </row>
    <row r="100" spans="21:21" x14ac:dyDescent="0.2">
      <c r="U100" s="79"/>
    </row>
    <row r="101" spans="21:21" x14ac:dyDescent="0.2">
      <c r="U101" s="79"/>
    </row>
    <row r="102" spans="21:21" x14ac:dyDescent="0.2">
      <c r="U102" s="79"/>
    </row>
    <row r="103" spans="21:21" x14ac:dyDescent="0.2">
      <c r="U103" s="79"/>
    </row>
    <row r="104" spans="21:21" x14ac:dyDescent="0.2">
      <c r="U104" s="79"/>
    </row>
    <row r="105" spans="21:21" x14ac:dyDescent="0.2">
      <c r="U105" s="79"/>
    </row>
    <row r="106" spans="21:21" x14ac:dyDescent="0.2">
      <c r="U106" s="79"/>
    </row>
    <row r="107" spans="21:21" x14ac:dyDescent="0.2">
      <c r="U107" s="79"/>
    </row>
    <row r="108" spans="21:21" x14ac:dyDescent="0.2">
      <c r="U108" s="79"/>
    </row>
    <row r="109" spans="21:21" x14ac:dyDescent="0.2">
      <c r="U109" s="79"/>
    </row>
    <row r="110" spans="21:21" x14ac:dyDescent="0.2">
      <c r="U110" s="79"/>
    </row>
    <row r="111" spans="21:21" x14ac:dyDescent="0.2">
      <c r="U111" s="79"/>
    </row>
    <row r="112" spans="21:21" x14ac:dyDescent="0.2">
      <c r="U112" s="79"/>
    </row>
    <row r="113" spans="21:21" x14ac:dyDescent="0.2">
      <c r="U113" s="79"/>
    </row>
    <row r="114" spans="21:21" x14ac:dyDescent="0.2">
      <c r="U114" s="79"/>
    </row>
    <row r="115" spans="21:21" x14ac:dyDescent="0.2">
      <c r="U115" s="79"/>
    </row>
    <row r="116" spans="21:21" x14ac:dyDescent="0.2">
      <c r="U116" s="79"/>
    </row>
    <row r="117" spans="21:21" x14ac:dyDescent="0.2">
      <c r="U117" s="79"/>
    </row>
    <row r="118" spans="21:21" x14ac:dyDescent="0.2">
      <c r="U118" s="79"/>
    </row>
    <row r="119" spans="21:21" x14ac:dyDescent="0.2">
      <c r="U119" s="79"/>
    </row>
    <row r="120" spans="21:21" x14ac:dyDescent="0.2">
      <c r="U120" s="79"/>
    </row>
    <row r="121" spans="21:21" x14ac:dyDescent="0.2">
      <c r="U121" s="79"/>
    </row>
    <row r="122" spans="21:21" x14ac:dyDescent="0.2">
      <c r="U122" s="79"/>
    </row>
    <row r="123" spans="21:21" x14ac:dyDescent="0.2">
      <c r="U123" s="79"/>
    </row>
    <row r="124" spans="21:21" x14ac:dyDescent="0.2">
      <c r="U124" s="79"/>
    </row>
    <row r="125" spans="21:21" x14ac:dyDescent="0.2">
      <c r="U125" s="79"/>
    </row>
    <row r="126" spans="21:21" x14ac:dyDescent="0.2">
      <c r="U126" s="79"/>
    </row>
    <row r="127" spans="21:21" x14ac:dyDescent="0.2">
      <c r="U127" s="79"/>
    </row>
    <row r="128" spans="21:21" x14ac:dyDescent="0.2">
      <c r="U128" s="17"/>
    </row>
    <row r="129" spans="21:21" x14ac:dyDescent="0.2">
      <c r="U129" s="17"/>
    </row>
    <row r="130" spans="21:21" x14ac:dyDescent="0.2">
      <c r="U130" s="17"/>
    </row>
    <row r="131" spans="21:21" x14ac:dyDescent="0.2">
      <c r="U131" s="17"/>
    </row>
    <row r="132" spans="21:21" x14ac:dyDescent="0.2">
      <c r="U132" s="17"/>
    </row>
    <row r="133" spans="21:21" x14ac:dyDescent="0.2">
      <c r="U133" s="17"/>
    </row>
    <row r="134" spans="21:21" x14ac:dyDescent="0.2">
      <c r="U134" s="17"/>
    </row>
    <row r="135" spans="21:21" x14ac:dyDescent="0.2">
      <c r="U135" s="17"/>
    </row>
    <row r="136" spans="21:21" x14ac:dyDescent="0.2">
      <c r="U136" s="17"/>
    </row>
    <row r="137" spans="21:21" x14ac:dyDescent="0.2">
      <c r="U137" s="17"/>
    </row>
    <row r="138" spans="21:21" x14ac:dyDescent="0.2">
      <c r="U138" s="17"/>
    </row>
    <row r="139" spans="21:21" x14ac:dyDescent="0.2">
      <c r="U139" s="17"/>
    </row>
    <row r="140" spans="21:21" x14ac:dyDescent="0.2">
      <c r="U140" s="17"/>
    </row>
    <row r="141" spans="21:21" x14ac:dyDescent="0.2">
      <c r="U141" s="17"/>
    </row>
    <row r="142" spans="21:21" x14ac:dyDescent="0.2">
      <c r="U142" s="17"/>
    </row>
    <row r="143" spans="21:21" x14ac:dyDescent="0.2">
      <c r="U143" s="17"/>
    </row>
    <row r="144" spans="21:21" x14ac:dyDescent="0.2">
      <c r="U144" s="17"/>
    </row>
    <row r="145" spans="21:21" x14ac:dyDescent="0.2">
      <c r="U145" s="17"/>
    </row>
    <row r="146" spans="21:21" x14ac:dyDescent="0.2">
      <c r="U146" s="17"/>
    </row>
    <row r="147" spans="21:21" x14ac:dyDescent="0.2">
      <c r="U147" s="17"/>
    </row>
    <row r="148" spans="21:21" x14ac:dyDescent="0.2">
      <c r="U148" s="17"/>
    </row>
    <row r="149" spans="21:21" x14ac:dyDescent="0.2">
      <c r="U149" s="17"/>
    </row>
    <row r="150" spans="21:21" x14ac:dyDescent="0.2">
      <c r="U150" s="17"/>
    </row>
    <row r="151" spans="21:21" x14ac:dyDescent="0.2">
      <c r="U151" s="17"/>
    </row>
    <row r="152" spans="21:21" x14ac:dyDescent="0.2">
      <c r="U152" s="17"/>
    </row>
    <row r="153" spans="21:21" x14ac:dyDescent="0.2">
      <c r="U153" s="17"/>
    </row>
    <row r="154" spans="21:21" x14ac:dyDescent="0.2">
      <c r="U154" s="17"/>
    </row>
    <row r="155" spans="21:21" x14ac:dyDescent="0.2">
      <c r="U155" s="17"/>
    </row>
    <row r="156" spans="21:21" x14ac:dyDescent="0.2">
      <c r="U156" s="17"/>
    </row>
    <row r="157" spans="21:21" x14ac:dyDescent="0.2">
      <c r="U157" s="17"/>
    </row>
    <row r="158" spans="21:21" x14ac:dyDescent="0.2">
      <c r="U158" s="17"/>
    </row>
    <row r="159" spans="21:21" x14ac:dyDescent="0.2">
      <c r="U159" s="17"/>
    </row>
    <row r="160" spans="21:21" x14ac:dyDescent="0.2">
      <c r="U160" s="17"/>
    </row>
    <row r="161" spans="21:21" x14ac:dyDescent="0.2">
      <c r="U161" s="17"/>
    </row>
    <row r="162" spans="21:21" x14ac:dyDescent="0.2">
      <c r="U162" s="17"/>
    </row>
    <row r="163" spans="21:21" x14ac:dyDescent="0.2">
      <c r="U163" s="17"/>
    </row>
    <row r="164" spans="21:21" x14ac:dyDescent="0.2">
      <c r="U164" s="17"/>
    </row>
    <row r="165" spans="21:21" x14ac:dyDescent="0.2">
      <c r="U165" s="17"/>
    </row>
    <row r="166" spans="21:21" x14ac:dyDescent="0.2">
      <c r="U166" s="17"/>
    </row>
    <row r="167" spans="21:21" x14ac:dyDescent="0.2">
      <c r="U167" s="17"/>
    </row>
    <row r="168" spans="21:21" x14ac:dyDescent="0.2">
      <c r="U168" s="17"/>
    </row>
    <row r="169" spans="21:21" x14ac:dyDescent="0.2">
      <c r="U169" s="17"/>
    </row>
    <row r="170" spans="21:21" x14ac:dyDescent="0.2">
      <c r="U170" s="17"/>
    </row>
    <row r="171" spans="21:21" x14ac:dyDescent="0.2">
      <c r="U171" s="17"/>
    </row>
    <row r="172" spans="21:21" x14ac:dyDescent="0.2">
      <c r="U172" s="17"/>
    </row>
    <row r="173" spans="21:21" x14ac:dyDescent="0.2">
      <c r="U173" s="17"/>
    </row>
    <row r="174" spans="21:21" x14ac:dyDescent="0.2">
      <c r="U174" s="17"/>
    </row>
    <row r="175" spans="21:21" x14ac:dyDescent="0.2">
      <c r="U175" s="17"/>
    </row>
    <row r="176" spans="21:21" x14ac:dyDescent="0.2">
      <c r="U176" s="17"/>
    </row>
    <row r="177" spans="21:21" x14ac:dyDescent="0.2">
      <c r="U177" s="17"/>
    </row>
    <row r="178" spans="21:21" x14ac:dyDescent="0.2">
      <c r="U178" s="17"/>
    </row>
    <row r="179" spans="21:21" x14ac:dyDescent="0.2">
      <c r="U179" s="17"/>
    </row>
    <row r="180" spans="21:21" x14ac:dyDescent="0.2">
      <c r="U180" s="17"/>
    </row>
    <row r="181" spans="21:21" x14ac:dyDescent="0.2">
      <c r="U181" s="17"/>
    </row>
    <row r="182" spans="21:21" x14ac:dyDescent="0.2">
      <c r="U182" s="17"/>
    </row>
    <row r="183" spans="21:21" x14ac:dyDescent="0.2">
      <c r="U183" s="17"/>
    </row>
    <row r="184" spans="21:21" x14ac:dyDescent="0.2">
      <c r="U184" s="17"/>
    </row>
    <row r="185" spans="21:21" x14ac:dyDescent="0.2">
      <c r="U185" s="17"/>
    </row>
    <row r="186" spans="21:21" x14ac:dyDescent="0.2">
      <c r="U186" s="17"/>
    </row>
    <row r="187" spans="21:21" x14ac:dyDescent="0.2">
      <c r="U187" s="17"/>
    </row>
    <row r="188" spans="21:21" x14ac:dyDescent="0.2">
      <c r="U188" s="17"/>
    </row>
    <row r="189" spans="21:21" x14ac:dyDescent="0.2">
      <c r="U189" s="17"/>
    </row>
    <row r="190" spans="21:21" x14ac:dyDescent="0.2">
      <c r="U190" s="17"/>
    </row>
    <row r="191" spans="21:21" x14ac:dyDescent="0.2">
      <c r="U191" s="17"/>
    </row>
    <row r="192" spans="21:21" x14ac:dyDescent="0.2">
      <c r="U192" s="17"/>
    </row>
    <row r="193" spans="21:21" x14ac:dyDescent="0.2">
      <c r="U193" s="17"/>
    </row>
    <row r="194" spans="21:21" x14ac:dyDescent="0.2">
      <c r="U194" s="17"/>
    </row>
    <row r="195" spans="21:21" x14ac:dyDescent="0.2">
      <c r="U195" s="17"/>
    </row>
    <row r="196" spans="21:21" x14ac:dyDescent="0.2">
      <c r="U196" s="17"/>
    </row>
    <row r="197" spans="21:21" x14ac:dyDescent="0.2">
      <c r="U197" s="17"/>
    </row>
    <row r="198" spans="21:21" x14ac:dyDescent="0.2">
      <c r="U198" s="17"/>
    </row>
    <row r="199" spans="21:21" x14ac:dyDescent="0.2">
      <c r="U199" s="17"/>
    </row>
    <row r="200" spans="21:21" x14ac:dyDescent="0.2">
      <c r="U200" s="17"/>
    </row>
    <row r="201" spans="21:21" x14ac:dyDescent="0.2">
      <c r="U201" s="17"/>
    </row>
    <row r="202" spans="21:21" x14ac:dyDescent="0.2">
      <c r="U202" s="17"/>
    </row>
    <row r="203" spans="21:21" x14ac:dyDescent="0.2">
      <c r="U203" s="17"/>
    </row>
    <row r="204" spans="21:21" x14ac:dyDescent="0.2">
      <c r="U204" s="17"/>
    </row>
    <row r="205" spans="21:21" x14ac:dyDescent="0.2">
      <c r="U205" s="17"/>
    </row>
    <row r="206" spans="21:21" x14ac:dyDescent="0.2">
      <c r="U206" s="17"/>
    </row>
    <row r="207" spans="21:21" x14ac:dyDescent="0.2">
      <c r="U207" s="17"/>
    </row>
  </sheetData>
  <mergeCells count="3">
    <mergeCell ref="A1:A2"/>
    <mergeCell ref="I1:O1"/>
    <mergeCell ref="Q1:W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E26CF-3733-3A4F-89E8-761E0FFD7E2A}">
  <dimension ref="A1:Z207"/>
  <sheetViews>
    <sheetView tabSelected="1" topLeftCell="A30" zoomScaleNormal="70" workbookViewId="0">
      <selection activeCell="S10" sqref="S10"/>
    </sheetView>
  </sheetViews>
  <sheetFormatPr baseColWidth="10" defaultRowHeight="16" x14ac:dyDescent="0.2"/>
  <cols>
    <col min="1" max="1" width="18.33203125" style="50" bestFit="1" customWidth="1"/>
    <col min="2" max="2" width="11.6640625" style="50" bestFit="1" customWidth="1"/>
    <col min="3" max="3" width="9.1640625" style="50" bestFit="1" customWidth="1"/>
    <col min="4" max="4" width="8.1640625" style="115" customWidth="1"/>
    <col min="5" max="5" width="10.1640625" style="50" bestFit="1" customWidth="1"/>
    <col min="6" max="6" width="9.6640625" style="115" customWidth="1"/>
    <col min="7" max="7" width="5.33203125" style="50" bestFit="1" customWidth="1"/>
    <col min="8" max="8" width="10" style="50" bestFit="1" customWidth="1"/>
    <col min="9" max="9" width="9.83203125" style="50" bestFit="1" customWidth="1"/>
    <col min="10" max="10" width="7.33203125" style="50" bestFit="1" customWidth="1"/>
    <col min="11" max="11" width="9.83203125" style="50" bestFit="1" customWidth="1"/>
    <col min="12" max="12" width="9.33203125" style="50" bestFit="1" customWidth="1"/>
    <col min="13" max="13" width="8.1640625" style="50" bestFit="1" customWidth="1"/>
    <col min="14" max="14" width="10.5" style="50" bestFit="1" customWidth="1"/>
    <col min="15" max="15" width="7.33203125" style="50" bestFit="1" customWidth="1"/>
    <col min="16" max="16" width="2.5" style="50" customWidth="1"/>
    <col min="17" max="17" width="9.1640625" style="50" bestFit="1" customWidth="1"/>
    <col min="18" max="18" width="4.6640625" style="50" bestFit="1" customWidth="1"/>
    <col min="19" max="19" width="9.33203125" style="50" bestFit="1" customWidth="1"/>
    <col min="20" max="20" width="5.33203125" style="50" bestFit="1" customWidth="1"/>
    <col min="21" max="21" width="8.5" style="115" bestFit="1" customWidth="1"/>
    <col min="22" max="22" width="11" style="50" bestFit="1" customWidth="1"/>
    <col min="23" max="23" width="10.33203125" style="50" bestFit="1" customWidth="1"/>
    <col min="24" max="24" width="14.83203125" style="50" bestFit="1" customWidth="1"/>
    <col min="25" max="25" width="14.5" style="50" bestFit="1" customWidth="1"/>
    <col min="26" max="26" width="10.6640625" style="50" bestFit="1" customWidth="1"/>
    <col min="27" max="16384" width="10.83203125" style="50"/>
  </cols>
  <sheetData>
    <row r="1" spans="1:26" s="18" customFormat="1" ht="18" x14ac:dyDescent="0.2">
      <c r="A1" s="219" t="s">
        <v>278</v>
      </c>
      <c r="B1" s="109"/>
      <c r="C1" s="40"/>
      <c r="D1" s="40"/>
      <c r="E1" s="40"/>
      <c r="F1" s="40"/>
      <c r="G1" s="40"/>
      <c r="H1" s="40"/>
      <c r="I1" s="218" t="s">
        <v>103</v>
      </c>
      <c r="J1" s="218"/>
      <c r="K1" s="218"/>
      <c r="L1" s="218"/>
      <c r="M1" s="218"/>
      <c r="N1" s="218"/>
      <c r="O1" s="218"/>
      <c r="P1" s="40"/>
      <c r="Q1" s="218" t="s">
        <v>1838</v>
      </c>
      <c r="R1" s="218"/>
      <c r="S1" s="218"/>
      <c r="T1" s="218"/>
      <c r="U1" s="218"/>
      <c r="V1" s="218"/>
      <c r="W1" s="218"/>
      <c r="X1" s="17"/>
      <c r="Y1" s="17"/>
    </row>
    <row r="2" spans="1:26" s="18" customFormat="1" ht="50" customHeight="1" x14ac:dyDescent="0.2">
      <c r="A2" s="220"/>
      <c r="B2" s="110" t="s">
        <v>546</v>
      </c>
      <c r="C2" s="43" t="s">
        <v>1835</v>
      </c>
      <c r="D2" s="42" t="s">
        <v>106</v>
      </c>
      <c r="E2" s="43" t="s">
        <v>1836</v>
      </c>
      <c r="F2" s="42" t="s">
        <v>106</v>
      </c>
      <c r="G2" s="20" t="s">
        <v>0</v>
      </c>
      <c r="H2" s="43" t="s">
        <v>1837</v>
      </c>
      <c r="I2" s="41" t="s">
        <v>1839</v>
      </c>
      <c r="J2" s="42" t="s">
        <v>1840</v>
      </c>
      <c r="K2" s="41" t="s">
        <v>1841</v>
      </c>
      <c r="L2" s="42" t="s">
        <v>1840</v>
      </c>
      <c r="M2" s="43" t="s">
        <v>1842</v>
      </c>
      <c r="N2" s="41" t="s">
        <v>1843</v>
      </c>
      <c r="O2" s="42" t="s">
        <v>1840</v>
      </c>
      <c r="P2" s="42"/>
      <c r="Q2" s="41" t="s">
        <v>105</v>
      </c>
      <c r="R2" s="42" t="s">
        <v>106</v>
      </c>
      <c r="S2" s="41" t="s">
        <v>107</v>
      </c>
      <c r="T2" s="42" t="s">
        <v>106</v>
      </c>
      <c r="U2" s="42" t="s">
        <v>1606</v>
      </c>
      <c r="V2" s="41" t="s">
        <v>108</v>
      </c>
      <c r="W2" s="42" t="s">
        <v>106</v>
      </c>
      <c r="X2" s="43" t="s">
        <v>1847</v>
      </c>
      <c r="Y2" s="119" t="s">
        <v>1849</v>
      </c>
      <c r="Z2" s="43" t="s">
        <v>1848</v>
      </c>
    </row>
    <row r="3" spans="1:26" x14ac:dyDescent="0.2">
      <c r="A3" s="2" t="s">
        <v>343</v>
      </c>
      <c r="B3" s="111">
        <v>5.0575000000000001</v>
      </c>
      <c r="C3" s="15">
        <v>270</v>
      </c>
      <c r="D3" s="115">
        <v>36</v>
      </c>
      <c r="E3" s="5">
        <v>7.1</v>
      </c>
      <c r="F3" s="115">
        <v>1.2</v>
      </c>
      <c r="G3" s="14">
        <f t="shared" ref="G3:G34" si="0">E3/C3</f>
        <v>2.6296296296296293E-2</v>
      </c>
      <c r="H3" s="15">
        <f t="shared" ref="H3:H34" si="1">C3+(0.235*E3)</f>
        <v>271.66849999999999</v>
      </c>
      <c r="I3" s="64">
        <v>1.7600000000000001E-2</v>
      </c>
      <c r="J3" s="64">
        <v>3.2000000000000002E-3</v>
      </c>
      <c r="K3" s="64">
        <v>2.2699999999999999E-3</v>
      </c>
      <c r="L3" s="64">
        <v>1.8000000000000001E-4</v>
      </c>
      <c r="M3" s="65">
        <v>-0.39828000000000002</v>
      </c>
      <c r="N3" s="5">
        <v>5.5E-2</v>
      </c>
      <c r="O3" s="5">
        <v>1.2999999999999999E-2</v>
      </c>
      <c r="P3" s="5"/>
      <c r="Q3" s="5">
        <v>17.7</v>
      </c>
      <c r="R3" s="5">
        <v>3.2</v>
      </c>
      <c r="S3" s="199">
        <v>14.6</v>
      </c>
      <c r="T3" s="199">
        <v>1.2</v>
      </c>
      <c r="U3" s="121">
        <f>(T3/S3)*100</f>
        <v>8.2191780821917799</v>
      </c>
      <c r="V3" s="5">
        <v>450</v>
      </c>
      <c r="W3" s="5">
        <v>450</v>
      </c>
      <c r="X3" s="13">
        <v>17.514124293785304</v>
      </c>
      <c r="Y3" s="13"/>
      <c r="Z3" s="13">
        <v>0.96874999999999989</v>
      </c>
    </row>
    <row r="4" spans="1:26" x14ac:dyDescent="0.2">
      <c r="A4" s="2" t="s">
        <v>344</v>
      </c>
      <c r="B4" s="111">
        <v>6.3731999999999998</v>
      </c>
      <c r="C4" s="15">
        <v>185.3</v>
      </c>
      <c r="D4" s="115">
        <v>8.8000000000000007</v>
      </c>
      <c r="E4" s="5">
        <v>80.900000000000006</v>
      </c>
      <c r="F4" s="115">
        <v>2.2000000000000002</v>
      </c>
      <c r="G4" s="14">
        <f t="shared" si="0"/>
        <v>0.43658931462493256</v>
      </c>
      <c r="H4" s="15">
        <f t="shared" si="1"/>
        <v>204.31150000000002</v>
      </c>
      <c r="I4" s="64">
        <v>1.24E-2</v>
      </c>
      <c r="J4" s="64">
        <v>4.1000000000000003E-3</v>
      </c>
      <c r="K4" s="64">
        <v>2.2899999999999999E-3</v>
      </c>
      <c r="L4" s="64">
        <v>2.0000000000000001E-4</v>
      </c>
      <c r="M4" s="65">
        <v>-0.22652</v>
      </c>
      <c r="N4" s="5">
        <v>4.7E-2</v>
      </c>
      <c r="O4" s="5">
        <v>1.6E-2</v>
      </c>
      <c r="P4" s="5"/>
      <c r="Q4" s="5">
        <v>13.5</v>
      </c>
      <c r="R4" s="5">
        <v>4.4000000000000004</v>
      </c>
      <c r="S4" s="199">
        <v>14.7</v>
      </c>
      <c r="T4" s="199">
        <v>1.3</v>
      </c>
      <c r="U4" s="121">
        <f t="shared" ref="U4:U67" si="2">(T4/S4)*100</f>
        <v>8.8435374149659864</v>
      </c>
      <c r="V4" s="5">
        <v>-110</v>
      </c>
      <c r="W4" s="5">
        <v>580</v>
      </c>
      <c r="X4" s="13">
        <v>-8.8888888888888786</v>
      </c>
      <c r="Y4" s="13"/>
      <c r="Z4" s="13">
        <v>-0.27272727272727254</v>
      </c>
    </row>
    <row r="5" spans="1:26" s="54" customFormat="1" x14ac:dyDescent="0.2">
      <c r="A5" s="4" t="s">
        <v>345</v>
      </c>
      <c r="B5" s="112">
        <v>8.968</v>
      </c>
      <c r="C5" s="9">
        <v>30.4</v>
      </c>
      <c r="D5" s="117">
        <v>4.3</v>
      </c>
      <c r="E5" s="10">
        <v>94.5</v>
      </c>
      <c r="F5" s="117">
        <v>1.6</v>
      </c>
      <c r="G5" s="8">
        <f t="shared" si="0"/>
        <v>3.1085526315789473</v>
      </c>
      <c r="H5" s="9">
        <f t="shared" si="1"/>
        <v>52.607500000000002</v>
      </c>
      <c r="I5" s="66">
        <v>7.0000000000000001E-3</v>
      </c>
      <c r="J5" s="66">
        <v>1.2999999999999999E-2</v>
      </c>
      <c r="K5" s="66">
        <v>2.49E-3</v>
      </c>
      <c r="L5" s="66">
        <v>2.9999999999999997E-4</v>
      </c>
      <c r="M5" s="67">
        <v>-5.0426000000000004E-3</v>
      </c>
      <c r="N5" s="10">
        <v>4.2999999999999997E-2</v>
      </c>
      <c r="O5" s="10">
        <v>4.4999999999999998E-2</v>
      </c>
      <c r="P5" s="10"/>
      <c r="Q5" s="10">
        <v>7</v>
      </c>
      <c r="R5" s="10">
        <v>13</v>
      </c>
      <c r="S5" s="202">
        <v>16</v>
      </c>
      <c r="T5" s="202">
        <v>2</v>
      </c>
      <c r="U5" s="147">
        <f t="shared" si="2"/>
        <v>12.5</v>
      </c>
      <c r="V5" s="53">
        <v>-1300</v>
      </c>
      <c r="W5" s="53">
        <v>1400</v>
      </c>
      <c r="X5" s="7">
        <v>-128.57142857142856</v>
      </c>
      <c r="Y5" s="7"/>
      <c r="Z5" s="7">
        <v>-0.69230769230769229</v>
      </c>
    </row>
    <row r="6" spans="1:26" s="54" customFormat="1" x14ac:dyDescent="0.2">
      <c r="A6" s="4" t="s">
        <v>346</v>
      </c>
      <c r="B6" s="113">
        <v>4.3280000000000003</v>
      </c>
      <c r="C6" s="9">
        <v>41.3</v>
      </c>
      <c r="D6" s="117">
        <v>8.6999999999999993</v>
      </c>
      <c r="E6" s="10">
        <v>68.400000000000006</v>
      </c>
      <c r="F6" s="117">
        <v>1.3</v>
      </c>
      <c r="G6" s="8">
        <f t="shared" si="0"/>
        <v>1.656174334140436</v>
      </c>
      <c r="H6" s="9">
        <f t="shared" si="1"/>
        <v>57.373999999999995</v>
      </c>
      <c r="I6" s="66">
        <v>2.4E-2</v>
      </c>
      <c r="J6" s="66">
        <v>0.02</v>
      </c>
      <c r="K6" s="66">
        <v>2.66E-3</v>
      </c>
      <c r="L6" s="66">
        <v>4.4000000000000002E-4</v>
      </c>
      <c r="M6" s="67">
        <v>-0.11785</v>
      </c>
      <c r="N6" s="10">
        <v>5.0999999999999997E-2</v>
      </c>
      <c r="O6" s="10">
        <v>4.7E-2</v>
      </c>
      <c r="P6" s="10"/>
      <c r="Q6" s="10">
        <v>23</v>
      </c>
      <c r="R6" s="10">
        <v>20</v>
      </c>
      <c r="S6" s="202">
        <v>17.2</v>
      </c>
      <c r="T6" s="202">
        <v>2.9</v>
      </c>
      <c r="U6" s="147">
        <f t="shared" si="2"/>
        <v>16.86046511627907</v>
      </c>
      <c r="V6" s="10">
        <v>0</v>
      </c>
      <c r="W6" s="10">
        <v>1400</v>
      </c>
      <c r="X6" s="7">
        <v>25.217391304347824</v>
      </c>
      <c r="Y6" s="7"/>
      <c r="Z6" s="7">
        <v>0.29000000000000004</v>
      </c>
    </row>
    <row r="7" spans="1:26" x14ac:dyDescent="0.2">
      <c r="A7" s="2" t="s">
        <v>347</v>
      </c>
      <c r="B7" s="111">
        <v>16.724</v>
      </c>
      <c r="C7" s="15">
        <v>74.400000000000006</v>
      </c>
      <c r="D7" s="115">
        <v>1.5</v>
      </c>
      <c r="E7" s="5">
        <v>112.4</v>
      </c>
      <c r="F7" s="115">
        <v>5.7</v>
      </c>
      <c r="G7" s="14">
        <f t="shared" si="0"/>
        <v>1.510752688172043</v>
      </c>
      <c r="H7" s="15">
        <f t="shared" si="1"/>
        <v>100.81400000000001</v>
      </c>
      <c r="I7" s="64">
        <v>2.2800000000000001E-2</v>
      </c>
      <c r="J7" s="64">
        <v>7.4999999999999997E-3</v>
      </c>
      <c r="K7" s="64">
        <v>2.7200000000000002E-3</v>
      </c>
      <c r="L7" s="64">
        <v>1.9000000000000001E-4</v>
      </c>
      <c r="M7" s="65">
        <v>-0.13120000000000001</v>
      </c>
      <c r="N7" s="5">
        <v>6.0999999999999999E-2</v>
      </c>
      <c r="O7" s="5">
        <v>2.1999999999999999E-2</v>
      </c>
      <c r="P7" s="5"/>
      <c r="Q7" s="5">
        <v>24.4</v>
      </c>
      <c r="R7" s="5">
        <v>7.4</v>
      </c>
      <c r="S7" s="199">
        <v>17.5</v>
      </c>
      <c r="T7" s="199">
        <v>1.2</v>
      </c>
      <c r="U7" s="121">
        <f t="shared" si="2"/>
        <v>6.8571428571428577</v>
      </c>
      <c r="V7" s="5">
        <v>180</v>
      </c>
      <c r="W7" s="5">
        <v>600</v>
      </c>
      <c r="X7" s="13">
        <v>28.278688524590155</v>
      </c>
      <c r="Y7" s="13"/>
      <c r="Z7" s="13">
        <v>0.93243243243243223</v>
      </c>
    </row>
    <row r="8" spans="1:26" x14ac:dyDescent="0.2">
      <c r="A8" s="2" t="s">
        <v>348</v>
      </c>
      <c r="B8" s="111">
        <v>7.7419000000000002</v>
      </c>
      <c r="C8" s="15">
        <v>155.1</v>
      </c>
      <c r="D8" s="115">
        <v>9.6</v>
      </c>
      <c r="E8" s="5">
        <v>31.9</v>
      </c>
      <c r="F8" s="115">
        <v>3.7</v>
      </c>
      <c r="G8" s="14">
        <f t="shared" si="0"/>
        <v>0.20567375886524822</v>
      </c>
      <c r="H8" s="15">
        <f t="shared" si="1"/>
        <v>162.59649999999999</v>
      </c>
      <c r="I8" s="64">
        <v>1.4800000000000001E-2</v>
      </c>
      <c r="J8" s="64">
        <v>6.8999999999999999E-3</v>
      </c>
      <c r="K8" s="64">
        <v>2.7599999999999999E-3</v>
      </c>
      <c r="L8" s="64">
        <v>2.5999999999999998E-4</v>
      </c>
      <c r="M8" s="65">
        <v>-8.8045999999999999E-2</v>
      </c>
      <c r="N8" s="5">
        <v>3.7999999999999999E-2</v>
      </c>
      <c r="O8" s="5">
        <v>1.9E-2</v>
      </c>
      <c r="P8" s="5"/>
      <c r="Q8" s="5">
        <v>14.8</v>
      </c>
      <c r="R8" s="5">
        <v>6.9</v>
      </c>
      <c r="S8" s="199">
        <v>17.8</v>
      </c>
      <c r="T8" s="199">
        <v>1.7</v>
      </c>
      <c r="U8" s="121">
        <f t="shared" si="2"/>
        <v>9.5505617977528079</v>
      </c>
      <c r="V8" s="5">
        <v>-100</v>
      </c>
      <c r="W8" s="5">
        <v>650</v>
      </c>
      <c r="X8" s="13">
        <v>-20.270270270270263</v>
      </c>
      <c r="Y8" s="13"/>
      <c r="Z8" s="13">
        <v>-0.43478260869565216</v>
      </c>
    </row>
    <row r="9" spans="1:26" x14ac:dyDescent="0.2">
      <c r="A9" s="2" t="s">
        <v>349</v>
      </c>
      <c r="B9" s="111">
        <v>10.052</v>
      </c>
      <c r="C9" s="15">
        <v>260.2</v>
      </c>
      <c r="D9" s="115">
        <v>7.4</v>
      </c>
      <c r="E9" s="5">
        <v>173.8</v>
      </c>
      <c r="F9" s="115">
        <v>3.1</v>
      </c>
      <c r="G9" s="14">
        <f t="shared" si="0"/>
        <v>0.6679477325134513</v>
      </c>
      <c r="H9" s="15">
        <f t="shared" si="1"/>
        <v>301.04300000000001</v>
      </c>
      <c r="I9" s="64">
        <v>1.66E-2</v>
      </c>
      <c r="J9" s="64">
        <v>3.5000000000000001E-3</v>
      </c>
      <c r="K9" s="64">
        <v>2.8700000000000002E-3</v>
      </c>
      <c r="L9" s="64">
        <v>1.6000000000000001E-4</v>
      </c>
      <c r="M9" s="65">
        <v>-0.23727999999999999</v>
      </c>
      <c r="N9" s="5">
        <v>4.3700000000000003E-2</v>
      </c>
      <c r="O9" s="5">
        <v>9.4999999999999998E-3</v>
      </c>
      <c r="P9" s="5"/>
      <c r="Q9" s="5">
        <v>16.7</v>
      </c>
      <c r="R9" s="5">
        <v>3.4</v>
      </c>
      <c r="S9" s="199">
        <v>18.5</v>
      </c>
      <c r="T9" s="199">
        <v>1.1000000000000001</v>
      </c>
      <c r="U9" s="121">
        <f t="shared" si="2"/>
        <v>5.9459459459459465</v>
      </c>
      <c r="V9" s="5">
        <v>-230</v>
      </c>
      <c r="W9" s="5">
        <v>370</v>
      </c>
      <c r="X9" s="13">
        <v>-10.77844311377245</v>
      </c>
      <c r="Y9" s="13"/>
      <c r="Z9" s="13">
        <v>-0.52941176470588258</v>
      </c>
    </row>
    <row r="10" spans="1:26" x14ac:dyDescent="0.2">
      <c r="A10" s="2" t="s">
        <v>350</v>
      </c>
      <c r="B10" s="111">
        <v>8.3991000000000007</v>
      </c>
      <c r="C10" s="15">
        <v>943</v>
      </c>
      <c r="D10" s="115">
        <v>34</v>
      </c>
      <c r="E10" s="5">
        <v>27.9</v>
      </c>
      <c r="F10" s="115">
        <v>1.6</v>
      </c>
      <c r="G10" s="14">
        <f t="shared" si="0"/>
        <v>2.9586426299045596E-2</v>
      </c>
      <c r="H10" s="15">
        <f t="shared" si="1"/>
        <v>949.55650000000003</v>
      </c>
      <c r="I10" s="64">
        <v>1.9E-2</v>
      </c>
      <c r="J10" s="64">
        <v>1.9E-3</v>
      </c>
      <c r="K10" s="64">
        <v>2.8900000000000002E-3</v>
      </c>
      <c r="L10" s="64">
        <v>1.1E-4</v>
      </c>
      <c r="M10" s="65">
        <v>4.9475999999999999E-2</v>
      </c>
      <c r="N10" s="5">
        <v>4.6800000000000001E-2</v>
      </c>
      <c r="O10" s="5">
        <v>4.4000000000000003E-3</v>
      </c>
      <c r="P10" s="5"/>
      <c r="Q10" s="5">
        <v>19.100000000000001</v>
      </c>
      <c r="R10" s="5">
        <v>1.9</v>
      </c>
      <c r="S10" s="199">
        <v>18.61</v>
      </c>
      <c r="T10" s="199">
        <v>0.68</v>
      </c>
      <c r="U10" s="121">
        <f t="shared" si="2"/>
        <v>3.6539494895217626</v>
      </c>
      <c r="V10" s="5">
        <v>140</v>
      </c>
      <c r="W10" s="5">
        <v>200</v>
      </c>
      <c r="X10" s="13">
        <v>2.5654450261780259</v>
      </c>
      <c r="Y10" s="13"/>
      <c r="Z10" s="13">
        <v>0.25789473684210634</v>
      </c>
    </row>
    <row r="11" spans="1:26" x14ac:dyDescent="0.2">
      <c r="A11" s="2" t="s">
        <v>351</v>
      </c>
      <c r="B11" s="111">
        <v>12.481999999999999</v>
      </c>
      <c r="C11" s="15">
        <v>85.4</v>
      </c>
      <c r="D11" s="115">
        <v>5.4</v>
      </c>
      <c r="E11" s="5">
        <v>306</v>
      </c>
      <c r="F11" s="115">
        <v>13</v>
      </c>
      <c r="G11" s="14">
        <f t="shared" si="0"/>
        <v>3.5831381733021077</v>
      </c>
      <c r="H11" s="15">
        <f t="shared" si="1"/>
        <v>157.31</v>
      </c>
      <c r="I11" s="64">
        <v>1.9400000000000001E-2</v>
      </c>
      <c r="J11" s="64">
        <v>5.8999999999999999E-3</v>
      </c>
      <c r="K11" s="64">
        <v>2.96E-3</v>
      </c>
      <c r="L11" s="64">
        <v>1.9000000000000001E-4</v>
      </c>
      <c r="M11" s="65">
        <v>-0.1434</v>
      </c>
      <c r="N11" s="5">
        <v>4.7E-2</v>
      </c>
      <c r="O11" s="5">
        <v>1.6E-2</v>
      </c>
      <c r="P11" s="5"/>
      <c r="Q11" s="5">
        <v>19.3</v>
      </c>
      <c r="R11" s="5">
        <v>5.9</v>
      </c>
      <c r="S11" s="199">
        <v>19</v>
      </c>
      <c r="T11" s="199">
        <v>1.2</v>
      </c>
      <c r="U11" s="121">
        <f t="shared" si="2"/>
        <v>6.3157894736842106</v>
      </c>
      <c r="V11" s="5">
        <v>20</v>
      </c>
      <c r="W11" s="5">
        <v>520</v>
      </c>
      <c r="X11" s="13">
        <v>1.5544041450777257</v>
      </c>
      <c r="Y11" s="13"/>
      <c r="Z11" s="13">
        <v>5.0847457627118758E-2</v>
      </c>
    </row>
    <row r="12" spans="1:26" x14ac:dyDescent="0.2">
      <c r="A12" s="2" t="s">
        <v>352</v>
      </c>
      <c r="B12" s="111">
        <v>10.052</v>
      </c>
      <c r="C12" s="15">
        <v>219</v>
      </c>
      <c r="D12" s="115">
        <v>16</v>
      </c>
      <c r="E12" s="5">
        <v>95</v>
      </c>
      <c r="F12" s="115">
        <v>8.1</v>
      </c>
      <c r="G12" s="14">
        <f t="shared" si="0"/>
        <v>0.43378995433789952</v>
      </c>
      <c r="H12" s="15">
        <f t="shared" si="1"/>
        <v>241.32499999999999</v>
      </c>
      <c r="I12" s="64">
        <v>1.78E-2</v>
      </c>
      <c r="J12" s="64">
        <v>4.0000000000000001E-3</v>
      </c>
      <c r="K12" s="64">
        <v>2.98E-3</v>
      </c>
      <c r="L12" s="64">
        <v>1.6000000000000001E-4</v>
      </c>
      <c r="M12" s="65">
        <v>-0.20954</v>
      </c>
      <c r="N12" s="5">
        <v>4.1000000000000002E-2</v>
      </c>
      <c r="O12" s="5">
        <v>0.01</v>
      </c>
      <c r="P12" s="5"/>
      <c r="Q12" s="5">
        <v>17.8</v>
      </c>
      <c r="R12" s="5">
        <v>4</v>
      </c>
      <c r="S12" s="199">
        <v>19.2</v>
      </c>
      <c r="T12" s="199">
        <v>1.1000000000000001</v>
      </c>
      <c r="U12" s="121">
        <f t="shared" si="2"/>
        <v>5.729166666666667</v>
      </c>
      <c r="V12" s="5">
        <v>-170</v>
      </c>
      <c r="W12" s="5">
        <v>410</v>
      </c>
      <c r="X12" s="13">
        <v>-7.8651685393258397</v>
      </c>
      <c r="Y12" s="13"/>
      <c r="Z12" s="13">
        <v>-0.34999999999999964</v>
      </c>
    </row>
    <row r="13" spans="1:26" s="54" customFormat="1" x14ac:dyDescent="0.2">
      <c r="A13" s="4" t="s">
        <v>353</v>
      </c>
      <c r="B13" s="112">
        <v>7.4851999999999999</v>
      </c>
      <c r="C13" s="9">
        <v>72.5</v>
      </c>
      <c r="D13" s="117">
        <v>3</v>
      </c>
      <c r="E13" s="10">
        <v>74.900000000000006</v>
      </c>
      <c r="F13" s="117">
        <v>2.9</v>
      </c>
      <c r="G13" s="8">
        <f t="shared" si="0"/>
        <v>1.0331034482758621</v>
      </c>
      <c r="H13" s="9">
        <f t="shared" si="1"/>
        <v>90.101500000000001</v>
      </c>
      <c r="I13" s="66">
        <v>2.1999999999999999E-2</v>
      </c>
      <c r="J13" s="66">
        <v>1.2E-2</v>
      </c>
      <c r="K13" s="66">
        <v>3.0699999999999998E-3</v>
      </c>
      <c r="L13" s="66">
        <v>3.4000000000000002E-4</v>
      </c>
      <c r="M13" s="67">
        <v>0.24278</v>
      </c>
      <c r="N13" s="10">
        <v>0.06</v>
      </c>
      <c r="O13" s="10">
        <v>0.03</v>
      </c>
      <c r="P13" s="10"/>
      <c r="Q13" s="10">
        <v>22</v>
      </c>
      <c r="R13" s="10">
        <v>11</v>
      </c>
      <c r="S13" s="202">
        <v>19.7</v>
      </c>
      <c r="T13" s="202">
        <v>2.2000000000000002</v>
      </c>
      <c r="U13" s="147">
        <f t="shared" si="2"/>
        <v>11.167512690355332</v>
      </c>
      <c r="V13" s="10">
        <v>-60</v>
      </c>
      <c r="W13" s="10">
        <v>920</v>
      </c>
      <c r="X13" s="7">
        <v>10.45454545454546</v>
      </c>
      <c r="Y13" s="7"/>
      <c r="Z13" s="7">
        <v>0.20909090909090916</v>
      </c>
    </row>
    <row r="14" spans="1:26" s="54" customFormat="1" x14ac:dyDescent="0.2">
      <c r="A14" s="4" t="s">
        <v>354</v>
      </c>
      <c r="B14" s="112">
        <v>17.835999999999999</v>
      </c>
      <c r="C14" s="9">
        <v>27.1</v>
      </c>
      <c r="D14" s="117">
        <v>1.6</v>
      </c>
      <c r="E14" s="10">
        <v>160.5</v>
      </c>
      <c r="F14" s="117">
        <v>6.7</v>
      </c>
      <c r="G14" s="8">
        <f t="shared" si="0"/>
        <v>5.9225092250922504</v>
      </c>
      <c r="H14" s="9">
        <f t="shared" si="1"/>
        <v>64.817499999999995</v>
      </c>
      <c r="I14" s="66">
        <v>0.01</v>
      </c>
      <c r="J14" s="66">
        <v>1.6E-2</v>
      </c>
      <c r="K14" s="66">
        <v>3.0699999999999998E-3</v>
      </c>
      <c r="L14" s="66">
        <v>3.3E-4</v>
      </c>
      <c r="M14" s="67">
        <v>-2.6794999999999999E-2</v>
      </c>
      <c r="N14" s="10">
        <v>0.05</v>
      </c>
      <c r="O14" s="10">
        <v>4.4999999999999998E-2</v>
      </c>
      <c r="P14" s="10"/>
      <c r="Q14" s="10">
        <v>8</v>
      </c>
      <c r="R14" s="10">
        <v>16</v>
      </c>
      <c r="S14" s="202">
        <v>19.8</v>
      </c>
      <c r="T14" s="202">
        <v>2.2000000000000002</v>
      </c>
      <c r="U14" s="147">
        <f t="shared" si="2"/>
        <v>11.111111111111112</v>
      </c>
      <c r="V14" s="53">
        <v>-1900</v>
      </c>
      <c r="W14" s="53">
        <v>1300</v>
      </c>
      <c r="X14" s="7">
        <v>-147.5</v>
      </c>
      <c r="Y14" s="7"/>
      <c r="Z14" s="7">
        <v>-0.73750000000000004</v>
      </c>
    </row>
    <row r="15" spans="1:26" x14ac:dyDescent="0.2">
      <c r="A15" s="2" t="s">
        <v>355</v>
      </c>
      <c r="B15" s="111">
        <v>9.4527999999999999</v>
      </c>
      <c r="C15" s="15">
        <v>514</v>
      </c>
      <c r="D15" s="115">
        <v>39</v>
      </c>
      <c r="E15" s="5">
        <v>279</v>
      </c>
      <c r="F15" s="115">
        <v>30</v>
      </c>
      <c r="G15" s="14">
        <f t="shared" si="0"/>
        <v>0.54280155642023342</v>
      </c>
      <c r="H15" s="15">
        <f t="shared" si="1"/>
        <v>579.56500000000005</v>
      </c>
      <c r="I15" s="64">
        <v>2.0199999999999999E-2</v>
      </c>
      <c r="J15" s="64">
        <v>1.9E-3</v>
      </c>
      <c r="K15" s="64">
        <v>3.0899999999999999E-3</v>
      </c>
      <c r="L15" s="64">
        <v>1.2E-4</v>
      </c>
      <c r="M15" s="65">
        <v>-0.12401</v>
      </c>
      <c r="N15" s="5">
        <v>4.8899999999999999E-2</v>
      </c>
      <c r="O15" s="5">
        <v>5.1999999999999998E-3</v>
      </c>
      <c r="P15" s="5"/>
      <c r="Q15" s="5">
        <v>20.3</v>
      </c>
      <c r="R15" s="5">
        <v>1.9</v>
      </c>
      <c r="S15" s="199">
        <v>19.89</v>
      </c>
      <c r="T15" s="199">
        <v>0.77</v>
      </c>
      <c r="U15" s="121">
        <f t="shared" si="2"/>
        <v>3.8712921065862242</v>
      </c>
      <c r="V15" s="5">
        <v>120</v>
      </c>
      <c r="W15" s="5">
        <v>220</v>
      </c>
      <c r="X15" s="13">
        <v>2.0197044334975378</v>
      </c>
      <c r="Y15" s="13"/>
      <c r="Z15" s="13">
        <v>0.21578947368421061</v>
      </c>
    </row>
    <row r="16" spans="1:26" x14ac:dyDescent="0.2">
      <c r="A16" s="2" t="s">
        <v>356</v>
      </c>
      <c r="B16" s="112">
        <v>23.268000000000001</v>
      </c>
      <c r="C16" s="15">
        <v>13.63</v>
      </c>
      <c r="D16" s="115">
        <v>0.43</v>
      </c>
      <c r="E16" s="5">
        <v>4.9800000000000004</v>
      </c>
      <c r="F16" s="115">
        <v>0.47</v>
      </c>
      <c r="G16" s="14">
        <f t="shared" si="0"/>
        <v>0.36537050623624356</v>
      </c>
      <c r="H16" s="15">
        <f t="shared" si="1"/>
        <v>14.8003</v>
      </c>
      <c r="I16" s="64">
        <v>3.5000000000000003E-2</v>
      </c>
      <c r="J16" s="64">
        <v>3.1E-2</v>
      </c>
      <c r="K16" s="64">
        <v>3.1800000000000001E-3</v>
      </c>
      <c r="L16" s="64">
        <v>4.8000000000000001E-4</v>
      </c>
      <c r="M16" s="65">
        <v>0.21962000000000001</v>
      </c>
      <c r="N16" s="5">
        <v>0.1</v>
      </c>
      <c r="O16" s="5">
        <v>0.12</v>
      </c>
      <c r="P16" s="5"/>
      <c r="Q16" s="5">
        <v>31</v>
      </c>
      <c r="R16" s="5">
        <v>30</v>
      </c>
      <c r="S16" s="199">
        <v>20.399999999999999</v>
      </c>
      <c r="T16" s="199">
        <v>3.1</v>
      </c>
      <c r="U16" s="121">
        <f t="shared" si="2"/>
        <v>15.19607843137255</v>
      </c>
      <c r="V16" s="51">
        <v>-2100</v>
      </c>
      <c r="W16" s="51">
        <v>2000</v>
      </c>
      <c r="X16" s="13">
        <v>34.193548387096783</v>
      </c>
      <c r="Y16" s="13"/>
      <c r="Z16" s="13">
        <v>0.35333333333333339</v>
      </c>
    </row>
    <row r="17" spans="1:26" x14ac:dyDescent="0.2">
      <c r="A17" s="2" t="s">
        <v>357</v>
      </c>
      <c r="B17" s="112">
        <v>10.532999999999999</v>
      </c>
      <c r="C17" s="15">
        <v>18.690000000000001</v>
      </c>
      <c r="D17" s="115">
        <v>0.92</v>
      </c>
      <c r="E17" s="5">
        <v>30.1</v>
      </c>
      <c r="F17" s="115">
        <v>1.3</v>
      </c>
      <c r="G17" s="14">
        <f t="shared" si="0"/>
        <v>1.6104868913857677</v>
      </c>
      <c r="H17" s="15">
        <f t="shared" si="1"/>
        <v>25.763500000000001</v>
      </c>
      <c r="I17" s="64">
        <v>3.5999999999999997E-2</v>
      </c>
      <c r="J17" s="64">
        <v>2.4E-2</v>
      </c>
      <c r="K17" s="64">
        <v>3.1800000000000001E-3</v>
      </c>
      <c r="L17" s="64">
        <v>4.6999999999999999E-4</v>
      </c>
      <c r="M17" s="65">
        <v>-5.2892000000000002E-2</v>
      </c>
      <c r="N17" s="5">
        <v>0.11700000000000001</v>
      </c>
      <c r="O17" s="5">
        <v>8.8999999999999996E-2</v>
      </c>
      <c r="P17" s="5"/>
      <c r="Q17" s="5">
        <v>33</v>
      </c>
      <c r="R17" s="5">
        <v>23</v>
      </c>
      <c r="S17" s="199">
        <v>20.5</v>
      </c>
      <c r="T17" s="199">
        <v>3</v>
      </c>
      <c r="U17" s="121">
        <f t="shared" si="2"/>
        <v>14.634146341463413</v>
      </c>
      <c r="V17" s="5">
        <v>-900</v>
      </c>
      <c r="W17" s="5">
        <v>1600</v>
      </c>
      <c r="X17" s="13">
        <v>37.878787878787875</v>
      </c>
      <c r="Y17" s="13"/>
      <c r="Z17" s="13">
        <v>0.54347826086956519</v>
      </c>
    </row>
    <row r="18" spans="1:26" x14ac:dyDescent="0.2">
      <c r="A18" s="2" t="s">
        <v>358</v>
      </c>
      <c r="B18" s="111">
        <v>18.838999999999999</v>
      </c>
      <c r="C18" s="15">
        <v>68.400000000000006</v>
      </c>
      <c r="D18" s="115">
        <v>4.0999999999999996</v>
      </c>
      <c r="E18" s="5">
        <v>189.6</v>
      </c>
      <c r="F18" s="115">
        <v>7.1</v>
      </c>
      <c r="G18" s="14">
        <f t="shared" si="0"/>
        <v>2.7719298245614032</v>
      </c>
      <c r="H18" s="15">
        <f t="shared" si="1"/>
        <v>112.956</v>
      </c>
      <c r="I18" s="64">
        <v>2.1999999999999999E-2</v>
      </c>
      <c r="J18" s="64">
        <v>6.6E-3</v>
      </c>
      <c r="K18" s="64">
        <v>3.2799999999999999E-3</v>
      </c>
      <c r="L18" s="64">
        <v>2.2000000000000001E-4</v>
      </c>
      <c r="M18" s="65">
        <v>-5.1343E-2</v>
      </c>
      <c r="N18" s="5">
        <v>5.5E-2</v>
      </c>
      <c r="O18" s="5">
        <v>1.6E-2</v>
      </c>
      <c r="P18" s="5"/>
      <c r="Q18" s="5">
        <v>23.4</v>
      </c>
      <c r="R18" s="5">
        <v>6.3</v>
      </c>
      <c r="S18" s="199">
        <v>21.1</v>
      </c>
      <c r="T18" s="199">
        <v>1.4</v>
      </c>
      <c r="U18" s="121">
        <f t="shared" si="2"/>
        <v>6.6350710900473926</v>
      </c>
      <c r="V18" s="5">
        <v>80</v>
      </c>
      <c r="W18" s="5">
        <v>490</v>
      </c>
      <c r="X18" s="13">
        <v>9.8290598290598155</v>
      </c>
      <c r="Y18" s="13"/>
      <c r="Z18" s="13">
        <v>0.36507936507936462</v>
      </c>
    </row>
    <row r="19" spans="1:26" x14ac:dyDescent="0.2">
      <c r="A19" s="2" t="s">
        <v>359</v>
      </c>
      <c r="B19" s="111">
        <v>10.641</v>
      </c>
      <c r="C19" s="15">
        <v>963</v>
      </c>
      <c r="D19" s="115">
        <v>47</v>
      </c>
      <c r="E19" s="5">
        <v>36.5</v>
      </c>
      <c r="F19" s="115">
        <v>2</v>
      </c>
      <c r="G19" s="14">
        <f t="shared" si="0"/>
        <v>3.7902388369678089E-2</v>
      </c>
      <c r="H19" s="15">
        <f t="shared" si="1"/>
        <v>971.57749999999999</v>
      </c>
      <c r="I19" s="64">
        <v>2.23E-2</v>
      </c>
      <c r="J19" s="64">
        <v>1.6000000000000001E-3</v>
      </c>
      <c r="K19" s="64">
        <v>3.4199999999999999E-3</v>
      </c>
      <c r="L19" s="64">
        <v>1.2E-4</v>
      </c>
      <c r="M19" s="65">
        <v>0.34053</v>
      </c>
      <c r="N19" s="5">
        <v>4.7399999999999998E-2</v>
      </c>
      <c r="O19" s="5">
        <v>3.2000000000000002E-3</v>
      </c>
      <c r="P19" s="5"/>
      <c r="Q19" s="5">
        <v>22.4</v>
      </c>
      <c r="R19" s="5">
        <v>1.6</v>
      </c>
      <c r="S19" s="199">
        <v>22.03</v>
      </c>
      <c r="T19" s="199">
        <v>0.79</v>
      </c>
      <c r="U19" s="121">
        <f t="shared" si="2"/>
        <v>3.5860190649114845</v>
      </c>
      <c r="V19" s="5">
        <v>60</v>
      </c>
      <c r="W19" s="5">
        <v>140</v>
      </c>
      <c r="X19" s="13">
        <v>1.6517857142857029</v>
      </c>
      <c r="Y19" s="13"/>
      <c r="Z19" s="13">
        <v>0.2312499999999984</v>
      </c>
    </row>
    <row r="20" spans="1:26" s="54" customFormat="1" x14ac:dyDescent="0.2">
      <c r="A20" s="4" t="s">
        <v>360</v>
      </c>
      <c r="B20" s="112">
        <v>9.7711000000000006</v>
      </c>
      <c r="C20" s="9">
        <v>16.93</v>
      </c>
      <c r="D20" s="117">
        <v>0.47</v>
      </c>
      <c r="E20" s="10">
        <v>91</v>
      </c>
      <c r="F20" s="117">
        <v>1.8</v>
      </c>
      <c r="G20" s="8">
        <f t="shared" si="0"/>
        <v>5.3750738334317782</v>
      </c>
      <c r="H20" s="9">
        <f t="shared" si="1"/>
        <v>38.314999999999998</v>
      </c>
      <c r="I20" s="66">
        <v>1.2E-2</v>
      </c>
      <c r="J20" s="66">
        <v>3.2000000000000001E-2</v>
      </c>
      <c r="K20" s="66">
        <v>3.46E-3</v>
      </c>
      <c r="L20" s="66">
        <v>6.8000000000000005E-4</v>
      </c>
      <c r="M20" s="67">
        <v>0.18274000000000001</v>
      </c>
      <c r="N20" s="10">
        <v>1.9E-2</v>
      </c>
      <c r="O20" s="10">
        <v>7.4999999999999997E-2</v>
      </c>
      <c r="P20" s="10"/>
      <c r="Q20" s="10">
        <v>7</v>
      </c>
      <c r="R20" s="10">
        <v>32</v>
      </c>
      <c r="S20" s="202">
        <v>22.2</v>
      </c>
      <c r="T20" s="202">
        <v>4.3</v>
      </c>
      <c r="U20" s="147">
        <f t="shared" si="2"/>
        <v>19.36936936936937</v>
      </c>
      <c r="V20" s="53">
        <v>-3300</v>
      </c>
      <c r="W20" s="53">
        <v>2300</v>
      </c>
      <c r="X20" s="7">
        <v>-217.14285714285714</v>
      </c>
      <c r="Y20" s="7"/>
      <c r="Z20" s="7">
        <v>-0.47499999999999998</v>
      </c>
    </row>
    <row r="21" spans="1:26" s="54" customFormat="1" x14ac:dyDescent="0.2">
      <c r="A21" s="4" t="s">
        <v>361</v>
      </c>
      <c r="B21" s="112">
        <v>22.37</v>
      </c>
      <c r="C21" s="9">
        <v>25.2</v>
      </c>
      <c r="D21" s="117">
        <v>1.2</v>
      </c>
      <c r="E21" s="10">
        <v>79.099999999999994</v>
      </c>
      <c r="F21" s="117">
        <v>2.9</v>
      </c>
      <c r="G21" s="8">
        <f t="shared" si="0"/>
        <v>3.1388888888888888</v>
      </c>
      <c r="H21" s="9">
        <f t="shared" si="1"/>
        <v>43.788499999999999</v>
      </c>
      <c r="I21" s="66">
        <v>2.7E-2</v>
      </c>
      <c r="J21" s="66">
        <v>1.4999999999999999E-2</v>
      </c>
      <c r="K21" s="66">
        <v>3.48E-3</v>
      </c>
      <c r="L21" s="66">
        <v>3.8000000000000002E-4</v>
      </c>
      <c r="M21" s="67">
        <v>-5.9634E-2</v>
      </c>
      <c r="N21" s="10">
        <v>9.0999999999999998E-2</v>
      </c>
      <c r="O21" s="10">
        <v>6.9000000000000006E-2</v>
      </c>
      <c r="P21" s="10"/>
      <c r="Q21" s="10">
        <v>27</v>
      </c>
      <c r="R21" s="10">
        <v>14</v>
      </c>
      <c r="S21" s="202">
        <v>22.4</v>
      </c>
      <c r="T21" s="202">
        <v>2.5</v>
      </c>
      <c r="U21" s="147">
        <f t="shared" si="2"/>
        <v>11.160714285714286</v>
      </c>
      <c r="V21" s="10">
        <v>-900</v>
      </c>
      <c r="W21" s="10">
        <v>1000</v>
      </c>
      <c r="X21" s="7">
        <v>17.037037037037038</v>
      </c>
      <c r="Y21" s="7"/>
      <c r="Z21" s="7">
        <v>0.32857142857142868</v>
      </c>
    </row>
    <row r="22" spans="1:26" s="54" customFormat="1" x14ac:dyDescent="0.2">
      <c r="A22" s="4" t="s">
        <v>362</v>
      </c>
      <c r="B22" s="113">
        <v>3.7639999999999998</v>
      </c>
      <c r="C22" s="9">
        <v>2197</v>
      </c>
      <c r="D22" s="117">
        <v>62</v>
      </c>
      <c r="E22" s="10">
        <v>42.1</v>
      </c>
      <c r="F22" s="117">
        <v>1.1000000000000001</v>
      </c>
      <c r="G22" s="8">
        <f t="shared" si="0"/>
        <v>1.9162494310423304E-2</v>
      </c>
      <c r="H22" s="9">
        <f t="shared" si="1"/>
        <v>2206.8935000000001</v>
      </c>
      <c r="I22" s="66">
        <v>2.4799999999999999E-2</v>
      </c>
      <c r="J22" s="66">
        <v>1.9E-3</v>
      </c>
      <c r="K22" s="66">
        <v>3.63E-3</v>
      </c>
      <c r="L22" s="66">
        <v>1.2999999999999999E-4</v>
      </c>
      <c r="M22" s="67">
        <v>0.42814999999999998</v>
      </c>
      <c r="N22" s="10">
        <v>5.0200000000000002E-2</v>
      </c>
      <c r="O22" s="10">
        <v>3.0000000000000001E-3</v>
      </c>
      <c r="P22" s="10"/>
      <c r="Q22" s="10">
        <v>24.9</v>
      </c>
      <c r="R22" s="10">
        <v>1.9</v>
      </c>
      <c r="S22" s="202">
        <v>23.36</v>
      </c>
      <c r="T22" s="202">
        <v>0.84</v>
      </c>
      <c r="U22" s="146">
        <f t="shared" si="2"/>
        <v>3.595890410958904</v>
      </c>
      <c r="V22" s="10">
        <v>190</v>
      </c>
      <c r="W22" s="10">
        <v>130</v>
      </c>
      <c r="X22" s="7">
        <v>6.1847389558232884</v>
      </c>
      <c r="Y22" s="7"/>
      <c r="Z22" s="7">
        <v>0.81052631578947332</v>
      </c>
    </row>
    <row r="23" spans="1:26" x14ac:dyDescent="0.2">
      <c r="A23" s="2" t="s">
        <v>363</v>
      </c>
      <c r="B23" s="111">
        <v>19.760999999999999</v>
      </c>
      <c r="C23" s="15">
        <v>364</v>
      </c>
      <c r="D23" s="115">
        <v>19</v>
      </c>
      <c r="E23" s="5">
        <v>153.5</v>
      </c>
      <c r="F23" s="115">
        <v>5.2</v>
      </c>
      <c r="G23" s="14">
        <f t="shared" si="0"/>
        <v>0.4217032967032967</v>
      </c>
      <c r="H23" s="15">
        <f t="shared" si="1"/>
        <v>400.07249999999999</v>
      </c>
      <c r="I23" s="64">
        <v>2.18E-2</v>
      </c>
      <c r="J23" s="64">
        <v>2E-3</v>
      </c>
      <c r="K23" s="64">
        <v>3.63E-3</v>
      </c>
      <c r="L23" s="64">
        <v>1.2E-4</v>
      </c>
      <c r="M23" s="65">
        <v>0.13725000000000001</v>
      </c>
      <c r="N23" s="5">
        <v>4.3099999999999999E-2</v>
      </c>
      <c r="O23" s="5">
        <v>3.8999999999999998E-3</v>
      </c>
      <c r="P23" s="5"/>
      <c r="Q23" s="5">
        <v>21.9</v>
      </c>
      <c r="R23" s="5">
        <v>2</v>
      </c>
      <c r="S23" s="199">
        <v>23.38</v>
      </c>
      <c r="T23" s="199">
        <v>0.75</v>
      </c>
      <c r="U23" s="121">
        <f t="shared" si="2"/>
        <v>3.20786997433704</v>
      </c>
      <c r="V23" s="5">
        <v>-110</v>
      </c>
      <c r="W23" s="5">
        <v>170</v>
      </c>
      <c r="X23" s="13">
        <v>-6.7579908675799105</v>
      </c>
      <c r="Y23" s="13"/>
      <c r="Z23" s="13">
        <v>-0.74000000000000021</v>
      </c>
    </row>
    <row r="24" spans="1:26" x14ac:dyDescent="0.2">
      <c r="A24" s="2" t="s">
        <v>364</v>
      </c>
      <c r="B24" s="111">
        <v>5.6897000000000002</v>
      </c>
      <c r="C24" s="15">
        <v>1264</v>
      </c>
      <c r="D24" s="115">
        <v>27</v>
      </c>
      <c r="E24" s="5">
        <v>38.4</v>
      </c>
      <c r="F24" s="115">
        <v>0.84</v>
      </c>
      <c r="G24" s="14">
        <f t="shared" si="0"/>
        <v>3.0379746835443037E-2</v>
      </c>
      <c r="H24" s="15">
        <f t="shared" si="1"/>
        <v>1273.0239999999999</v>
      </c>
      <c r="I24" s="64">
        <v>2.2499999999999999E-2</v>
      </c>
      <c r="J24" s="64">
        <v>1.9E-3</v>
      </c>
      <c r="K24" s="64">
        <v>3.6700000000000001E-3</v>
      </c>
      <c r="L24" s="64">
        <v>1.7000000000000001E-4</v>
      </c>
      <c r="M24" s="65">
        <v>0.24898999999999999</v>
      </c>
      <c r="N24" s="5">
        <v>4.3799999999999999E-2</v>
      </c>
      <c r="O24" s="5">
        <v>3.5000000000000001E-3</v>
      </c>
      <c r="P24" s="5"/>
      <c r="Q24" s="5">
        <v>22.6</v>
      </c>
      <c r="R24" s="5">
        <v>1.8</v>
      </c>
      <c r="S24" s="199">
        <v>23.6</v>
      </c>
      <c r="T24" s="199">
        <v>1.1000000000000001</v>
      </c>
      <c r="U24" s="121">
        <f t="shared" si="2"/>
        <v>4.6610169491525424</v>
      </c>
      <c r="V24" s="5">
        <v>-90</v>
      </c>
      <c r="W24" s="5">
        <v>160</v>
      </c>
      <c r="X24" s="13">
        <v>-4.4247787610619538</v>
      </c>
      <c r="Y24" s="13"/>
      <c r="Z24" s="13">
        <v>-0.55555555555555558</v>
      </c>
    </row>
    <row r="25" spans="1:26" x14ac:dyDescent="0.2">
      <c r="A25" s="2" t="s">
        <v>365</v>
      </c>
      <c r="B25" s="111">
        <v>15.526999999999999</v>
      </c>
      <c r="C25" s="15">
        <v>341.6</v>
      </c>
      <c r="D25" s="115">
        <v>9.1</v>
      </c>
      <c r="E25" s="5">
        <v>115.3</v>
      </c>
      <c r="F25" s="115">
        <v>2.7</v>
      </c>
      <c r="G25" s="14">
        <f t="shared" si="0"/>
        <v>0.3375292740046838</v>
      </c>
      <c r="H25" s="15">
        <f t="shared" si="1"/>
        <v>368.69550000000004</v>
      </c>
      <c r="I25" s="64">
        <v>2.4500000000000001E-2</v>
      </c>
      <c r="J25" s="64">
        <v>2.5000000000000001E-3</v>
      </c>
      <c r="K25" s="64">
        <v>3.7699999999999999E-3</v>
      </c>
      <c r="L25" s="64">
        <v>1.3999999999999999E-4</v>
      </c>
      <c r="M25" s="65">
        <v>2.9221E-2</v>
      </c>
      <c r="N25" s="5">
        <v>4.9599999999999998E-2</v>
      </c>
      <c r="O25" s="5">
        <v>5.4999999999999997E-3</v>
      </c>
      <c r="P25" s="5"/>
      <c r="Q25" s="5">
        <v>24.6</v>
      </c>
      <c r="R25" s="5">
        <v>2.5</v>
      </c>
      <c r="S25" s="199">
        <v>24.24</v>
      </c>
      <c r="T25" s="199">
        <v>0.91</v>
      </c>
      <c r="U25" s="121">
        <f t="shared" si="2"/>
        <v>3.7541254125412546</v>
      </c>
      <c r="V25" s="5">
        <v>100</v>
      </c>
      <c r="W25" s="5">
        <v>220</v>
      </c>
      <c r="X25" s="13">
        <v>1.4634146341463539</v>
      </c>
      <c r="Y25" s="13"/>
      <c r="Z25" s="13">
        <v>0.14400000000000118</v>
      </c>
    </row>
    <row r="26" spans="1:26" s="54" customFormat="1" x14ac:dyDescent="0.2">
      <c r="A26" s="4" t="s">
        <v>366</v>
      </c>
      <c r="B26" s="112">
        <v>14.157999999999999</v>
      </c>
      <c r="C26" s="9">
        <v>27.68</v>
      </c>
      <c r="D26" s="117">
        <v>0.86</v>
      </c>
      <c r="E26" s="10">
        <v>40.700000000000003</v>
      </c>
      <c r="F26" s="117">
        <v>2.2999999999999998</v>
      </c>
      <c r="G26" s="8">
        <f t="shared" si="0"/>
        <v>1.4703757225433527</v>
      </c>
      <c r="H26" s="9">
        <f t="shared" si="1"/>
        <v>37.244500000000002</v>
      </c>
      <c r="I26" s="66">
        <v>0.03</v>
      </c>
      <c r="J26" s="66">
        <v>1.7999999999999999E-2</v>
      </c>
      <c r="K26" s="66">
        <v>3.81E-3</v>
      </c>
      <c r="L26" s="66">
        <v>4.0999999999999999E-4</v>
      </c>
      <c r="M26" s="67">
        <v>0.10859000000000001</v>
      </c>
      <c r="N26" s="10">
        <v>5.3999999999999999E-2</v>
      </c>
      <c r="O26" s="10">
        <v>3.5999999999999997E-2</v>
      </c>
      <c r="P26" s="10"/>
      <c r="Q26" s="10">
        <v>28</v>
      </c>
      <c r="R26" s="10">
        <v>17</v>
      </c>
      <c r="S26" s="202">
        <v>24.5</v>
      </c>
      <c r="T26" s="202">
        <v>2.6</v>
      </c>
      <c r="U26" s="147">
        <f t="shared" si="2"/>
        <v>10.612244897959185</v>
      </c>
      <c r="V26" s="10">
        <v>-900</v>
      </c>
      <c r="W26" s="10">
        <v>1000</v>
      </c>
      <c r="X26" s="7">
        <v>12.5</v>
      </c>
      <c r="Y26" s="7"/>
      <c r="Z26" s="7">
        <v>0.20588235294117646</v>
      </c>
    </row>
    <row r="27" spans="1:26" x14ac:dyDescent="0.2">
      <c r="A27" s="2" t="s">
        <v>367</v>
      </c>
      <c r="B27" s="111">
        <v>20.713000000000001</v>
      </c>
      <c r="C27" s="15">
        <v>271.39999999999998</v>
      </c>
      <c r="D27" s="115">
        <v>8.8000000000000007</v>
      </c>
      <c r="E27" s="5">
        <v>94.4</v>
      </c>
      <c r="F27" s="115">
        <v>3.4</v>
      </c>
      <c r="G27" s="14">
        <f t="shared" si="0"/>
        <v>0.34782608695652178</v>
      </c>
      <c r="H27" s="15">
        <f t="shared" si="1"/>
        <v>293.584</v>
      </c>
      <c r="I27" s="64">
        <v>2.35E-2</v>
      </c>
      <c r="J27" s="64">
        <v>2.0999999999999999E-3</v>
      </c>
      <c r="K27" s="64">
        <v>3.8300000000000001E-3</v>
      </c>
      <c r="L27" s="64">
        <v>1.1E-4</v>
      </c>
      <c r="M27" s="65">
        <v>-6.4942000000000003E-3</v>
      </c>
      <c r="N27" s="5">
        <v>4.3499999999999997E-2</v>
      </c>
      <c r="O27" s="5">
        <v>4.3E-3</v>
      </c>
      <c r="P27" s="5"/>
      <c r="Q27" s="5">
        <v>23.5</v>
      </c>
      <c r="R27" s="5">
        <v>2.1</v>
      </c>
      <c r="S27" s="199">
        <v>24.63</v>
      </c>
      <c r="T27" s="199">
        <v>0.69</v>
      </c>
      <c r="U27" s="121">
        <f t="shared" si="2"/>
        <v>2.8014616321559074</v>
      </c>
      <c r="V27" s="5">
        <v>-60</v>
      </c>
      <c r="W27" s="5">
        <v>180</v>
      </c>
      <c r="X27" s="13">
        <v>-4.8085106382978582</v>
      </c>
      <c r="Y27" s="13"/>
      <c r="Z27" s="13">
        <v>-0.53809523809523763</v>
      </c>
    </row>
    <row r="28" spans="1:26" x14ac:dyDescent="0.2">
      <c r="A28" s="2" t="s">
        <v>368</v>
      </c>
      <c r="B28" s="111">
        <v>7.1430999999999996</v>
      </c>
      <c r="C28" s="15">
        <v>189.4</v>
      </c>
      <c r="D28" s="115">
        <v>4.5999999999999996</v>
      </c>
      <c r="E28" s="5">
        <v>97.4</v>
      </c>
      <c r="F28" s="115">
        <v>2.6</v>
      </c>
      <c r="G28" s="14">
        <f t="shared" si="0"/>
        <v>0.51425554382259764</v>
      </c>
      <c r="H28" s="15">
        <f t="shared" si="1"/>
        <v>212.28900000000002</v>
      </c>
      <c r="I28" s="64">
        <v>2.8400000000000002E-2</v>
      </c>
      <c r="J28" s="64">
        <v>5.7999999999999996E-3</v>
      </c>
      <c r="K28" s="64">
        <v>3.8700000000000002E-3</v>
      </c>
      <c r="L28" s="64">
        <v>2.1000000000000001E-4</v>
      </c>
      <c r="M28" s="65">
        <v>-5.4348999999999999E-4</v>
      </c>
      <c r="N28" s="5">
        <v>5.2999999999999999E-2</v>
      </c>
      <c r="O28" s="5">
        <v>1.0999999999999999E-2</v>
      </c>
      <c r="P28" s="5"/>
      <c r="Q28" s="5">
        <v>28.3</v>
      </c>
      <c r="R28" s="5">
        <v>5.7</v>
      </c>
      <c r="S28" s="199">
        <v>24.9</v>
      </c>
      <c r="T28" s="199">
        <v>1.4</v>
      </c>
      <c r="U28" s="121">
        <f t="shared" si="2"/>
        <v>5.6224899598393572</v>
      </c>
      <c r="V28" s="5">
        <v>460</v>
      </c>
      <c r="W28" s="5">
        <v>390</v>
      </c>
      <c r="X28" s="13">
        <v>12.014134275618382</v>
      </c>
      <c r="Y28" s="13"/>
      <c r="Z28" s="13">
        <v>0.59649122807017574</v>
      </c>
    </row>
    <row r="29" spans="1:26" x14ac:dyDescent="0.2">
      <c r="A29" s="2" t="s">
        <v>369</v>
      </c>
      <c r="B29" s="111">
        <v>18.562999999999999</v>
      </c>
      <c r="C29" s="15">
        <v>130</v>
      </c>
      <c r="D29" s="115">
        <v>21</v>
      </c>
      <c r="E29" s="5">
        <v>91.8</v>
      </c>
      <c r="F29" s="115">
        <v>3.8</v>
      </c>
      <c r="G29" s="14">
        <f t="shared" si="0"/>
        <v>0.70615384615384613</v>
      </c>
      <c r="H29" s="15">
        <f t="shared" si="1"/>
        <v>151.57300000000001</v>
      </c>
      <c r="I29" s="64">
        <v>2.1600000000000001E-2</v>
      </c>
      <c r="J29" s="64">
        <v>6.1000000000000004E-3</v>
      </c>
      <c r="K29" s="64">
        <v>3.9399999999999999E-3</v>
      </c>
      <c r="L29" s="64">
        <v>2.0000000000000001E-4</v>
      </c>
      <c r="M29" s="65">
        <v>1.4161E-2</v>
      </c>
      <c r="N29" s="5">
        <v>3.5000000000000003E-2</v>
      </c>
      <c r="O29" s="5">
        <v>1.6E-2</v>
      </c>
      <c r="P29" s="5"/>
      <c r="Q29" s="5">
        <v>21.4</v>
      </c>
      <c r="R29" s="5">
        <v>6</v>
      </c>
      <c r="S29" s="199">
        <v>25.3</v>
      </c>
      <c r="T29" s="199">
        <v>1.3</v>
      </c>
      <c r="U29" s="121">
        <f t="shared" si="2"/>
        <v>5.1383399209486171</v>
      </c>
      <c r="V29" s="5">
        <v>-340</v>
      </c>
      <c r="W29" s="5">
        <v>390</v>
      </c>
      <c r="X29" s="13">
        <v>-18.224299065420581</v>
      </c>
      <c r="Y29" s="13"/>
      <c r="Z29" s="13">
        <v>-0.65000000000000036</v>
      </c>
    </row>
    <row r="30" spans="1:26" x14ac:dyDescent="0.2">
      <c r="A30" s="2" t="s">
        <v>370</v>
      </c>
      <c r="B30" s="111">
        <v>9.0086999999999993</v>
      </c>
      <c r="C30" s="15">
        <v>196</v>
      </c>
      <c r="D30" s="115">
        <v>12</v>
      </c>
      <c r="E30" s="5">
        <v>60.7</v>
      </c>
      <c r="F30" s="115">
        <v>4</v>
      </c>
      <c r="G30" s="14">
        <f t="shared" si="0"/>
        <v>0.3096938775510204</v>
      </c>
      <c r="H30" s="15">
        <f t="shared" si="1"/>
        <v>210.2645</v>
      </c>
      <c r="I30" s="64">
        <v>2.5899999999999999E-2</v>
      </c>
      <c r="J30" s="64">
        <v>4.8999999999999998E-3</v>
      </c>
      <c r="K30" s="64">
        <v>3.9300000000000003E-3</v>
      </c>
      <c r="L30" s="64">
        <v>2.1000000000000001E-4</v>
      </c>
      <c r="M30" s="65">
        <v>0.18604999999999999</v>
      </c>
      <c r="N30" s="5">
        <v>5.0999999999999997E-2</v>
      </c>
      <c r="O30" s="5">
        <v>1.0999999999999999E-2</v>
      </c>
      <c r="P30" s="5"/>
      <c r="Q30" s="5">
        <v>25.9</v>
      </c>
      <c r="R30" s="5">
        <v>4.9000000000000004</v>
      </c>
      <c r="S30" s="199">
        <v>25.3</v>
      </c>
      <c r="T30" s="199">
        <v>1.4</v>
      </c>
      <c r="U30" s="121">
        <f t="shared" si="2"/>
        <v>5.5335968379446632</v>
      </c>
      <c r="V30" s="5">
        <v>140</v>
      </c>
      <c r="W30" s="5">
        <v>340</v>
      </c>
      <c r="X30" s="13">
        <v>2.316602316602312</v>
      </c>
      <c r="Y30" s="13"/>
      <c r="Z30" s="13">
        <v>0.12244897959183629</v>
      </c>
    </row>
    <row r="31" spans="1:26" x14ac:dyDescent="0.2">
      <c r="A31" s="2" t="s">
        <v>371</v>
      </c>
      <c r="B31" s="111">
        <v>22.353000000000002</v>
      </c>
      <c r="C31" s="15">
        <v>42.8</v>
      </c>
      <c r="D31" s="115">
        <v>5.0999999999999996</v>
      </c>
      <c r="E31" s="5">
        <v>35.4</v>
      </c>
      <c r="F31" s="115">
        <v>0.51</v>
      </c>
      <c r="G31" s="14">
        <f t="shared" si="0"/>
        <v>0.82710280373831779</v>
      </c>
      <c r="H31" s="15">
        <f t="shared" si="1"/>
        <v>51.119</v>
      </c>
      <c r="I31" s="64">
        <v>2.4E-2</v>
      </c>
      <c r="J31" s="64">
        <v>1.2999999999999999E-2</v>
      </c>
      <c r="K31" s="64">
        <v>3.9399999999999999E-3</v>
      </c>
      <c r="L31" s="64">
        <v>2.9999999999999997E-4</v>
      </c>
      <c r="M31" s="65">
        <v>-0.18553</v>
      </c>
      <c r="N31" s="5">
        <v>5.8000000000000003E-2</v>
      </c>
      <c r="O31" s="5">
        <v>3.3000000000000002E-2</v>
      </c>
      <c r="P31" s="5"/>
      <c r="Q31" s="5">
        <v>23</v>
      </c>
      <c r="R31" s="5">
        <v>13</v>
      </c>
      <c r="S31" s="199">
        <v>25.4</v>
      </c>
      <c r="T31" s="199">
        <v>2</v>
      </c>
      <c r="U31" s="121">
        <f t="shared" si="2"/>
        <v>7.8740157480314963</v>
      </c>
      <c r="V31" s="5">
        <v>-830</v>
      </c>
      <c r="W31" s="5">
        <v>700</v>
      </c>
      <c r="X31" s="13">
        <v>-10.434782608695636</v>
      </c>
      <c r="Y31" s="13"/>
      <c r="Z31" s="13">
        <v>-0.18461538461538451</v>
      </c>
    </row>
    <row r="32" spans="1:26" x14ac:dyDescent="0.2">
      <c r="A32" s="2" t="s">
        <v>372</v>
      </c>
      <c r="B32" s="111">
        <v>5.2610999999999999</v>
      </c>
      <c r="C32" s="15">
        <v>147.80000000000001</v>
      </c>
      <c r="D32" s="115">
        <v>2.5</v>
      </c>
      <c r="E32" s="5">
        <v>85.4</v>
      </c>
      <c r="F32" s="115">
        <v>1.5</v>
      </c>
      <c r="G32" s="14">
        <f t="shared" si="0"/>
        <v>0.57780784844384303</v>
      </c>
      <c r="H32" s="15">
        <f t="shared" si="1"/>
        <v>167.869</v>
      </c>
      <c r="I32" s="64">
        <v>2.47E-2</v>
      </c>
      <c r="J32" s="64">
        <v>6.7999999999999996E-3</v>
      </c>
      <c r="K32" s="64">
        <v>3.98E-3</v>
      </c>
      <c r="L32" s="64">
        <v>2.9E-4</v>
      </c>
      <c r="M32" s="65">
        <v>0.2747</v>
      </c>
      <c r="N32" s="5">
        <v>4.7E-2</v>
      </c>
      <c r="O32" s="5">
        <v>1.4E-2</v>
      </c>
      <c r="P32" s="5"/>
      <c r="Q32" s="5">
        <v>24.7</v>
      </c>
      <c r="R32" s="5">
        <v>6.8</v>
      </c>
      <c r="S32" s="199">
        <v>25.6</v>
      </c>
      <c r="T32" s="199">
        <v>1.9</v>
      </c>
      <c r="U32" s="121">
        <f t="shared" si="2"/>
        <v>7.4218749999999982</v>
      </c>
      <c r="V32" s="5">
        <v>-110</v>
      </c>
      <c r="W32" s="5">
        <v>500</v>
      </c>
      <c r="X32" s="13">
        <v>-3.6437246963562764</v>
      </c>
      <c r="Y32" s="13"/>
      <c r="Z32" s="13">
        <v>-0.1323529411764709</v>
      </c>
    </row>
    <row r="33" spans="1:26" s="54" customFormat="1" x14ac:dyDescent="0.2">
      <c r="A33" s="4" t="s">
        <v>373</v>
      </c>
      <c r="B33" s="112">
        <v>23.311</v>
      </c>
      <c r="C33" s="9">
        <v>11.79</v>
      </c>
      <c r="D33" s="117">
        <v>0.46</v>
      </c>
      <c r="E33" s="10">
        <v>41.21</v>
      </c>
      <c r="F33" s="117">
        <v>0.68</v>
      </c>
      <c r="G33" s="8">
        <f t="shared" si="0"/>
        <v>3.4953350296861752</v>
      </c>
      <c r="H33" s="9">
        <f t="shared" si="1"/>
        <v>21.474350000000001</v>
      </c>
      <c r="I33" s="66">
        <v>8.9999999999999993E-3</v>
      </c>
      <c r="J33" s="66">
        <v>2.8000000000000001E-2</v>
      </c>
      <c r="K33" s="66">
        <v>4.0099999999999997E-3</v>
      </c>
      <c r="L33" s="66">
        <v>6.0999999999999997E-4</v>
      </c>
      <c r="M33" s="67">
        <v>0.13747000000000001</v>
      </c>
      <c r="N33" s="10">
        <v>4.3999999999999997E-2</v>
      </c>
      <c r="O33" s="10">
        <v>9.4E-2</v>
      </c>
      <c r="P33" s="10"/>
      <c r="Q33" s="10">
        <v>14</v>
      </c>
      <c r="R33" s="10">
        <v>28</v>
      </c>
      <c r="S33" s="202">
        <v>25.7</v>
      </c>
      <c r="T33" s="202">
        <v>3.9</v>
      </c>
      <c r="U33" s="147">
        <f t="shared" si="2"/>
        <v>15.175097276264591</v>
      </c>
      <c r="V33" s="53">
        <v>-3700</v>
      </c>
      <c r="W33" s="53">
        <v>2000</v>
      </c>
      <c r="X33" s="7">
        <v>-83.571428571428569</v>
      </c>
      <c r="Y33" s="7"/>
      <c r="Z33" s="7">
        <v>-0.41785714285714282</v>
      </c>
    </row>
    <row r="34" spans="1:26" s="54" customFormat="1" x14ac:dyDescent="0.2">
      <c r="A34" s="4" t="s">
        <v>374</v>
      </c>
      <c r="B34" s="112">
        <v>18.391999999999999</v>
      </c>
      <c r="C34" s="9">
        <v>7.8</v>
      </c>
      <c r="D34" s="117">
        <v>0.28000000000000003</v>
      </c>
      <c r="E34" s="10">
        <v>7.36</v>
      </c>
      <c r="F34" s="117">
        <v>0.14000000000000001</v>
      </c>
      <c r="G34" s="8">
        <f t="shared" si="0"/>
        <v>0.94358974358974368</v>
      </c>
      <c r="H34" s="9">
        <f t="shared" si="1"/>
        <v>9.5296000000000003</v>
      </c>
      <c r="I34" s="66">
        <v>1.4999999999999999E-2</v>
      </c>
      <c r="J34" s="66">
        <v>0.04</v>
      </c>
      <c r="K34" s="66">
        <v>4.0099999999999997E-3</v>
      </c>
      <c r="L34" s="66">
        <v>7.9000000000000001E-4</v>
      </c>
      <c r="M34" s="67">
        <v>-0.14479</v>
      </c>
      <c r="N34" s="10">
        <v>-0.33</v>
      </c>
      <c r="O34" s="10">
        <v>0.61</v>
      </c>
      <c r="P34" s="10"/>
      <c r="Q34" s="10">
        <v>29</v>
      </c>
      <c r="R34" s="10">
        <v>41</v>
      </c>
      <c r="S34" s="202">
        <v>25.8</v>
      </c>
      <c r="T34" s="202">
        <v>5.0999999999999996</v>
      </c>
      <c r="U34" s="147">
        <f t="shared" si="2"/>
        <v>19.767441860465116</v>
      </c>
      <c r="V34" s="53">
        <v>-17000</v>
      </c>
      <c r="W34" s="53">
        <v>27000</v>
      </c>
      <c r="X34" s="7">
        <v>11.03448275862069</v>
      </c>
      <c r="Y34" s="7"/>
      <c r="Z34" s="7">
        <v>7.8048780487804864E-2</v>
      </c>
    </row>
    <row r="35" spans="1:26" x14ac:dyDescent="0.2">
      <c r="A35" s="2" t="s">
        <v>375</v>
      </c>
      <c r="B35" s="111">
        <v>6.5869999999999997</v>
      </c>
      <c r="C35" s="15">
        <v>860</v>
      </c>
      <c r="D35" s="115">
        <v>23</v>
      </c>
      <c r="E35" s="5">
        <v>573</v>
      </c>
      <c r="F35" s="115">
        <v>12</v>
      </c>
      <c r="G35" s="14">
        <f t="shared" ref="G35:G66" si="3">E35/C35</f>
        <v>0.66627906976744189</v>
      </c>
      <c r="H35" s="15">
        <f t="shared" ref="H35:H66" si="4">C35+(0.235*E35)</f>
        <v>994.65499999999997</v>
      </c>
      <c r="I35" s="64">
        <v>2.8000000000000001E-2</v>
      </c>
      <c r="J35" s="64">
        <v>1.9E-3</v>
      </c>
      <c r="K35" s="64">
        <v>4.0400000000000002E-3</v>
      </c>
      <c r="L35" s="64">
        <v>1.4999999999999999E-4</v>
      </c>
      <c r="M35" s="65">
        <v>7.1694999999999995E-2</v>
      </c>
      <c r="N35" s="5">
        <v>4.9799999999999997E-2</v>
      </c>
      <c r="O35" s="5">
        <v>4.0000000000000001E-3</v>
      </c>
      <c r="P35" s="5"/>
      <c r="Q35" s="5">
        <v>28.1</v>
      </c>
      <c r="R35" s="5">
        <v>1.8</v>
      </c>
      <c r="S35" s="199">
        <v>25.97</v>
      </c>
      <c r="T35" s="199">
        <v>0.96</v>
      </c>
      <c r="U35" s="121">
        <f t="shared" si="2"/>
        <v>3.6965729688101656</v>
      </c>
      <c r="V35" s="5">
        <v>220</v>
      </c>
      <c r="W35" s="5">
        <v>170</v>
      </c>
      <c r="X35" s="13">
        <v>7.5800711743772347</v>
      </c>
      <c r="Y35" s="13"/>
      <c r="Z35" s="52">
        <v>1.1833333333333347</v>
      </c>
    </row>
    <row r="36" spans="1:26" s="54" customFormat="1" x14ac:dyDescent="0.2">
      <c r="A36" s="4" t="s">
        <v>376</v>
      </c>
      <c r="B36" s="113">
        <v>4.6195000000000004</v>
      </c>
      <c r="C36" s="9">
        <v>105.2</v>
      </c>
      <c r="D36" s="117">
        <v>7.8</v>
      </c>
      <c r="E36" s="10">
        <v>61.4</v>
      </c>
      <c r="F36" s="117">
        <v>2.2999999999999998</v>
      </c>
      <c r="G36" s="8">
        <f t="shared" si="3"/>
        <v>0.58365019011406838</v>
      </c>
      <c r="H36" s="9">
        <f t="shared" si="4"/>
        <v>119.629</v>
      </c>
      <c r="I36" s="66">
        <v>2.4E-2</v>
      </c>
      <c r="J36" s="66">
        <v>0.01</v>
      </c>
      <c r="K36" s="66">
        <v>4.0400000000000002E-3</v>
      </c>
      <c r="L36" s="66">
        <v>3.6999999999999999E-4</v>
      </c>
      <c r="M36" s="67">
        <v>-8.1254000000000007E-2</v>
      </c>
      <c r="N36" s="10">
        <v>4.3999999999999997E-2</v>
      </c>
      <c r="O36" s="10">
        <v>1.7999999999999999E-2</v>
      </c>
      <c r="P36" s="10"/>
      <c r="Q36" s="10">
        <v>24</v>
      </c>
      <c r="R36" s="10">
        <v>10</v>
      </c>
      <c r="S36" s="202">
        <v>26</v>
      </c>
      <c r="T36" s="202">
        <v>2.4</v>
      </c>
      <c r="U36" s="146">
        <f t="shared" si="2"/>
        <v>9.2307692307692299</v>
      </c>
      <c r="V36" s="10">
        <v>50</v>
      </c>
      <c r="W36" s="10">
        <v>660</v>
      </c>
      <c r="X36" s="7">
        <v>-8.333333333333325</v>
      </c>
      <c r="Y36" s="7"/>
      <c r="Z36" s="7">
        <v>-0.2</v>
      </c>
    </row>
    <row r="37" spans="1:26" s="54" customFormat="1" x14ac:dyDescent="0.2">
      <c r="A37" s="4" t="s">
        <v>377</v>
      </c>
      <c r="B37" s="112">
        <v>18.692</v>
      </c>
      <c r="C37" s="9">
        <v>4.45</v>
      </c>
      <c r="D37" s="117">
        <v>0.13</v>
      </c>
      <c r="E37" s="10">
        <v>0.93700000000000006</v>
      </c>
      <c r="F37" s="117">
        <v>6.2E-2</v>
      </c>
      <c r="G37" s="8">
        <f t="shared" si="3"/>
        <v>0.210561797752809</v>
      </c>
      <c r="H37" s="9">
        <f t="shared" si="4"/>
        <v>4.6701950000000005</v>
      </c>
      <c r="I37" s="66">
        <v>3.1E-2</v>
      </c>
      <c r="J37" s="66">
        <v>9.6000000000000002E-2</v>
      </c>
      <c r="K37" s="66">
        <v>4.1000000000000003E-3</v>
      </c>
      <c r="L37" s="66">
        <v>1.6000000000000001E-3</v>
      </c>
      <c r="M37" s="67">
        <v>4.0772999999999997E-2</v>
      </c>
      <c r="N37" s="10">
        <v>-0.04</v>
      </c>
      <c r="O37" s="10">
        <v>0.18</v>
      </c>
      <c r="P37" s="10"/>
      <c r="Q37" s="10">
        <v>22</v>
      </c>
      <c r="R37" s="10">
        <v>97</v>
      </c>
      <c r="S37" s="202">
        <v>26</v>
      </c>
      <c r="T37" s="202">
        <v>10</v>
      </c>
      <c r="U37" s="147">
        <f t="shared" si="2"/>
        <v>38.461538461538467</v>
      </c>
      <c r="V37" s="53">
        <v>-11300</v>
      </c>
      <c r="W37" s="53">
        <v>5400</v>
      </c>
      <c r="X37" s="7">
        <v>-18.181818181818187</v>
      </c>
      <c r="Y37" s="7"/>
      <c r="Z37" s="7">
        <v>-4.1237113402061855E-2</v>
      </c>
    </row>
    <row r="38" spans="1:26" s="54" customFormat="1" x14ac:dyDescent="0.2">
      <c r="A38" s="4" t="s">
        <v>378</v>
      </c>
      <c r="B38" s="112">
        <v>11.848000000000001</v>
      </c>
      <c r="C38" s="9">
        <v>36.200000000000003</v>
      </c>
      <c r="D38" s="117">
        <v>1.7</v>
      </c>
      <c r="E38" s="10">
        <v>47.7</v>
      </c>
      <c r="F38" s="117">
        <v>1.4</v>
      </c>
      <c r="G38" s="8">
        <f t="shared" si="3"/>
        <v>1.3176795580110496</v>
      </c>
      <c r="H38" s="9">
        <f t="shared" si="4"/>
        <v>47.409500000000001</v>
      </c>
      <c r="I38" s="66">
        <v>3.4000000000000002E-2</v>
      </c>
      <c r="J38" s="66">
        <v>1.7000000000000001E-2</v>
      </c>
      <c r="K38" s="66">
        <v>4.0699999999999998E-3</v>
      </c>
      <c r="L38" s="66">
        <v>4.2999999999999999E-4</v>
      </c>
      <c r="M38" s="67">
        <v>7.5801999999999994E-2</v>
      </c>
      <c r="N38" s="10">
        <v>7.1999999999999995E-2</v>
      </c>
      <c r="O38" s="10">
        <v>0.04</v>
      </c>
      <c r="P38" s="10"/>
      <c r="Q38" s="10">
        <v>35</v>
      </c>
      <c r="R38" s="10">
        <v>17</v>
      </c>
      <c r="S38" s="202">
        <v>26.2</v>
      </c>
      <c r="T38" s="202">
        <v>2.8</v>
      </c>
      <c r="U38" s="147">
        <f t="shared" si="2"/>
        <v>10.687022900763358</v>
      </c>
      <c r="V38" s="10">
        <v>-550</v>
      </c>
      <c r="W38" s="10">
        <v>900</v>
      </c>
      <c r="X38" s="7">
        <v>25.142857142857146</v>
      </c>
      <c r="Y38" s="7"/>
      <c r="Z38" s="7">
        <v>0.51764705882352946</v>
      </c>
    </row>
    <row r="39" spans="1:26" s="54" customFormat="1" x14ac:dyDescent="0.2">
      <c r="A39" s="4" t="s">
        <v>379</v>
      </c>
      <c r="B39" s="112">
        <v>7.7419000000000002</v>
      </c>
      <c r="C39" s="9">
        <v>281.89999999999998</v>
      </c>
      <c r="D39" s="117">
        <v>7</v>
      </c>
      <c r="E39" s="10">
        <v>75.2</v>
      </c>
      <c r="F39" s="117">
        <v>1</v>
      </c>
      <c r="G39" s="8">
        <f t="shared" si="3"/>
        <v>0.26676126285916996</v>
      </c>
      <c r="H39" s="9">
        <f t="shared" si="4"/>
        <v>299.572</v>
      </c>
      <c r="I39" s="66">
        <v>2.7300000000000001E-2</v>
      </c>
      <c r="J39" s="66">
        <v>4.1999999999999997E-3</v>
      </c>
      <c r="K39" s="66">
        <v>4.1700000000000001E-3</v>
      </c>
      <c r="L39" s="66">
        <v>1.9000000000000001E-4</v>
      </c>
      <c r="M39" s="67">
        <v>-4.6475000000000002E-2</v>
      </c>
      <c r="N39" s="10">
        <v>4.6800000000000001E-2</v>
      </c>
      <c r="O39" s="10">
        <v>7.4999999999999997E-3</v>
      </c>
      <c r="P39" s="10"/>
      <c r="Q39" s="10">
        <v>27.3</v>
      </c>
      <c r="R39" s="10">
        <v>4.0999999999999996</v>
      </c>
      <c r="S39" s="202">
        <v>26.8</v>
      </c>
      <c r="T39" s="202">
        <v>1.2</v>
      </c>
      <c r="U39" s="147">
        <f t="shared" si="2"/>
        <v>4.4776119402985071</v>
      </c>
      <c r="V39" s="10">
        <v>50</v>
      </c>
      <c r="W39" s="10">
        <v>290</v>
      </c>
      <c r="X39" s="7">
        <v>1.8315018315018361</v>
      </c>
      <c r="Y39" s="7"/>
      <c r="Z39" s="7">
        <v>0.12195121951219513</v>
      </c>
    </row>
    <row r="40" spans="1:26" s="54" customFormat="1" x14ac:dyDescent="0.2">
      <c r="A40" s="4" t="s">
        <v>380</v>
      </c>
      <c r="B40" s="112">
        <v>20.158000000000001</v>
      </c>
      <c r="C40" s="9">
        <v>18.04</v>
      </c>
      <c r="D40" s="117">
        <v>0.5</v>
      </c>
      <c r="E40" s="10">
        <v>16.149999999999999</v>
      </c>
      <c r="F40" s="117">
        <v>0.34</v>
      </c>
      <c r="G40" s="8">
        <f t="shared" si="3"/>
        <v>0.8952328159645232</v>
      </c>
      <c r="H40" s="9">
        <f t="shared" si="4"/>
        <v>21.835249999999998</v>
      </c>
      <c r="I40" s="66">
        <v>2.3E-2</v>
      </c>
      <c r="J40" s="66">
        <v>2.3E-2</v>
      </c>
      <c r="K40" s="66">
        <v>4.1799999999999997E-3</v>
      </c>
      <c r="L40" s="66">
        <v>4.8999999999999998E-4</v>
      </c>
      <c r="M40" s="67">
        <v>0.12191</v>
      </c>
      <c r="N40" s="10">
        <v>0.08</v>
      </c>
      <c r="O40" s="10">
        <v>5.3999999999999999E-2</v>
      </c>
      <c r="P40" s="10"/>
      <c r="Q40" s="10">
        <v>27</v>
      </c>
      <c r="R40" s="10">
        <v>22</v>
      </c>
      <c r="S40" s="202">
        <v>26.9</v>
      </c>
      <c r="T40" s="202">
        <v>3.1</v>
      </c>
      <c r="U40" s="147">
        <f t="shared" si="2"/>
        <v>11.524163568773234</v>
      </c>
      <c r="V40" s="53">
        <v>-2000</v>
      </c>
      <c r="W40" s="53">
        <v>1300</v>
      </c>
      <c r="X40" s="7">
        <v>0.37037037037037646</v>
      </c>
      <c r="Y40" s="7"/>
      <c r="Z40" s="7">
        <v>4.5454545454546103E-3</v>
      </c>
    </row>
    <row r="41" spans="1:26" x14ac:dyDescent="0.2">
      <c r="A41" s="2" t="s">
        <v>381</v>
      </c>
      <c r="B41" s="111">
        <v>10.95</v>
      </c>
      <c r="C41" s="15">
        <v>204</v>
      </c>
      <c r="D41" s="115">
        <v>17</v>
      </c>
      <c r="E41" s="5">
        <v>64.3</v>
      </c>
      <c r="F41" s="115">
        <v>5.2</v>
      </c>
      <c r="G41" s="14">
        <f t="shared" si="3"/>
        <v>0.31519607843137254</v>
      </c>
      <c r="H41" s="15">
        <f t="shared" si="4"/>
        <v>219.1105</v>
      </c>
      <c r="I41" s="64">
        <v>2.7900000000000001E-2</v>
      </c>
      <c r="J41" s="64">
        <v>4.1999999999999997E-3</v>
      </c>
      <c r="K41" s="64">
        <v>4.1799999999999997E-3</v>
      </c>
      <c r="L41" s="64">
        <v>2.0000000000000001E-4</v>
      </c>
      <c r="M41" s="65">
        <v>-0.10911</v>
      </c>
      <c r="N41" s="5">
        <v>4.7399999999999998E-2</v>
      </c>
      <c r="O41" s="5">
        <v>7.4999999999999997E-3</v>
      </c>
      <c r="P41" s="5"/>
      <c r="Q41" s="5">
        <v>27.8</v>
      </c>
      <c r="R41" s="5">
        <v>4.0999999999999996</v>
      </c>
      <c r="S41" s="199">
        <v>26.9</v>
      </c>
      <c r="T41" s="199">
        <v>1.3</v>
      </c>
      <c r="U41" s="121">
        <f t="shared" si="2"/>
        <v>4.8327137546468402</v>
      </c>
      <c r="V41" s="5">
        <v>10</v>
      </c>
      <c r="W41" s="5">
        <v>300</v>
      </c>
      <c r="X41" s="13">
        <v>3.2374100719424481</v>
      </c>
      <c r="Y41" s="13"/>
      <c r="Z41" s="13">
        <v>0.21951219512195175</v>
      </c>
    </row>
    <row r="42" spans="1:26" x14ac:dyDescent="0.2">
      <c r="A42" s="2" t="s">
        <v>382</v>
      </c>
      <c r="B42" s="111">
        <v>6.9352</v>
      </c>
      <c r="C42" s="15">
        <v>333.8</v>
      </c>
      <c r="D42" s="115">
        <v>8.9</v>
      </c>
      <c r="E42" s="5">
        <v>188.4</v>
      </c>
      <c r="F42" s="115">
        <v>6.8</v>
      </c>
      <c r="G42" s="14">
        <f t="shared" si="3"/>
        <v>0.56440982624325942</v>
      </c>
      <c r="H42" s="15">
        <f t="shared" si="4"/>
        <v>378.07400000000001</v>
      </c>
      <c r="I42" s="64">
        <v>2.3699999999999999E-2</v>
      </c>
      <c r="J42" s="64">
        <v>4.1000000000000003E-3</v>
      </c>
      <c r="K42" s="64">
        <v>4.2100000000000002E-3</v>
      </c>
      <c r="L42" s="64">
        <v>2.4000000000000001E-4</v>
      </c>
      <c r="M42" s="65">
        <v>0.11312999999999999</v>
      </c>
      <c r="N42" s="5">
        <v>4.1799999999999997E-2</v>
      </c>
      <c r="O42" s="5">
        <v>7.4999999999999997E-3</v>
      </c>
      <c r="P42" s="5"/>
      <c r="Q42" s="5">
        <v>23.7</v>
      </c>
      <c r="R42" s="5">
        <v>4</v>
      </c>
      <c r="S42" s="199">
        <v>27.1</v>
      </c>
      <c r="T42" s="199">
        <v>1.6</v>
      </c>
      <c r="U42" s="121">
        <f t="shared" si="2"/>
        <v>5.9040590405904059</v>
      </c>
      <c r="V42" s="5">
        <v>-230</v>
      </c>
      <c r="W42" s="5">
        <v>310</v>
      </c>
      <c r="X42" s="13">
        <v>-14.345991561181437</v>
      </c>
      <c r="Y42" s="13"/>
      <c r="Z42" s="13">
        <v>-0.85000000000000053</v>
      </c>
    </row>
    <row r="43" spans="1:26" x14ac:dyDescent="0.2">
      <c r="A43" s="2" t="s">
        <v>383</v>
      </c>
      <c r="B43" s="111">
        <v>7.4851999999999999</v>
      </c>
      <c r="C43" s="15">
        <v>74.400000000000006</v>
      </c>
      <c r="D43" s="115">
        <v>4.3</v>
      </c>
      <c r="E43" s="5">
        <v>66.900000000000006</v>
      </c>
      <c r="F43" s="115">
        <v>1.6</v>
      </c>
      <c r="G43" s="14">
        <f t="shared" si="3"/>
        <v>0.89919354838709675</v>
      </c>
      <c r="H43" s="15">
        <f t="shared" si="4"/>
        <v>90.121500000000012</v>
      </c>
      <c r="I43" s="64">
        <v>3.6999999999999998E-2</v>
      </c>
      <c r="J43" s="64">
        <v>1.0999999999999999E-2</v>
      </c>
      <c r="K43" s="64">
        <v>4.2399999999999998E-3</v>
      </c>
      <c r="L43" s="64">
        <v>2.9999999999999997E-4</v>
      </c>
      <c r="M43" s="65">
        <v>0.30631999999999998</v>
      </c>
      <c r="N43" s="5">
        <v>6.2E-2</v>
      </c>
      <c r="O43" s="5">
        <v>1.7999999999999999E-2</v>
      </c>
      <c r="P43" s="5"/>
      <c r="Q43" s="5">
        <v>37</v>
      </c>
      <c r="R43" s="5">
        <v>11</v>
      </c>
      <c r="S43" s="199">
        <v>27.3</v>
      </c>
      <c r="T43" s="199">
        <v>2</v>
      </c>
      <c r="U43" s="121">
        <f t="shared" si="2"/>
        <v>7.3260073260073266</v>
      </c>
      <c r="V43" s="5">
        <v>510</v>
      </c>
      <c r="W43" s="5">
        <v>570</v>
      </c>
      <c r="X43" s="13">
        <v>26.216216216216214</v>
      </c>
      <c r="Y43" s="13"/>
      <c r="Z43" s="13">
        <v>0.88181818181818172</v>
      </c>
    </row>
    <row r="44" spans="1:26" s="54" customFormat="1" x14ac:dyDescent="0.2">
      <c r="A44" s="4" t="s">
        <v>384</v>
      </c>
      <c r="B44" s="112">
        <v>11.343999999999999</v>
      </c>
      <c r="C44" s="9">
        <v>12.47</v>
      </c>
      <c r="D44" s="117">
        <v>0.63</v>
      </c>
      <c r="E44" s="10">
        <v>78.3</v>
      </c>
      <c r="F44" s="117">
        <v>3.9</v>
      </c>
      <c r="G44" s="8">
        <f t="shared" si="3"/>
        <v>6.2790697674418601</v>
      </c>
      <c r="H44" s="9">
        <f t="shared" si="4"/>
        <v>30.8705</v>
      </c>
      <c r="I44" s="66">
        <v>6.4000000000000001E-2</v>
      </c>
      <c r="J44" s="66">
        <v>0.03</v>
      </c>
      <c r="K44" s="66">
        <v>4.2700000000000004E-3</v>
      </c>
      <c r="L44" s="66">
        <v>6.6E-4</v>
      </c>
      <c r="M44" s="67">
        <v>0.16952999999999999</v>
      </c>
      <c r="N44" s="10">
        <v>0.10199999999999999</v>
      </c>
      <c r="O44" s="10">
        <v>6.4000000000000001E-2</v>
      </c>
      <c r="P44" s="10"/>
      <c r="Q44" s="10">
        <v>58</v>
      </c>
      <c r="R44" s="10">
        <v>29</v>
      </c>
      <c r="S44" s="202">
        <v>27.5</v>
      </c>
      <c r="T44" s="202">
        <v>4.2</v>
      </c>
      <c r="U44" s="147">
        <f t="shared" si="2"/>
        <v>15.272727272727273</v>
      </c>
      <c r="V44" s="10">
        <v>-100</v>
      </c>
      <c r="W44" s="10">
        <v>1400</v>
      </c>
      <c r="X44" s="7">
        <v>52.586206896551722</v>
      </c>
      <c r="Y44" s="7"/>
      <c r="Z44" s="7">
        <v>1.0517241379310345</v>
      </c>
    </row>
    <row r="45" spans="1:26" x14ac:dyDescent="0.2">
      <c r="A45" s="2" t="s">
        <v>385</v>
      </c>
      <c r="B45" s="111">
        <v>22.803000000000001</v>
      </c>
      <c r="C45" s="15">
        <v>58.9</v>
      </c>
      <c r="D45" s="115">
        <v>3.3</v>
      </c>
      <c r="E45" s="5">
        <v>95</v>
      </c>
      <c r="F45" s="115">
        <v>4</v>
      </c>
      <c r="G45" s="14">
        <f t="shared" si="3"/>
        <v>1.6129032258064517</v>
      </c>
      <c r="H45" s="15">
        <f t="shared" si="4"/>
        <v>81.224999999999994</v>
      </c>
      <c r="I45" s="64">
        <v>2.69E-2</v>
      </c>
      <c r="J45" s="64">
        <v>7.0000000000000001E-3</v>
      </c>
      <c r="K45" s="64">
        <v>4.28E-3</v>
      </c>
      <c r="L45" s="64">
        <v>2.0000000000000001E-4</v>
      </c>
      <c r="M45" s="65">
        <v>7.7229000000000006E-2</v>
      </c>
      <c r="N45" s="5">
        <v>4.4999999999999998E-2</v>
      </c>
      <c r="O45" s="5">
        <v>1.2999999999999999E-2</v>
      </c>
      <c r="P45" s="5"/>
      <c r="Q45" s="5">
        <v>26.4</v>
      </c>
      <c r="R45" s="5">
        <v>6.9</v>
      </c>
      <c r="S45" s="199">
        <v>27.5</v>
      </c>
      <c r="T45" s="199">
        <v>1.3</v>
      </c>
      <c r="U45" s="121">
        <f t="shared" si="2"/>
        <v>4.7272727272727275</v>
      </c>
      <c r="V45" s="5">
        <v>-160</v>
      </c>
      <c r="W45" s="5">
        <v>410</v>
      </c>
      <c r="X45" s="13">
        <v>-4.1666666666666741</v>
      </c>
      <c r="Y45" s="13"/>
      <c r="Z45" s="13">
        <v>-0.15942028985507267</v>
      </c>
    </row>
    <row r="46" spans="1:26" x14ac:dyDescent="0.2">
      <c r="A46" s="2" t="s">
        <v>386</v>
      </c>
      <c r="B46" s="111">
        <v>23.268000000000001</v>
      </c>
      <c r="C46" s="15">
        <v>39</v>
      </c>
      <c r="D46" s="115">
        <v>3.4</v>
      </c>
      <c r="E46" s="5">
        <v>57.6</v>
      </c>
      <c r="F46" s="115">
        <v>3.3</v>
      </c>
      <c r="G46" s="14">
        <f t="shared" si="3"/>
        <v>1.476923076923077</v>
      </c>
      <c r="H46" s="15">
        <f t="shared" si="4"/>
        <v>52.536000000000001</v>
      </c>
      <c r="I46" s="64">
        <v>2.1000000000000001E-2</v>
      </c>
      <c r="J46" s="64">
        <v>1.2999999999999999E-2</v>
      </c>
      <c r="K46" s="64">
        <v>4.3099999999999996E-3</v>
      </c>
      <c r="L46" s="64">
        <v>4.2000000000000002E-4</v>
      </c>
      <c r="M46" s="65">
        <v>2.5911E-2</v>
      </c>
      <c r="N46" s="5">
        <v>5.0999999999999997E-2</v>
      </c>
      <c r="O46" s="5">
        <v>2.9000000000000001E-2</v>
      </c>
      <c r="P46" s="5"/>
      <c r="Q46" s="5">
        <v>20</v>
      </c>
      <c r="R46" s="5">
        <v>13</v>
      </c>
      <c r="S46" s="199">
        <v>27.7</v>
      </c>
      <c r="T46" s="199">
        <v>2.7</v>
      </c>
      <c r="U46" s="121">
        <f t="shared" si="2"/>
        <v>9.7472924187725649</v>
      </c>
      <c r="V46" s="16">
        <v>-1040</v>
      </c>
      <c r="W46" s="16">
        <v>790</v>
      </c>
      <c r="X46" s="13">
        <v>-38.5</v>
      </c>
      <c r="Y46" s="13"/>
      <c r="Z46" s="13">
        <v>-0.5923076923076922</v>
      </c>
    </row>
    <row r="47" spans="1:26" x14ac:dyDescent="0.2">
      <c r="A47" s="2" t="s">
        <v>387</v>
      </c>
      <c r="B47" s="111">
        <v>23.209</v>
      </c>
      <c r="C47" s="15">
        <v>28.49</v>
      </c>
      <c r="D47" s="115">
        <v>0.83</v>
      </c>
      <c r="E47" s="5">
        <v>36.700000000000003</v>
      </c>
      <c r="F47" s="115">
        <v>1.6</v>
      </c>
      <c r="G47" s="14">
        <f t="shared" si="3"/>
        <v>1.2881712881712883</v>
      </c>
      <c r="H47" s="15">
        <f t="shared" si="4"/>
        <v>37.1145</v>
      </c>
      <c r="I47" s="64">
        <v>3.1E-2</v>
      </c>
      <c r="J47" s="64">
        <v>1.6E-2</v>
      </c>
      <c r="K47" s="64">
        <v>4.3800000000000002E-3</v>
      </c>
      <c r="L47" s="64">
        <v>4.0000000000000002E-4</v>
      </c>
      <c r="M47" s="65">
        <v>-8.0736000000000002E-2</v>
      </c>
      <c r="N47" s="5">
        <v>7.0000000000000007E-2</v>
      </c>
      <c r="O47" s="5">
        <v>5.0999999999999997E-2</v>
      </c>
      <c r="P47" s="5"/>
      <c r="Q47" s="5">
        <v>28</v>
      </c>
      <c r="R47" s="5">
        <v>15</v>
      </c>
      <c r="S47" s="199">
        <v>28.2</v>
      </c>
      <c r="T47" s="199">
        <v>2.5</v>
      </c>
      <c r="U47" s="121">
        <f t="shared" si="2"/>
        <v>8.8652482269503547</v>
      </c>
      <c r="V47" s="5">
        <v>-930</v>
      </c>
      <c r="W47" s="5">
        <v>840</v>
      </c>
      <c r="X47" s="13">
        <v>-0.71428571428571175</v>
      </c>
      <c r="Y47" s="13"/>
      <c r="Z47" s="13">
        <v>-1.3333333333333286E-2</v>
      </c>
    </row>
    <row r="48" spans="1:26" x14ac:dyDescent="0.2">
      <c r="A48" s="2" t="s">
        <v>388</v>
      </c>
      <c r="B48" s="111">
        <v>22.888000000000002</v>
      </c>
      <c r="C48" s="15">
        <v>178.5</v>
      </c>
      <c r="D48" s="115">
        <v>1.9</v>
      </c>
      <c r="E48" s="5">
        <v>277.2</v>
      </c>
      <c r="F48" s="115">
        <v>4.5999999999999996</v>
      </c>
      <c r="G48" s="14">
        <f t="shared" si="3"/>
        <v>1.5529411764705883</v>
      </c>
      <c r="H48" s="15">
        <f t="shared" si="4"/>
        <v>243.642</v>
      </c>
      <c r="I48" s="64">
        <v>3.1699999999999999E-2</v>
      </c>
      <c r="J48" s="64">
        <v>3.0000000000000001E-3</v>
      </c>
      <c r="K48" s="64">
        <v>4.4900000000000001E-3</v>
      </c>
      <c r="L48" s="64">
        <v>1.4999999999999999E-4</v>
      </c>
      <c r="M48" s="65">
        <v>9.1788999999999996E-2</v>
      </c>
      <c r="N48" s="5">
        <v>5.1499999999999997E-2</v>
      </c>
      <c r="O48" s="5">
        <v>4.8999999999999998E-3</v>
      </c>
      <c r="P48" s="5"/>
      <c r="Q48" s="5">
        <v>31.6</v>
      </c>
      <c r="R48" s="5">
        <v>3</v>
      </c>
      <c r="S48" s="199">
        <v>28.91</v>
      </c>
      <c r="T48" s="199">
        <v>0.95</v>
      </c>
      <c r="U48" s="121">
        <f t="shared" si="2"/>
        <v>3.2860601867865791</v>
      </c>
      <c r="V48" s="5">
        <v>210</v>
      </c>
      <c r="W48" s="5">
        <v>200</v>
      </c>
      <c r="X48" s="13">
        <v>8.5126582278481031</v>
      </c>
      <c r="Y48" s="13"/>
      <c r="Z48" s="13">
        <v>0.89666666666666706</v>
      </c>
    </row>
    <row r="49" spans="1:26" x14ac:dyDescent="0.2">
      <c r="A49" s="2" t="s">
        <v>389</v>
      </c>
      <c r="B49" s="111">
        <v>12.102</v>
      </c>
      <c r="C49" s="15">
        <v>907</v>
      </c>
      <c r="D49" s="115">
        <v>14</v>
      </c>
      <c r="E49" s="5">
        <v>30.35</v>
      </c>
      <c r="F49" s="115">
        <v>0.73</v>
      </c>
      <c r="G49" s="14">
        <f t="shared" si="3"/>
        <v>3.3461962513781703E-2</v>
      </c>
      <c r="H49" s="15">
        <f t="shared" si="4"/>
        <v>914.13225</v>
      </c>
      <c r="I49" s="64">
        <v>2.8500000000000001E-2</v>
      </c>
      <c r="J49" s="64">
        <v>2E-3</v>
      </c>
      <c r="K49" s="64">
        <v>4.5100000000000001E-3</v>
      </c>
      <c r="L49" s="64">
        <v>1.3999999999999999E-4</v>
      </c>
      <c r="M49" s="65">
        <v>0.46155000000000002</v>
      </c>
      <c r="N49" s="5">
        <v>4.6399999999999997E-2</v>
      </c>
      <c r="O49" s="5">
        <v>3.0000000000000001E-3</v>
      </c>
      <c r="P49" s="5"/>
      <c r="Q49" s="5">
        <v>28.5</v>
      </c>
      <c r="R49" s="5">
        <v>1.9</v>
      </c>
      <c r="S49" s="199">
        <v>28.99</v>
      </c>
      <c r="T49" s="199">
        <v>0.88</v>
      </c>
      <c r="U49" s="121">
        <f t="shared" si="2"/>
        <v>3.0355294929285961</v>
      </c>
      <c r="V49" s="5">
        <v>30</v>
      </c>
      <c r="W49" s="5">
        <v>130</v>
      </c>
      <c r="X49" s="13">
        <v>-1.7192982456140316</v>
      </c>
      <c r="Y49" s="13"/>
      <c r="Z49" s="13">
        <v>-0.25789473684210446</v>
      </c>
    </row>
    <row r="50" spans="1:26" x14ac:dyDescent="0.2">
      <c r="A50" s="2" t="s">
        <v>390</v>
      </c>
      <c r="B50" s="111">
        <v>19.576000000000001</v>
      </c>
      <c r="C50" s="15">
        <v>2427</v>
      </c>
      <c r="D50" s="115">
        <v>88</v>
      </c>
      <c r="E50" s="5">
        <v>115.8</v>
      </c>
      <c r="F50" s="115">
        <v>1.8</v>
      </c>
      <c r="G50" s="14">
        <f t="shared" si="3"/>
        <v>4.771322620519159E-2</v>
      </c>
      <c r="H50" s="15">
        <f t="shared" si="4"/>
        <v>2454.2130000000002</v>
      </c>
      <c r="I50" s="64">
        <v>3.0700000000000002E-2</v>
      </c>
      <c r="J50" s="64">
        <v>1E-3</v>
      </c>
      <c r="K50" s="64">
        <v>4.5869999999999999E-3</v>
      </c>
      <c r="L50" s="64">
        <v>7.6000000000000004E-5</v>
      </c>
      <c r="M50" s="65">
        <v>0.10688</v>
      </c>
      <c r="N50" s="5">
        <v>4.87E-2</v>
      </c>
      <c r="O50" s="5">
        <v>1.8E-3</v>
      </c>
      <c r="P50" s="5"/>
      <c r="Q50" s="5">
        <v>30.7</v>
      </c>
      <c r="R50" s="5">
        <v>1</v>
      </c>
      <c r="S50" s="199">
        <v>29.5</v>
      </c>
      <c r="T50" s="199">
        <v>0.49</v>
      </c>
      <c r="U50" s="121">
        <f t="shared" si="2"/>
        <v>1.6610169491525422</v>
      </c>
      <c r="V50" s="5">
        <v>118</v>
      </c>
      <c r="W50" s="5">
        <v>77</v>
      </c>
      <c r="X50" s="13">
        <v>3.9087947882736174</v>
      </c>
      <c r="Y50" s="13"/>
      <c r="Z50" s="52">
        <v>1.1999999999999993</v>
      </c>
    </row>
    <row r="51" spans="1:26" s="54" customFormat="1" x14ac:dyDescent="0.2">
      <c r="A51" s="4" t="s">
        <v>391</v>
      </c>
      <c r="B51" s="112">
        <v>22.712</v>
      </c>
      <c r="C51" s="9">
        <v>14.84</v>
      </c>
      <c r="D51" s="117">
        <v>0.65</v>
      </c>
      <c r="E51" s="10">
        <v>74.8</v>
      </c>
      <c r="F51" s="117">
        <v>1.5</v>
      </c>
      <c r="G51" s="8">
        <f t="shared" si="3"/>
        <v>5.0404312668463609</v>
      </c>
      <c r="H51" s="9">
        <f t="shared" si="4"/>
        <v>32.417999999999999</v>
      </c>
      <c r="I51" s="66">
        <v>0.05</v>
      </c>
      <c r="J51" s="66">
        <v>3.1E-2</v>
      </c>
      <c r="K51" s="66">
        <v>4.5900000000000003E-3</v>
      </c>
      <c r="L51" s="66">
        <v>6.4999999999999997E-4</v>
      </c>
      <c r="M51" s="67">
        <v>-1.1344999999999999E-2</v>
      </c>
      <c r="N51" s="10">
        <v>-0.02</v>
      </c>
      <c r="O51" s="10">
        <v>0.11</v>
      </c>
      <c r="P51" s="10"/>
      <c r="Q51" s="10">
        <v>39</v>
      </c>
      <c r="R51" s="10">
        <v>30</v>
      </c>
      <c r="S51" s="202">
        <v>29.5</v>
      </c>
      <c r="T51" s="202">
        <v>4.0999999999999996</v>
      </c>
      <c r="U51" s="147">
        <f t="shared" si="2"/>
        <v>13.898305084745763</v>
      </c>
      <c r="V51" s="53">
        <v>-6500</v>
      </c>
      <c r="W51" s="53">
        <v>4100</v>
      </c>
      <c r="X51" s="7">
        <v>24.358974358974361</v>
      </c>
      <c r="Y51" s="7"/>
      <c r="Z51" s="7">
        <v>0.31666666666666665</v>
      </c>
    </row>
    <row r="52" spans="1:26" s="54" customFormat="1" x14ac:dyDescent="0.2">
      <c r="A52" s="4" t="s">
        <v>392</v>
      </c>
      <c r="B52" s="113">
        <v>3.1652</v>
      </c>
      <c r="C52" s="9">
        <v>691</v>
      </c>
      <c r="D52" s="117">
        <v>15</v>
      </c>
      <c r="E52" s="10">
        <v>25.8</v>
      </c>
      <c r="F52" s="117">
        <v>0.93</v>
      </c>
      <c r="G52" s="8">
        <f t="shared" si="3"/>
        <v>3.7337192474674388E-2</v>
      </c>
      <c r="H52" s="9">
        <f t="shared" si="4"/>
        <v>697.06299999999999</v>
      </c>
      <c r="I52" s="66">
        <v>3.1899999999999998E-2</v>
      </c>
      <c r="J52" s="66">
        <v>3.5000000000000001E-3</v>
      </c>
      <c r="K52" s="66">
        <v>4.6499999999999996E-3</v>
      </c>
      <c r="L52" s="66">
        <v>2.9999999999999997E-4</v>
      </c>
      <c r="M52" s="67">
        <v>9.2991000000000004E-2</v>
      </c>
      <c r="N52" s="10">
        <v>4.7E-2</v>
      </c>
      <c r="O52" s="10">
        <v>4.7999999999999996E-3</v>
      </c>
      <c r="P52" s="10"/>
      <c r="Q52" s="10">
        <v>31.9</v>
      </c>
      <c r="R52" s="10">
        <v>3.4</v>
      </c>
      <c r="S52" s="202">
        <v>29.9</v>
      </c>
      <c r="T52" s="202">
        <v>1.9</v>
      </c>
      <c r="U52" s="146">
        <f t="shared" si="2"/>
        <v>6.3545150501672243</v>
      </c>
      <c r="V52" s="10">
        <v>50</v>
      </c>
      <c r="W52" s="10">
        <v>210</v>
      </c>
      <c r="X52" s="7">
        <v>6.2695924764890272</v>
      </c>
      <c r="Y52" s="7"/>
      <c r="Z52" s="7">
        <v>0.58823529411764708</v>
      </c>
    </row>
    <row r="53" spans="1:26" x14ac:dyDescent="0.2">
      <c r="A53" s="2" t="s">
        <v>393</v>
      </c>
      <c r="B53" s="111">
        <v>21.6</v>
      </c>
      <c r="C53" s="15">
        <v>49.58</v>
      </c>
      <c r="D53" s="115">
        <v>0.73</v>
      </c>
      <c r="E53" s="5">
        <v>97.1</v>
      </c>
      <c r="F53" s="115">
        <v>2.1</v>
      </c>
      <c r="G53" s="14">
        <f t="shared" si="3"/>
        <v>1.9584509883017345</v>
      </c>
      <c r="H53" s="15">
        <f t="shared" si="4"/>
        <v>72.398499999999999</v>
      </c>
      <c r="I53" s="64">
        <v>4.3999999999999997E-2</v>
      </c>
      <c r="J53" s="64">
        <v>1.2E-2</v>
      </c>
      <c r="K53" s="64">
        <v>4.6499999999999996E-3</v>
      </c>
      <c r="L53" s="64">
        <v>2.7999999999999998E-4</v>
      </c>
      <c r="M53" s="65">
        <v>0.17938999999999999</v>
      </c>
      <c r="N53" s="5">
        <v>6.0999999999999999E-2</v>
      </c>
      <c r="O53" s="5">
        <v>1.7000000000000001E-2</v>
      </c>
      <c r="P53" s="5"/>
      <c r="Q53" s="5">
        <v>43</v>
      </c>
      <c r="R53" s="5">
        <v>11</v>
      </c>
      <c r="S53" s="199">
        <v>29.9</v>
      </c>
      <c r="T53" s="199">
        <v>1.8</v>
      </c>
      <c r="U53" s="121">
        <f t="shared" si="2"/>
        <v>6.0200668896321075</v>
      </c>
      <c r="V53" s="5">
        <v>210</v>
      </c>
      <c r="W53" s="5">
        <v>470</v>
      </c>
      <c r="X53" s="13">
        <v>30.465116279069772</v>
      </c>
      <c r="Y53" s="13"/>
      <c r="Z53" s="52">
        <v>1.1909090909090911</v>
      </c>
    </row>
    <row r="54" spans="1:26" s="54" customFormat="1" x14ac:dyDescent="0.2">
      <c r="A54" s="4" t="s">
        <v>394</v>
      </c>
      <c r="B54" s="112">
        <v>6.9602000000000004</v>
      </c>
      <c r="C54" s="9">
        <v>19.93</v>
      </c>
      <c r="D54" s="117">
        <v>0.79</v>
      </c>
      <c r="E54" s="10">
        <v>112.3</v>
      </c>
      <c r="F54" s="117">
        <v>2.2999999999999998</v>
      </c>
      <c r="G54" s="8">
        <f t="shared" si="3"/>
        <v>5.6347215253386853</v>
      </c>
      <c r="H54" s="9">
        <f t="shared" si="4"/>
        <v>46.320499999999996</v>
      </c>
      <c r="I54" s="66">
        <v>5.5E-2</v>
      </c>
      <c r="J54" s="66">
        <v>2.8000000000000001E-2</v>
      </c>
      <c r="K54" s="66">
        <v>4.6699999999999997E-3</v>
      </c>
      <c r="L54" s="66">
        <v>7.2000000000000005E-4</v>
      </c>
      <c r="M54" s="67">
        <v>0.23671</v>
      </c>
      <c r="N54" s="10">
        <v>4.4999999999999998E-2</v>
      </c>
      <c r="O54" s="10">
        <v>4.7E-2</v>
      </c>
      <c r="P54" s="10"/>
      <c r="Q54" s="10">
        <v>52</v>
      </c>
      <c r="R54" s="10">
        <v>27</v>
      </c>
      <c r="S54" s="202">
        <v>30</v>
      </c>
      <c r="T54" s="202">
        <v>4.5999999999999996</v>
      </c>
      <c r="U54" s="147">
        <f t="shared" si="2"/>
        <v>15.333333333333332</v>
      </c>
      <c r="V54" s="10">
        <v>-400</v>
      </c>
      <c r="W54" s="10">
        <v>1400</v>
      </c>
      <c r="X54" s="7">
        <v>42.307692307692314</v>
      </c>
      <c r="Y54" s="7"/>
      <c r="Z54" s="7">
        <v>0.81481481481481477</v>
      </c>
    </row>
    <row r="55" spans="1:26" x14ac:dyDescent="0.2">
      <c r="A55" s="2" t="s">
        <v>395</v>
      </c>
      <c r="B55" s="111">
        <v>7.6562999999999999</v>
      </c>
      <c r="C55" s="15">
        <v>287.39999999999998</v>
      </c>
      <c r="D55" s="115">
        <v>6.1</v>
      </c>
      <c r="E55" s="5">
        <v>73.599999999999994</v>
      </c>
      <c r="F55" s="115">
        <v>1.3</v>
      </c>
      <c r="G55" s="14">
        <f t="shared" si="3"/>
        <v>0.25608907446068196</v>
      </c>
      <c r="H55" s="15">
        <f t="shared" si="4"/>
        <v>304.69599999999997</v>
      </c>
      <c r="I55" s="64">
        <v>3.5700000000000003E-2</v>
      </c>
      <c r="J55" s="64">
        <v>5.7999999999999996E-3</v>
      </c>
      <c r="K55" s="64">
        <v>4.6699999999999997E-3</v>
      </c>
      <c r="L55" s="64">
        <v>1.7000000000000001E-4</v>
      </c>
      <c r="M55" s="65">
        <v>0.11455</v>
      </c>
      <c r="N55" s="5">
        <v>5.5599999999999997E-2</v>
      </c>
      <c r="O55" s="5">
        <v>8.8999999999999999E-3</v>
      </c>
      <c r="P55" s="5"/>
      <c r="Q55" s="5">
        <v>35.5</v>
      </c>
      <c r="R55" s="5">
        <v>5.7</v>
      </c>
      <c r="S55" s="199">
        <v>30</v>
      </c>
      <c r="T55" s="199">
        <v>1.1000000000000001</v>
      </c>
      <c r="U55" s="121">
        <f t="shared" si="2"/>
        <v>3.6666666666666665</v>
      </c>
      <c r="V55" s="5">
        <v>410</v>
      </c>
      <c r="W55" s="5">
        <v>320</v>
      </c>
      <c r="X55" s="13">
        <v>15.492957746478876</v>
      </c>
      <c r="Y55" s="13"/>
      <c r="Z55" s="13">
        <v>0.96491228070175439</v>
      </c>
    </row>
    <row r="56" spans="1:26" x14ac:dyDescent="0.2">
      <c r="A56" s="2" t="s">
        <v>396</v>
      </c>
      <c r="B56" s="111">
        <v>6.4587000000000003</v>
      </c>
      <c r="C56" s="15">
        <v>227.2</v>
      </c>
      <c r="D56" s="115">
        <v>5.3</v>
      </c>
      <c r="E56" s="5">
        <v>72</v>
      </c>
      <c r="F56" s="115">
        <v>5.5</v>
      </c>
      <c r="G56" s="14">
        <f t="shared" si="3"/>
        <v>0.31690140845070425</v>
      </c>
      <c r="H56" s="15">
        <f t="shared" si="4"/>
        <v>244.11999999999998</v>
      </c>
      <c r="I56" s="64">
        <v>2.8000000000000001E-2</v>
      </c>
      <c r="J56" s="64">
        <v>6.1000000000000004E-3</v>
      </c>
      <c r="K56" s="64">
        <v>4.6899999999999997E-3</v>
      </c>
      <c r="L56" s="64">
        <v>2.9E-4</v>
      </c>
      <c r="M56" s="65">
        <v>0.28172000000000003</v>
      </c>
      <c r="N56" s="5">
        <v>4.1799999999999997E-2</v>
      </c>
      <c r="O56" s="5">
        <v>9.1999999999999998E-3</v>
      </c>
      <c r="P56" s="5"/>
      <c r="Q56" s="5">
        <v>27.9</v>
      </c>
      <c r="R56" s="5">
        <v>6</v>
      </c>
      <c r="S56" s="199">
        <v>30.1</v>
      </c>
      <c r="T56" s="199">
        <v>1.8</v>
      </c>
      <c r="U56" s="121">
        <f t="shared" si="2"/>
        <v>5.9800664451827235</v>
      </c>
      <c r="V56" s="5">
        <v>-180</v>
      </c>
      <c r="W56" s="5">
        <v>380</v>
      </c>
      <c r="X56" s="13">
        <v>-7.8853046594982157</v>
      </c>
      <c r="Y56" s="13"/>
      <c r="Z56" s="13">
        <v>-0.36666666666666714</v>
      </c>
    </row>
    <row r="57" spans="1:26" x14ac:dyDescent="0.2">
      <c r="A57" s="2" t="s">
        <v>397</v>
      </c>
      <c r="B57" s="111">
        <v>23.29</v>
      </c>
      <c r="C57" s="15">
        <v>238.2</v>
      </c>
      <c r="D57" s="115">
        <v>5.3</v>
      </c>
      <c r="E57" s="5">
        <v>49.1</v>
      </c>
      <c r="F57" s="115">
        <v>1.5</v>
      </c>
      <c r="G57" s="14">
        <f t="shared" si="3"/>
        <v>0.2061293031066331</v>
      </c>
      <c r="H57" s="15">
        <f t="shared" si="4"/>
        <v>249.73849999999999</v>
      </c>
      <c r="I57" s="64">
        <v>3.2099999999999997E-2</v>
      </c>
      <c r="J57" s="64">
        <v>2.7000000000000001E-3</v>
      </c>
      <c r="K57" s="64">
        <v>4.7000000000000002E-3</v>
      </c>
      <c r="L57" s="64">
        <v>1.6000000000000001E-4</v>
      </c>
      <c r="M57" s="65">
        <v>0.24761</v>
      </c>
      <c r="N57" s="5">
        <v>5.04E-2</v>
      </c>
      <c r="O57" s="5">
        <v>4.1000000000000003E-3</v>
      </c>
      <c r="P57" s="5"/>
      <c r="Q57" s="5">
        <v>32</v>
      </c>
      <c r="R57" s="5">
        <v>2.6</v>
      </c>
      <c r="S57" s="199">
        <v>30.2</v>
      </c>
      <c r="T57" s="199">
        <v>1</v>
      </c>
      <c r="U57" s="121">
        <f t="shared" si="2"/>
        <v>3.3112582781456954</v>
      </c>
      <c r="V57" s="5">
        <v>140</v>
      </c>
      <c r="W57" s="5">
        <v>170</v>
      </c>
      <c r="X57" s="13">
        <v>5.6250000000000018</v>
      </c>
      <c r="Y57" s="13"/>
      <c r="Z57" s="13">
        <v>0.69230769230769251</v>
      </c>
    </row>
    <row r="58" spans="1:26" s="54" customFormat="1" x14ac:dyDescent="0.2">
      <c r="A58" s="4" t="s">
        <v>398</v>
      </c>
      <c r="B58" s="112">
        <v>21.001000000000001</v>
      </c>
      <c r="C58" s="9">
        <v>5.5</v>
      </c>
      <c r="D58" s="117">
        <v>0.21</v>
      </c>
      <c r="E58" s="10">
        <v>18.46</v>
      </c>
      <c r="F58" s="117">
        <v>0.99</v>
      </c>
      <c r="G58" s="8">
        <f t="shared" si="3"/>
        <v>3.3563636363636364</v>
      </c>
      <c r="H58" s="9">
        <f t="shared" si="4"/>
        <v>9.8381000000000007</v>
      </c>
      <c r="I58" s="66">
        <v>4.8000000000000001E-2</v>
      </c>
      <c r="J58" s="66">
        <v>7.3999999999999996E-2</v>
      </c>
      <c r="K58" s="66">
        <v>4.7299999999999998E-3</v>
      </c>
      <c r="L58" s="66">
        <v>9.3000000000000005E-4</v>
      </c>
      <c r="M58" s="67">
        <v>7.0288000000000003E-2</v>
      </c>
      <c r="N58" s="10">
        <v>0.06</v>
      </c>
      <c r="O58" s="10">
        <v>0.14000000000000001</v>
      </c>
      <c r="P58" s="10"/>
      <c r="Q58" s="10">
        <v>45</v>
      </c>
      <c r="R58" s="10">
        <v>72</v>
      </c>
      <c r="S58" s="202">
        <v>30.4</v>
      </c>
      <c r="T58" s="202">
        <v>6</v>
      </c>
      <c r="U58" s="147">
        <f t="shared" si="2"/>
        <v>19.736842105263158</v>
      </c>
      <c r="V58" s="53">
        <v>-8300</v>
      </c>
      <c r="W58" s="53">
        <v>3700</v>
      </c>
      <c r="X58" s="7">
        <v>32.444444444444443</v>
      </c>
      <c r="Y58" s="7"/>
      <c r="Z58" s="7">
        <v>0.20277777777777781</v>
      </c>
    </row>
    <row r="59" spans="1:26" s="54" customFormat="1" x14ac:dyDescent="0.2">
      <c r="A59" s="4" t="s">
        <v>399</v>
      </c>
      <c r="B59" s="112">
        <v>18.198</v>
      </c>
      <c r="C59" s="9">
        <v>5.52</v>
      </c>
      <c r="D59" s="117">
        <v>0.28999999999999998</v>
      </c>
      <c r="E59" s="10">
        <v>10.28</v>
      </c>
      <c r="F59" s="117">
        <v>0.42</v>
      </c>
      <c r="G59" s="8">
        <f t="shared" si="3"/>
        <v>1.8623188405797102</v>
      </c>
      <c r="H59" s="9">
        <f t="shared" si="4"/>
        <v>7.9357999999999986</v>
      </c>
      <c r="I59" s="66">
        <v>1.7000000000000001E-2</v>
      </c>
      <c r="J59" s="66">
        <v>6.8000000000000005E-2</v>
      </c>
      <c r="K59" s="66">
        <v>4.7999999999999996E-3</v>
      </c>
      <c r="L59" s="66">
        <v>1.1999999999999999E-3</v>
      </c>
      <c r="M59" s="67">
        <v>3.7379999999999997E-2</v>
      </c>
      <c r="N59" s="10">
        <v>0.09</v>
      </c>
      <c r="O59" s="10">
        <v>0.68</v>
      </c>
      <c r="P59" s="10"/>
      <c r="Q59" s="10">
        <v>30</v>
      </c>
      <c r="R59" s="10">
        <v>75</v>
      </c>
      <c r="S59" s="202">
        <v>30.5</v>
      </c>
      <c r="T59" s="202">
        <v>7.8</v>
      </c>
      <c r="U59" s="147">
        <f t="shared" si="2"/>
        <v>25.573770491803277</v>
      </c>
      <c r="V59" s="53">
        <v>-5200</v>
      </c>
      <c r="W59" s="53">
        <v>7800</v>
      </c>
      <c r="X59" s="7">
        <v>-1.6666666666666607</v>
      </c>
      <c r="Y59" s="7"/>
      <c r="Z59" s="7">
        <v>-6.6666666666666671E-3</v>
      </c>
    </row>
    <row r="60" spans="1:26" x14ac:dyDescent="0.2">
      <c r="A60" s="2" t="s">
        <v>400</v>
      </c>
      <c r="B60" s="111">
        <v>23.14</v>
      </c>
      <c r="C60" s="15">
        <v>342.1</v>
      </c>
      <c r="D60" s="115">
        <v>7.9</v>
      </c>
      <c r="E60" s="5">
        <v>94.7</v>
      </c>
      <c r="F60" s="115">
        <v>3.3</v>
      </c>
      <c r="G60" s="14">
        <f t="shared" si="3"/>
        <v>0.2768196433791289</v>
      </c>
      <c r="H60" s="15">
        <f t="shared" si="4"/>
        <v>364.35450000000003</v>
      </c>
      <c r="I60" s="64">
        <v>3.3000000000000002E-2</v>
      </c>
      <c r="J60" s="64">
        <v>2.3E-3</v>
      </c>
      <c r="K60" s="64">
        <v>4.7809999999999997E-3</v>
      </c>
      <c r="L60" s="64">
        <v>1.1E-4</v>
      </c>
      <c r="M60" s="65">
        <v>0.19703999999999999</v>
      </c>
      <c r="N60" s="5">
        <v>4.9500000000000002E-2</v>
      </c>
      <c r="O60" s="5">
        <v>3.3999999999999998E-3</v>
      </c>
      <c r="P60" s="5"/>
      <c r="Q60" s="5">
        <v>33.200000000000003</v>
      </c>
      <c r="R60" s="5">
        <v>2.2000000000000002</v>
      </c>
      <c r="S60" s="199">
        <v>30.75</v>
      </c>
      <c r="T60" s="199">
        <v>0.68</v>
      </c>
      <c r="U60" s="121">
        <f t="shared" si="2"/>
        <v>2.2113821138211383</v>
      </c>
      <c r="V60" s="5">
        <v>200</v>
      </c>
      <c r="W60" s="5">
        <v>130</v>
      </c>
      <c r="X60" s="13">
        <v>7.3795180722891596</v>
      </c>
      <c r="Y60" s="13"/>
      <c r="Z60" s="13">
        <v>1.1136363636363649</v>
      </c>
    </row>
    <row r="61" spans="1:26" x14ac:dyDescent="0.2">
      <c r="A61" s="2" t="s">
        <v>401</v>
      </c>
      <c r="B61" s="111">
        <v>9.1105999999999998</v>
      </c>
      <c r="C61" s="15">
        <v>1210</v>
      </c>
      <c r="D61" s="115">
        <v>110</v>
      </c>
      <c r="E61" s="5">
        <v>24.3</v>
      </c>
      <c r="F61" s="115">
        <v>2.4</v>
      </c>
      <c r="G61" s="14">
        <f t="shared" si="3"/>
        <v>2.0082644628099174E-2</v>
      </c>
      <c r="H61" s="15">
        <f t="shared" si="4"/>
        <v>1215.7104999999999</v>
      </c>
      <c r="I61" s="64">
        <v>3.15E-2</v>
      </c>
      <c r="J61" s="64">
        <v>1.6999999999999999E-3</v>
      </c>
      <c r="K61" s="64">
        <v>4.81E-3</v>
      </c>
      <c r="L61" s="64">
        <v>1.4999999999999999E-4</v>
      </c>
      <c r="M61" s="65">
        <v>0.39362999999999998</v>
      </c>
      <c r="N61" s="5">
        <v>4.7500000000000001E-2</v>
      </c>
      <c r="O61" s="5">
        <v>2.5000000000000001E-3</v>
      </c>
      <c r="P61" s="5"/>
      <c r="Q61" s="5">
        <v>31.5</v>
      </c>
      <c r="R61" s="5">
        <v>1.6</v>
      </c>
      <c r="S61" s="199">
        <v>30.95</v>
      </c>
      <c r="T61" s="199">
        <v>0.95</v>
      </c>
      <c r="U61" s="121">
        <f t="shared" si="2"/>
        <v>3.0694668820678515</v>
      </c>
      <c r="V61" s="5">
        <v>90</v>
      </c>
      <c r="W61" s="5">
        <v>100</v>
      </c>
      <c r="X61" s="13">
        <v>1.7460317460317509</v>
      </c>
      <c r="Y61" s="13"/>
      <c r="Z61" s="13">
        <v>0.34375000000000044</v>
      </c>
    </row>
    <row r="62" spans="1:26" x14ac:dyDescent="0.2">
      <c r="A62" s="2" t="s">
        <v>402</v>
      </c>
      <c r="B62" s="111">
        <v>21.015000000000001</v>
      </c>
      <c r="C62" s="15">
        <v>23</v>
      </c>
      <c r="D62" s="115">
        <v>1.3</v>
      </c>
      <c r="E62" s="5">
        <v>9.67</v>
      </c>
      <c r="F62" s="115">
        <v>0.38</v>
      </c>
      <c r="G62" s="14">
        <f t="shared" si="3"/>
        <v>0.42043478260869566</v>
      </c>
      <c r="H62" s="15">
        <f t="shared" si="4"/>
        <v>25.272449999999999</v>
      </c>
      <c r="I62" s="64">
        <v>4.1000000000000002E-2</v>
      </c>
      <c r="J62" s="64">
        <v>1.7999999999999999E-2</v>
      </c>
      <c r="K62" s="64">
        <v>4.8599999999999997E-3</v>
      </c>
      <c r="L62" s="64">
        <v>3.3E-4</v>
      </c>
      <c r="M62" s="65">
        <v>0.24271999999999999</v>
      </c>
      <c r="N62" s="5">
        <v>0.06</v>
      </c>
      <c r="O62" s="5">
        <v>3.4000000000000002E-2</v>
      </c>
      <c r="P62" s="5"/>
      <c r="Q62" s="5">
        <v>38</v>
      </c>
      <c r="R62" s="5">
        <v>18</v>
      </c>
      <c r="S62" s="199">
        <v>31.2</v>
      </c>
      <c r="T62" s="199">
        <v>2.1</v>
      </c>
      <c r="U62" s="121">
        <f t="shared" si="2"/>
        <v>6.7307692307692317</v>
      </c>
      <c r="V62" s="5">
        <v>-430</v>
      </c>
      <c r="W62" s="5">
        <v>850</v>
      </c>
      <c r="X62" s="13">
        <v>17.894736842105264</v>
      </c>
      <c r="Y62" s="13"/>
      <c r="Z62" s="13">
        <v>0.37777777777777782</v>
      </c>
    </row>
    <row r="63" spans="1:26" x14ac:dyDescent="0.2">
      <c r="A63" s="2" t="s">
        <v>403</v>
      </c>
      <c r="B63" s="111">
        <v>20.788</v>
      </c>
      <c r="C63" s="15">
        <v>165.6</v>
      </c>
      <c r="D63" s="115">
        <v>7.9</v>
      </c>
      <c r="E63" s="5">
        <v>67.5</v>
      </c>
      <c r="F63" s="115">
        <v>2</v>
      </c>
      <c r="G63" s="14">
        <f t="shared" si="3"/>
        <v>0.40760869565217395</v>
      </c>
      <c r="H63" s="15">
        <f t="shared" si="4"/>
        <v>181.46250000000001</v>
      </c>
      <c r="I63" s="64">
        <v>3.3000000000000002E-2</v>
      </c>
      <c r="J63" s="64">
        <v>3.8E-3</v>
      </c>
      <c r="K63" s="64">
        <v>4.8799999999999998E-3</v>
      </c>
      <c r="L63" s="64">
        <v>2.1000000000000001E-4</v>
      </c>
      <c r="M63" s="65">
        <v>0.28571000000000002</v>
      </c>
      <c r="N63" s="5">
        <v>4.7899999999999998E-2</v>
      </c>
      <c r="O63" s="5">
        <v>5.3E-3</v>
      </c>
      <c r="P63" s="5"/>
      <c r="Q63" s="5">
        <v>32.799999999999997</v>
      </c>
      <c r="R63" s="5">
        <v>3.7</v>
      </c>
      <c r="S63" s="199">
        <v>31.4</v>
      </c>
      <c r="T63" s="199">
        <v>1.4</v>
      </c>
      <c r="U63" s="121">
        <f t="shared" si="2"/>
        <v>4.4585987261146496</v>
      </c>
      <c r="V63" s="5">
        <v>110</v>
      </c>
      <c r="W63" s="5">
        <v>210</v>
      </c>
      <c r="X63" s="13">
        <v>4.2682926829268215</v>
      </c>
      <c r="Y63" s="13"/>
      <c r="Z63" s="13">
        <v>0.37837837837837796</v>
      </c>
    </row>
    <row r="64" spans="1:26" x14ac:dyDescent="0.2">
      <c r="A64" s="2" t="s">
        <v>404</v>
      </c>
      <c r="B64" s="111">
        <v>10.743</v>
      </c>
      <c r="C64" s="15">
        <v>437</v>
      </c>
      <c r="D64" s="115">
        <v>26</v>
      </c>
      <c r="E64" s="5">
        <v>137.80000000000001</v>
      </c>
      <c r="F64" s="115">
        <v>7.6</v>
      </c>
      <c r="G64" s="14">
        <f t="shared" si="3"/>
        <v>0.31533180778032038</v>
      </c>
      <c r="H64" s="15">
        <f t="shared" si="4"/>
        <v>469.38299999999998</v>
      </c>
      <c r="I64" s="64">
        <v>3.1199999999999999E-2</v>
      </c>
      <c r="J64" s="64">
        <v>2.8999999999999998E-3</v>
      </c>
      <c r="K64" s="64">
        <v>4.8900000000000002E-3</v>
      </c>
      <c r="L64" s="64">
        <v>1.7000000000000001E-4</v>
      </c>
      <c r="M64" s="65">
        <v>8.3746000000000001E-2</v>
      </c>
      <c r="N64" s="5">
        <v>4.5100000000000001E-2</v>
      </c>
      <c r="O64" s="5">
        <v>4.0000000000000001E-3</v>
      </c>
      <c r="P64" s="5"/>
      <c r="Q64" s="5">
        <v>31.2</v>
      </c>
      <c r="R64" s="5">
        <v>2.9</v>
      </c>
      <c r="S64" s="199">
        <v>31.4</v>
      </c>
      <c r="T64" s="199">
        <v>1.1000000000000001</v>
      </c>
      <c r="U64" s="121">
        <f t="shared" si="2"/>
        <v>3.5031847133757967</v>
      </c>
      <c r="V64" s="5">
        <v>-30</v>
      </c>
      <c r="W64" s="5">
        <v>160</v>
      </c>
      <c r="X64" s="13">
        <v>-0.64102564102563875</v>
      </c>
      <c r="Y64" s="13"/>
      <c r="Z64" s="13">
        <v>-6.8965517241379073E-2</v>
      </c>
    </row>
    <row r="65" spans="1:26" s="54" customFormat="1" x14ac:dyDescent="0.2">
      <c r="A65" s="4" t="s">
        <v>405</v>
      </c>
      <c r="B65" s="113">
        <v>3.5501</v>
      </c>
      <c r="C65" s="9">
        <v>41.4</v>
      </c>
      <c r="D65" s="117">
        <v>1.3</v>
      </c>
      <c r="E65" s="10">
        <v>173.5</v>
      </c>
      <c r="F65" s="117">
        <v>6.6</v>
      </c>
      <c r="G65" s="8">
        <f t="shared" si="3"/>
        <v>4.1908212560386477</v>
      </c>
      <c r="H65" s="9">
        <f t="shared" si="4"/>
        <v>82.172499999999999</v>
      </c>
      <c r="I65" s="66">
        <v>4.4999999999999998E-2</v>
      </c>
      <c r="J65" s="66">
        <v>1.9E-2</v>
      </c>
      <c r="K65" s="66">
        <v>4.9500000000000004E-3</v>
      </c>
      <c r="L65" s="66">
        <v>5.6999999999999998E-4</v>
      </c>
      <c r="M65" s="67">
        <v>-0.23871999999999999</v>
      </c>
      <c r="N65" s="10">
        <v>6.3E-2</v>
      </c>
      <c r="O65" s="10">
        <v>2.9000000000000001E-2</v>
      </c>
      <c r="P65" s="10"/>
      <c r="Q65" s="10">
        <v>44</v>
      </c>
      <c r="R65" s="10">
        <v>18</v>
      </c>
      <c r="S65" s="202">
        <v>31.8</v>
      </c>
      <c r="T65" s="202">
        <v>3.6</v>
      </c>
      <c r="U65" s="147">
        <f t="shared" si="2"/>
        <v>11.320754716981133</v>
      </c>
      <c r="V65" s="10">
        <v>380</v>
      </c>
      <c r="W65" s="10">
        <v>930</v>
      </c>
      <c r="X65" s="7">
        <v>27.727272727272723</v>
      </c>
      <c r="Y65" s="7"/>
      <c r="Z65" s="7">
        <v>0.6777777777777777</v>
      </c>
    </row>
    <row r="66" spans="1:26" x14ac:dyDescent="0.2">
      <c r="A66" s="2" t="s">
        <v>406</v>
      </c>
      <c r="B66" s="111">
        <v>7.2481</v>
      </c>
      <c r="C66" s="15">
        <v>310</v>
      </c>
      <c r="D66" s="115">
        <v>13</v>
      </c>
      <c r="E66" s="5">
        <v>167.6</v>
      </c>
      <c r="F66" s="115">
        <v>3</v>
      </c>
      <c r="G66" s="14">
        <f t="shared" si="3"/>
        <v>0.54064516129032258</v>
      </c>
      <c r="H66" s="15">
        <f t="shared" si="4"/>
        <v>349.38599999999997</v>
      </c>
      <c r="I66" s="64">
        <v>3.2099999999999997E-2</v>
      </c>
      <c r="J66" s="64">
        <v>5.4000000000000003E-3</v>
      </c>
      <c r="K66" s="64">
        <v>5.1799999999999997E-3</v>
      </c>
      <c r="L66" s="64">
        <v>2.0000000000000001E-4</v>
      </c>
      <c r="M66" s="65">
        <v>-0.16217000000000001</v>
      </c>
      <c r="N66" s="5">
        <v>4.2999999999999997E-2</v>
      </c>
      <c r="O66" s="5">
        <v>7.1999999999999998E-3</v>
      </c>
      <c r="P66" s="5"/>
      <c r="Q66" s="5">
        <v>31.9</v>
      </c>
      <c r="R66" s="5">
        <v>5.3</v>
      </c>
      <c r="S66" s="199">
        <v>33.299999999999997</v>
      </c>
      <c r="T66" s="199">
        <v>1.3</v>
      </c>
      <c r="U66" s="121">
        <f t="shared" si="2"/>
        <v>3.9039039039039038</v>
      </c>
      <c r="V66" s="5">
        <v>-110</v>
      </c>
      <c r="W66" s="5">
        <v>310</v>
      </c>
      <c r="X66" s="13">
        <v>-4.3887147335423204</v>
      </c>
      <c r="Y66" s="13"/>
      <c r="Z66" s="13">
        <v>-0.26415094339622613</v>
      </c>
    </row>
    <row r="67" spans="1:26" x14ac:dyDescent="0.2">
      <c r="A67" s="2" t="s">
        <v>407</v>
      </c>
      <c r="B67" s="111">
        <v>7.1858000000000004</v>
      </c>
      <c r="C67" s="15">
        <v>242</v>
      </c>
      <c r="D67" s="115">
        <v>10</v>
      </c>
      <c r="E67" s="5">
        <v>117.9</v>
      </c>
      <c r="F67" s="115">
        <v>3.4</v>
      </c>
      <c r="G67" s="14">
        <f t="shared" ref="G67:G89" si="5">E67/C67</f>
        <v>0.4871900826446281</v>
      </c>
      <c r="H67" s="15">
        <f t="shared" ref="H67:H89" si="6">C67+(0.235*E67)</f>
        <v>269.70650000000001</v>
      </c>
      <c r="I67" s="64">
        <v>3.1600000000000003E-2</v>
      </c>
      <c r="J67" s="64">
        <v>5.1999999999999998E-3</v>
      </c>
      <c r="K67" s="64">
        <v>5.1999999999999998E-3</v>
      </c>
      <c r="L67" s="64">
        <v>3.1E-4</v>
      </c>
      <c r="M67" s="65">
        <v>0.20652999999999999</v>
      </c>
      <c r="N67" s="5">
        <v>4.5499999999999999E-2</v>
      </c>
      <c r="O67" s="5">
        <v>7.1999999999999998E-3</v>
      </c>
      <c r="P67" s="5"/>
      <c r="Q67" s="5">
        <v>31.5</v>
      </c>
      <c r="R67" s="5">
        <v>5.0999999999999996</v>
      </c>
      <c r="S67" s="199">
        <v>33.4</v>
      </c>
      <c r="T67" s="199">
        <v>2</v>
      </c>
      <c r="U67" s="121">
        <f t="shared" si="2"/>
        <v>5.9880239520958085</v>
      </c>
      <c r="V67" s="5">
        <v>-70</v>
      </c>
      <c r="W67" s="5">
        <v>300</v>
      </c>
      <c r="X67" s="13">
        <v>-6.0317460317460325</v>
      </c>
      <c r="Y67" s="13"/>
      <c r="Z67" s="13">
        <v>-0.37254901960784287</v>
      </c>
    </row>
    <row r="68" spans="1:26" x14ac:dyDescent="0.2">
      <c r="A68" s="2" t="s">
        <v>408</v>
      </c>
      <c r="B68" s="111">
        <v>12.061999999999999</v>
      </c>
      <c r="C68" s="15">
        <v>508</v>
      </c>
      <c r="D68" s="115">
        <v>14</v>
      </c>
      <c r="E68" s="5">
        <v>175.4</v>
      </c>
      <c r="F68" s="115">
        <v>2.1</v>
      </c>
      <c r="G68" s="14">
        <f t="shared" si="5"/>
        <v>0.34527559055118112</v>
      </c>
      <c r="H68" s="15">
        <f t="shared" si="6"/>
        <v>549.21900000000005</v>
      </c>
      <c r="I68" s="64">
        <v>3.2099999999999997E-2</v>
      </c>
      <c r="J68" s="64">
        <v>2.5000000000000001E-3</v>
      </c>
      <c r="K68" s="64">
        <v>5.2199999999999998E-3</v>
      </c>
      <c r="L68" s="64">
        <v>1.3999999999999999E-4</v>
      </c>
      <c r="M68" s="65">
        <v>0.19016</v>
      </c>
      <c r="N68" s="5">
        <v>4.4499999999999998E-2</v>
      </c>
      <c r="O68" s="5">
        <v>3.7000000000000002E-3</v>
      </c>
      <c r="P68" s="5"/>
      <c r="Q68" s="5">
        <v>32.1</v>
      </c>
      <c r="R68" s="5">
        <v>2.5</v>
      </c>
      <c r="S68" s="199">
        <v>33.54</v>
      </c>
      <c r="T68" s="199">
        <v>0.9</v>
      </c>
      <c r="U68" s="121">
        <f t="shared" ref="U68:U91" si="7">(T68/S68)*100</f>
        <v>2.6833631484794278</v>
      </c>
      <c r="V68" s="5">
        <v>-80</v>
      </c>
      <c r="W68" s="5">
        <v>160</v>
      </c>
      <c r="X68" s="13">
        <v>-4.4859813084112021</v>
      </c>
      <c r="Y68" s="13"/>
      <c r="Z68" s="13">
        <v>-0.57599999999999907</v>
      </c>
    </row>
    <row r="69" spans="1:26" x14ac:dyDescent="0.2">
      <c r="A69" s="2" t="s">
        <v>409</v>
      </c>
      <c r="B69" s="111">
        <v>9.6239000000000008</v>
      </c>
      <c r="C69" s="15">
        <v>129.80000000000001</v>
      </c>
      <c r="D69" s="115">
        <v>4.5</v>
      </c>
      <c r="E69" s="5">
        <v>62.4</v>
      </c>
      <c r="F69" s="115">
        <v>2.8</v>
      </c>
      <c r="G69" s="14">
        <f t="shared" si="5"/>
        <v>0.48073959938366712</v>
      </c>
      <c r="H69" s="15">
        <f t="shared" si="6"/>
        <v>144.464</v>
      </c>
      <c r="I69" s="64">
        <v>3.6499999999999998E-2</v>
      </c>
      <c r="J69" s="64">
        <v>7.1000000000000004E-3</v>
      </c>
      <c r="K69" s="64">
        <v>5.3299999999999997E-3</v>
      </c>
      <c r="L69" s="64">
        <v>2.9E-4</v>
      </c>
      <c r="M69" s="65">
        <v>8.8472999999999996E-2</v>
      </c>
      <c r="N69" s="5">
        <v>4.6600000000000003E-2</v>
      </c>
      <c r="O69" s="5">
        <v>8.8999999999999999E-3</v>
      </c>
      <c r="P69" s="5"/>
      <c r="Q69" s="5">
        <v>36.1</v>
      </c>
      <c r="R69" s="5">
        <v>6.9</v>
      </c>
      <c r="S69" s="199">
        <v>34.299999999999997</v>
      </c>
      <c r="T69" s="199">
        <v>1.9</v>
      </c>
      <c r="U69" s="121">
        <f t="shared" si="7"/>
        <v>5.5393586005830908</v>
      </c>
      <c r="V69" s="5">
        <v>210</v>
      </c>
      <c r="W69" s="5">
        <v>340</v>
      </c>
      <c r="X69" s="13">
        <v>4.9861495844875421</v>
      </c>
      <c r="Y69" s="13"/>
      <c r="Z69" s="13">
        <v>0.26086956521739191</v>
      </c>
    </row>
    <row r="70" spans="1:26" x14ac:dyDescent="0.2">
      <c r="A70" s="2" t="s">
        <v>410</v>
      </c>
      <c r="B70" s="111">
        <v>10.167999999999999</v>
      </c>
      <c r="C70" s="15">
        <v>439</v>
      </c>
      <c r="D70" s="115">
        <v>12</v>
      </c>
      <c r="E70" s="5">
        <v>131.69999999999999</v>
      </c>
      <c r="F70" s="115">
        <v>3.4</v>
      </c>
      <c r="G70" s="14">
        <f t="shared" si="5"/>
        <v>0.3</v>
      </c>
      <c r="H70" s="15">
        <f t="shared" si="6"/>
        <v>469.9495</v>
      </c>
      <c r="I70" s="64">
        <v>3.5099999999999999E-2</v>
      </c>
      <c r="J70" s="64">
        <v>2.7000000000000001E-3</v>
      </c>
      <c r="K70" s="64">
        <v>5.7499999999999999E-3</v>
      </c>
      <c r="L70" s="64">
        <v>1.6000000000000001E-4</v>
      </c>
      <c r="M70" s="65">
        <v>0.24462999999999999</v>
      </c>
      <c r="N70" s="5">
        <v>4.4699999999999997E-2</v>
      </c>
      <c r="O70" s="5">
        <v>3.5000000000000001E-3</v>
      </c>
      <c r="P70" s="5"/>
      <c r="Q70" s="5">
        <v>35</v>
      </c>
      <c r="R70" s="5">
        <v>2.7</v>
      </c>
      <c r="S70" s="199">
        <v>36.97</v>
      </c>
      <c r="T70" s="199">
        <v>1</v>
      </c>
      <c r="U70" s="121">
        <f t="shared" si="7"/>
        <v>2.7048958615093319</v>
      </c>
      <c r="V70" s="5">
        <v>-60</v>
      </c>
      <c r="W70" s="5">
        <v>160</v>
      </c>
      <c r="X70" s="13">
        <v>-5.6285714285714272</v>
      </c>
      <c r="Y70" s="13"/>
      <c r="Z70" s="13">
        <v>-0.72962962962962918</v>
      </c>
    </row>
    <row r="71" spans="1:26" x14ac:dyDescent="0.2">
      <c r="A71" s="2" t="s">
        <v>411</v>
      </c>
      <c r="B71" s="111">
        <v>12.532</v>
      </c>
      <c r="C71" s="15">
        <v>151.69999999999999</v>
      </c>
      <c r="D71" s="115">
        <v>7.9</v>
      </c>
      <c r="E71" s="5">
        <v>89.3</v>
      </c>
      <c r="F71" s="115">
        <v>4.5999999999999996</v>
      </c>
      <c r="G71" s="14">
        <f t="shared" si="5"/>
        <v>0.58866183256427163</v>
      </c>
      <c r="H71" s="15">
        <f t="shared" si="6"/>
        <v>172.68549999999999</v>
      </c>
      <c r="I71" s="64">
        <v>3.6900000000000002E-2</v>
      </c>
      <c r="J71" s="64">
        <v>6.4000000000000003E-3</v>
      </c>
      <c r="K71" s="64">
        <v>5.9800000000000001E-3</v>
      </c>
      <c r="L71" s="64">
        <v>2.4000000000000001E-4</v>
      </c>
      <c r="M71" s="65">
        <v>-8.2829E-2</v>
      </c>
      <c r="N71" s="5">
        <v>4.3200000000000002E-2</v>
      </c>
      <c r="O71" s="5">
        <v>7.4999999999999997E-3</v>
      </c>
      <c r="P71" s="5"/>
      <c r="Q71" s="5">
        <v>38.5</v>
      </c>
      <c r="R71" s="5">
        <v>6.3</v>
      </c>
      <c r="S71" s="199">
        <v>38.4</v>
      </c>
      <c r="T71" s="199">
        <v>1.5</v>
      </c>
      <c r="U71" s="121">
        <f t="shared" si="7"/>
        <v>3.90625</v>
      </c>
      <c r="V71" s="5">
        <v>-70</v>
      </c>
      <c r="W71" s="5">
        <v>310</v>
      </c>
      <c r="X71" s="13">
        <v>0.25974025974025983</v>
      </c>
      <c r="Y71" s="13"/>
      <c r="Z71" s="13">
        <v>1.5873015873016098E-2</v>
      </c>
    </row>
    <row r="72" spans="1:26" x14ac:dyDescent="0.2">
      <c r="A72" s="2" t="s">
        <v>412</v>
      </c>
      <c r="B72" s="111">
        <v>11.164</v>
      </c>
      <c r="C72" s="15">
        <v>197.7</v>
      </c>
      <c r="D72" s="115">
        <v>7.2</v>
      </c>
      <c r="E72" s="5">
        <v>58.2</v>
      </c>
      <c r="F72" s="115">
        <v>2.2000000000000002</v>
      </c>
      <c r="G72" s="14">
        <f t="shared" si="5"/>
        <v>0.29438543247344462</v>
      </c>
      <c r="H72" s="15">
        <f t="shared" si="6"/>
        <v>211.37699999999998</v>
      </c>
      <c r="I72" s="64">
        <v>4.1799999999999997E-2</v>
      </c>
      <c r="J72" s="64">
        <v>5.4000000000000003E-3</v>
      </c>
      <c r="K72" s="64">
        <v>6.0400000000000002E-3</v>
      </c>
      <c r="L72" s="64">
        <v>2.5999999999999998E-4</v>
      </c>
      <c r="M72" s="65">
        <v>-1.3687E-2</v>
      </c>
      <c r="N72" s="5">
        <v>5.0700000000000002E-2</v>
      </c>
      <c r="O72" s="5">
        <v>7.4999999999999997E-3</v>
      </c>
      <c r="P72" s="5"/>
      <c r="Q72" s="5">
        <v>42.3</v>
      </c>
      <c r="R72" s="5">
        <v>5.4</v>
      </c>
      <c r="S72" s="199">
        <v>38.799999999999997</v>
      </c>
      <c r="T72" s="199">
        <v>1.6</v>
      </c>
      <c r="U72" s="121">
        <f t="shared" si="7"/>
        <v>4.123711340206186</v>
      </c>
      <c r="V72" s="5">
        <v>170</v>
      </c>
      <c r="W72" s="5">
        <v>280</v>
      </c>
      <c r="X72" s="13">
        <v>8.2742316784869985</v>
      </c>
      <c r="Y72" s="13"/>
      <c r="Z72" s="13">
        <v>0.64814814814814814</v>
      </c>
    </row>
    <row r="73" spans="1:26" x14ac:dyDescent="0.2">
      <c r="A73" s="2" t="s">
        <v>413</v>
      </c>
      <c r="B73" s="111">
        <v>13.173999999999999</v>
      </c>
      <c r="C73" s="15">
        <v>214.6</v>
      </c>
      <c r="D73" s="115">
        <v>5.8</v>
      </c>
      <c r="E73" s="5">
        <v>72.400000000000006</v>
      </c>
      <c r="F73" s="115">
        <v>1.4</v>
      </c>
      <c r="G73" s="14">
        <f t="shared" si="5"/>
        <v>0.33737185461323393</v>
      </c>
      <c r="H73" s="15">
        <f t="shared" si="6"/>
        <v>231.614</v>
      </c>
      <c r="I73" s="64">
        <v>4.1099999999999998E-2</v>
      </c>
      <c r="J73" s="64">
        <v>4.1000000000000003E-3</v>
      </c>
      <c r="K73" s="64">
        <v>6.0699999999999999E-3</v>
      </c>
      <c r="L73" s="64">
        <v>2.2000000000000001E-4</v>
      </c>
      <c r="M73" s="65">
        <v>0.15639</v>
      </c>
      <c r="N73" s="5">
        <v>0.05</v>
      </c>
      <c r="O73" s="5">
        <v>4.8999999999999998E-3</v>
      </c>
      <c r="P73" s="5"/>
      <c r="Q73" s="5">
        <v>41.4</v>
      </c>
      <c r="R73" s="5">
        <v>4.0999999999999996</v>
      </c>
      <c r="S73" s="199">
        <v>39</v>
      </c>
      <c r="T73" s="199">
        <v>1.4</v>
      </c>
      <c r="U73" s="121">
        <f t="shared" si="7"/>
        <v>3.5897435897435894</v>
      </c>
      <c r="V73" s="5">
        <v>130</v>
      </c>
      <c r="W73" s="5">
        <v>200</v>
      </c>
      <c r="X73" s="13">
        <v>5.7971014492753543</v>
      </c>
      <c r="Y73" s="13"/>
      <c r="Z73" s="13">
        <v>0.58536585365853633</v>
      </c>
    </row>
    <row r="74" spans="1:26" s="54" customFormat="1" x14ac:dyDescent="0.2">
      <c r="A74" s="4" t="s">
        <v>414</v>
      </c>
      <c r="B74" s="112">
        <v>10.507</v>
      </c>
      <c r="C74" s="9">
        <v>16.149999999999999</v>
      </c>
      <c r="D74" s="117">
        <v>0.41</v>
      </c>
      <c r="E74" s="10">
        <v>79.3</v>
      </c>
      <c r="F74" s="117">
        <v>1.2</v>
      </c>
      <c r="G74" s="8">
        <f t="shared" si="5"/>
        <v>4.9102167182662537</v>
      </c>
      <c r="H74" s="9">
        <f t="shared" si="6"/>
        <v>34.785499999999999</v>
      </c>
      <c r="I74" s="66">
        <v>3.1E-2</v>
      </c>
      <c r="J74" s="66">
        <v>0.03</v>
      </c>
      <c r="K74" s="66">
        <v>6.11E-3</v>
      </c>
      <c r="L74" s="66">
        <v>7.6000000000000004E-4</v>
      </c>
      <c r="M74" s="67">
        <v>0.30728</v>
      </c>
      <c r="N74" s="10">
        <v>3.6999999999999998E-2</v>
      </c>
      <c r="O74" s="10">
        <v>4.2999999999999997E-2</v>
      </c>
      <c r="P74" s="10"/>
      <c r="Q74" s="10">
        <v>27</v>
      </c>
      <c r="R74" s="10">
        <v>29</v>
      </c>
      <c r="S74" s="202">
        <v>39.200000000000003</v>
      </c>
      <c r="T74" s="202">
        <v>4.9000000000000004</v>
      </c>
      <c r="U74" s="147">
        <f t="shared" si="7"/>
        <v>12.5</v>
      </c>
      <c r="V74" s="53">
        <v>-1400</v>
      </c>
      <c r="W74" s="53">
        <v>1500</v>
      </c>
      <c r="X74" s="7">
        <v>-45.185185185185198</v>
      </c>
      <c r="Y74" s="7"/>
      <c r="Z74" s="7">
        <v>-0.42068965517241391</v>
      </c>
    </row>
    <row r="75" spans="1:26" x14ac:dyDescent="0.2">
      <c r="A75" s="2" t="s">
        <v>415</v>
      </c>
      <c r="B75" s="111">
        <v>5.9882</v>
      </c>
      <c r="C75" s="15">
        <v>121.2</v>
      </c>
      <c r="D75" s="115">
        <v>6.3</v>
      </c>
      <c r="E75" s="5">
        <v>85.8</v>
      </c>
      <c r="F75" s="115">
        <v>4.5999999999999996</v>
      </c>
      <c r="G75" s="14">
        <f t="shared" si="5"/>
        <v>0.70792079207920788</v>
      </c>
      <c r="H75" s="15">
        <f t="shared" si="6"/>
        <v>141.363</v>
      </c>
      <c r="I75" s="64">
        <v>3.78E-2</v>
      </c>
      <c r="J75" s="64">
        <v>9.4999999999999998E-3</v>
      </c>
      <c r="K75" s="64">
        <v>6.1500000000000001E-3</v>
      </c>
      <c r="L75" s="64">
        <v>3.8000000000000002E-4</v>
      </c>
      <c r="M75" s="65">
        <v>7.3916999999999997E-2</v>
      </c>
      <c r="N75" s="5">
        <v>4.3999999999999997E-2</v>
      </c>
      <c r="O75" s="5">
        <v>1.2E-2</v>
      </c>
      <c r="P75" s="5"/>
      <c r="Q75" s="5">
        <v>37.4</v>
      </c>
      <c r="R75" s="5">
        <v>9.3000000000000007</v>
      </c>
      <c r="S75" s="199">
        <v>39.5</v>
      </c>
      <c r="T75" s="199">
        <v>2.4</v>
      </c>
      <c r="U75" s="121">
        <f t="shared" si="7"/>
        <v>6.0759493670886071</v>
      </c>
      <c r="V75" s="5">
        <v>-20</v>
      </c>
      <c r="W75" s="5">
        <v>480</v>
      </c>
      <c r="X75" s="13">
        <v>-5.6149732620320858</v>
      </c>
      <c r="Y75" s="13"/>
      <c r="Z75" s="13">
        <v>-0.22580645161290336</v>
      </c>
    </row>
    <row r="76" spans="1:26" x14ac:dyDescent="0.2">
      <c r="A76" s="2" t="s">
        <v>416</v>
      </c>
      <c r="B76" s="111">
        <v>23.29</v>
      </c>
      <c r="C76" s="15">
        <v>112.6</v>
      </c>
      <c r="D76" s="115">
        <v>6.6</v>
      </c>
      <c r="E76" s="5">
        <v>120.4</v>
      </c>
      <c r="F76" s="115">
        <v>4.8</v>
      </c>
      <c r="G76" s="14">
        <f t="shared" si="5"/>
        <v>1.0692717584369451</v>
      </c>
      <c r="H76" s="15">
        <f t="shared" si="6"/>
        <v>140.89400000000001</v>
      </c>
      <c r="I76" s="64">
        <v>4.6300000000000001E-2</v>
      </c>
      <c r="J76" s="64">
        <v>4.1999999999999997E-3</v>
      </c>
      <c r="K76" s="64">
        <v>7.1199999999999996E-3</v>
      </c>
      <c r="L76" s="64">
        <v>2.1000000000000001E-4</v>
      </c>
      <c r="M76" s="65">
        <v>0.27844999999999998</v>
      </c>
      <c r="N76" s="5">
        <v>4.6100000000000002E-2</v>
      </c>
      <c r="O76" s="5">
        <v>4.0000000000000001E-3</v>
      </c>
      <c r="P76" s="5"/>
      <c r="Q76" s="5">
        <v>45.8</v>
      </c>
      <c r="R76" s="5">
        <v>4.0999999999999996</v>
      </c>
      <c r="S76" s="199">
        <v>45.7</v>
      </c>
      <c r="T76" s="199">
        <v>1.4</v>
      </c>
      <c r="U76" s="121">
        <f t="shared" si="7"/>
        <v>3.0634573304157544</v>
      </c>
      <c r="V76" s="5">
        <v>20</v>
      </c>
      <c r="W76" s="5">
        <v>170</v>
      </c>
      <c r="X76" s="13">
        <v>0.21834061135369565</v>
      </c>
      <c r="Y76" s="13"/>
      <c r="Z76" s="13">
        <v>2.4390243902437641E-2</v>
      </c>
    </row>
    <row r="77" spans="1:26" s="54" customFormat="1" x14ac:dyDescent="0.2">
      <c r="A77" s="4" t="s">
        <v>417</v>
      </c>
      <c r="B77" s="113">
        <v>2.9941</v>
      </c>
      <c r="C77" s="9">
        <v>300</v>
      </c>
      <c r="D77" s="117">
        <v>72</v>
      </c>
      <c r="E77" s="10">
        <v>12.39</v>
      </c>
      <c r="F77" s="117">
        <v>0.97</v>
      </c>
      <c r="G77" s="8">
        <f t="shared" si="5"/>
        <v>4.1300000000000003E-2</v>
      </c>
      <c r="H77" s="9">
        <f t="shared" si="6"/>
        <v>302.91165000000001</v>
      </c>
      <c r="I77" s="66">
        <v>4.9000000000000002E-2</v>
      </c>
      <c r="J77" s="66">
        <v>1.0999999999999999E-2</v>
      </c>
      <c r="K77" s="66">
        <v>7.7999999999999996E-3</v>
      </c>
      <c r="L77" s="66">
        <v>6.8000000000000005E-4</v>
      </c>
      <c r="M77" s="67">
        <v>0.11083</v>
      </c>
      <c r="N77" s="10">
        <v>4.5999999999999999E-2</v>
      </c>
      <c r="O77" s="10">
        <v>0.01</v>
      </c>
      <c r="P77" s="10"/>
      <c r="Q77" s="10">
        <v>49</v>
      </c>
      <c r="R77" s="10">
        <v>10</v>
      </c>
      <c r="S77" s="202">
        <v>50.1</v>
      </c>
      <c r="T77" s="202">
        <v>4.3</v>
      </c>
      <c r="U77" s="146">
        <f t="shared" si="7"/>
        <v>8.5828343313373239</v>
      </c>
      <c r="V77" s="10">
        <v>-20</v>
      </c>
      <c r="W77" s="10">
        <v>410</v>
      </c>
      <c r="X77" s="7">
        <v>-2.2448979591836782</v>
      </c>
      <c r="Y77" s="7"/>
      <c r="Z77" s="7">
        <v>-0.11000000000000014</v>
      </c>
    </row>
    <row r="78" spans="1:26" x14ac:dyDescent="0.2">
      <c r="A78" s="2" t="s">
        <v>418</v>
      </c>
      <c r="B78" s="111">
        <v>23.047000000000001</v>
      </c>
      <c r="C78" s="15">
        <v>402.4</v>
      </c>
      <c r="D78" s="115">
        <v>6.3</v>
      </c>
      <c r="E78" s="5">
        <v>22</v>
      </c>
      <c r="F78" s="115">
        <v>2.2999999999999998</v>
      </c>
      <c r="G78" s="14">
        <f t="shared" si="5"/>
        <v>5.4671968190854875E-2</v>
      </c>
      <c r="H78" s="15">
        <f t="shared" si="6"/>
        <v>407.57</v>
      </c>
      <c r="I78" s="68">
        <v>0.45500000000000002</v>
      </c>
      <c r="J78" s="68">
        <v>1.7000000000000001E-2</v>
      </c>
      <c r="K78" s="68">
        <v>3.7499999999999999E-2</v>
      </c>
      <c r="L78" s="68">
        <v>1.6000000000000001E-3</v>
      </c>
      <c r="M78" s="69">
        <v>0.95520000000000005</v>
      </c>
      <c r="N78" s="5">
        <v>8.8999999999999996E-2</v>
      </c>
      <c r="O78" s="5">
        <v>1.6000000000000001E-3</v>
      </c>
      <c r="P78" s="5"/>
      <c r="Q78" s="5">
        <v>379</v>
      </c>
      <c r="R78" s="5">
        <v>12</v>
      </c>
      <c r="S78" s="199">
        <v>237.2</v>
      </c>
      <c r="T78" s="199">
        <v>9.8000000000000007</v>
      </c>
      <c r="U78" s="121">
        <f t="shared" si="7"/>
        <v>4.1315345699831374</v>
      </c>
      <c r="V78" s="5">
        <v>1419</v>
      </c>
      <c r="W78" s="5">
        <v>35</v>
      </c>
      <c r="X78" s="13">
        <v>37.414248021108186</v>
      </c>
      <c r="Y78" s="13"/>
      <c r="Z78" s="52">
        <v>11.816666666666668</v>
      </c>
    </row>
    <row r="79" spans="1:26" x14ac:dyDescent="0.2">
      <c r="A79" s="2" t="s">
        <v>419</v>
      </c>
      <c r="B79" s="111">
        <v>6.0990000000000002</v>
      </c>
      <c r="C79" s="15">
        <v>81.7</v>
      </c>
      <c r="D79" s="115">
        <v>7.7</v>
      </c>
      <c r="E79" s="5">
        <v>36.700000000000003</v>
      </c>
      <c r="F79" s="115">
        <v>5.6</v>
      </c>
      <c r="G79" s="14">
        <f t="shared" si="5"/>
        <v>0.44920440636474912</v>
      </c>
      <c r="H79" s="15">
        <f t="shared" si="6"/>
        <v>90.3245</v>
      </c>
      <c r="I79" s="68">
        <v>0.91900000000000004</v>
      </c>
      <c r="J79" s="68">
        <v>0.04</v>
      </c>
      <c r="K79" s="68">
        <v>6.6100000000000006E-2</v>
      </c>
      <c r="L79" s="68">
        <v>2.5000000000000001E-3</v>
      </c>
      <c r="M79" s="69">
        <v>0.43737999999999999</v>
      </c>
      <c r="N79" s="5">
        <v>0.1007</v>
      </c>
      <c r="O79" s="5">
        <v>4.7000000000000002E-3</v>
      </c>
      <c r="P79" s="5"/>
      <c r="Q79" s="5">
        <v>666</v>
      </c>
      <c r="R79" s="5">
        <v>19</v>
      </c>
      <c r="S79" s="199">
        <v>413</v>
      </c>
      <c r="T79" s="199">
        <v>15</v>
      </c>
      <c r="U79" s="121">
        <f t="shared" si="7"/>
        <v>3.6319612590799029</v>
      </c>
      <c r="V79" s="5">
        <v>1622</v>
      </c>
      <c r="W79" s="5">
        <v>86</v>
      </c>
      <c r="X79" s="13">
        <v>37.987987987987992</v>
      </c>
      <c r="Y79" s="13"/>
      <c r="Z79" s="52">
        <v>13.315789473684211</v>
      </c>
    </row>
    <row r="80" spans="1:26" x14ac:dyDescent="0.2">
      <c r="A80" s="2" t="s">
        <v>420</v>
      </c>
      <c r="B80" s="111">
        <v>5.4276</v>
      </c>
      <c r="C80" s="15">
        <v>765</v>
      </c>
      <c r="D80" s="115">
        <v>18</v>
      </c>
      <c r="E80" s="5">
        <v>112</v>
      </c>
      <c r="F80" s="115">
        <v>3.3</v>
      </c>
      <c r="G80" s="14">
        <f t="shared" si="5"/>
        <v>0.14640522875816994</v>
      </c>
      <c r="H80" s="15">
        <f t="shared" si="6"/>
        <v>791.32</v>
      </c>
      <c r="I80" s="68">
        <v>0.91</v>
      </c>
      <c r="J80" s="68">
        <v>3.3000000000000002E-2</v>
      </c>
      <c r="K80" s="68">
        <v>7.22E-2</v>
      </c>
      <c r="L80" s="68">
        <v>2.0999999999999999E-3</v>
      </c>
      <c r="M80" s="69">
        <v>0.67517000000000005</v>
      </c>
      <c r="N80" s="5">
        <v>9.11E-2</v>
      </c>
      <c r="O80" s="5">
        <v>2.8E-3</v>
      </c>
      <c r="P80" s="5"/>
      <c r="Q80" s="5">
        <v>656</v>
      </c>
      <c r="R80" s="5">
        <v>18</v>
      </c>
      <c r="S80" s="199">
        <v>450</v>
      </c>
      <c r="T80" s="199">
        <v>13</v>
      </c>
      <c r="U80" s="121">
        <f t="shared" si="7"/>
        <v>2.8888888888888888</v>
      </c>
      <c r="V80" s="5">
        <v>1442</v>
      </c>
      <c r="W80" s="5">
        <v>59</v>
      </c>
      <c r="X80" s="13">
        <v>31.40243902439024</v>
      </c>
      <c r="Y80" s="13"/>
      <c r="Z80" s="52">
        <v>11.444444444444445</v>
      </c>
    </row>
    <row r="81" spans="1:26" x14ac:dyDescent="0.2">
      <c r="A81" s="2" t="s">
        <v>421</v>
      </c>
      <c r="B81" s="111">
        <v>7.4419000000000004</v>
      </c>
      <c r="C81" s="15">
        <v>90.5</v>
      </c>
      <c r="D81" s="115">
        <v>3.9</v>
      </c>
      <c r="E81" s="5">
        <v>38.700000000000003</v>
      </c>
      <c r="F81" s="115">
        <v>1.3</v>
      </c>
      <c r="G81" s="14">
        <f t="shared" si="5"/>
        <v>0.4276243093922652</v>
      </c>
      <c r="H81" s="15">
        <f t="shared" si="6"/>
        <v>99.594499999999996</v>
      </c>
      <c r="I81" s="68">
        <v>1.2669999999999999</v>
      </c>
      <c r="J81" s="68">
        <v>5.8999999999999997E-2</v>
      </c>
      <c r="K81" s="68">
        <v>9.5100000000000004E-2</v>
      </c>
      <c r="L81" s="68">
        <v>4.1999999999999997E-3</v>
      </c>
      <c r="M81" s="69">
        <v>0.5151</v>
      </c>
      <c r="N81" s="5">
        <v>9.5000000000000001E-2</v>
      </c>
      <c r="O81" s="5">
        <v>4.1999999999999997E-3</v>
      </c>
      <c r="P81" s="5"/>
      <c r="Q81" s="5">
        <v>828</v>
      </c>
      <c r="R81" s="5">
        <v>27</v>
      </c>
      <c r="S81" s="199">
        <v>585</v>
      </c>
      <c r="T81" s="199">
        <v>25</v>
      </c>
      <c r="U81" s="121">
        <f t="shared" si="7"/>
        <v>4.2735042735042734</v>
      </c>
      <c r="V81" s="5">
        <v>1511</v>
      </c>
      <c r="W81" s="5">
        <v>86</v>
      </c>
      <c r="X81" s="13">
        <v>29.34782608695652</v>
      </c>
      <c r="Y81" s="13"/>
      <c r="Z81" s="52">
        <v>9</v>
      </c>
    </row>
    <row r="82" spans="1:26" s="54" customFormat="1" x14ac:dyDescent="0.2">
      <c r="A82" s="4" t="s">
        <v>422</v>
      </c>
      <c r="B82" s="113">
        <v>4.2224000000000004</v>
      </c>
      <c r="C82" s="9">
        <v>67.3</v>
      </c>
      <c r="D82" s="117">
        <v>2.5</v>
      </c>
      <c r="E82" s="10">
        <v>60</v>
      </c>
      <c r="F82" s="117">
        <v>2.4</v>
      </c>
      <c r="G82" s="8">
        <f t="shared" si="5"/>
        <v>0.89153046062407137</v>
      </c>
      <c r="H82" s="9">
        <f t="shared" si="6"/>
        <v>81.399999999999991</v>
      </c>
      <c r="I82" s="70">
        <v>1.252</v>
      </c>
      <c r="J82" s="70">
        <v>8.4000000000000005E-2</v>
      </c>
      <c r="K82" s="70">
        <v>0.10150000000000001</v>
      </c>
      <c r="L82" s="70">
        <v>4.8999999999999998E-3</v>
      </c>
      <c r="M82" s="71">
        <v>0.53835999999999995</v>
      </c>
      <c r="N82" s="10">
        <v>8.8200000000000001E-2</v>
      </c>
      <c r="O82" s="10">
        <v>4.7000000000000002E-3</v>
      </c>
      <c r="P82" s="10"/>
      <c r="Q82" s="10">
        <v>821</v>
      </c>
      <c r="R82" s="10">
        <v>38</v>
      </c>
      <c r="S82" s="202">
        <v>623</v>
      </c>
      <c r="T82" s="202">
        <v>29</v>
      </c>
      <c r="U82" s="146">
        <f t="shared" si="7"/>
        <v>4.6548956661316216</v>
      </c>
      <c r="V82" s="10">
        <v>1370</v>
      </c>
      <c r="W82" s="10">
        <v>100</v>
      </c>
      <c r="X82" s="7">
        <v>24.116930572472594</v>
      </c>
      <c r="Y82" s="7"/>
      <c r="Z82" s="55">
        <v>5.2105263157894735</v>
      </c>
    </row>
    <row r="83" spans="1:26" x14ac:dyDescent="0.2">
      <c r="A83" s="2" t="s">
        <v>423</v>
      </c>
      <c r="B83" s="111">
        <v>5.6837</v>
      </c>
      <c r="C83" s="15">
        <v>355</v>
      </c>
      <c r="D83" s="115">
        <v>32</v>
      </c>
      <c r="E83" s="5">
        <v>115.7</v>
      </c>
      <c r="F83" s="115">
        <v>9.8000000000000007</v>
      </c>
      <c r="G83" s="14">
        <f t="shared" si="5"/>
        <v>0.32591549295774647</v>
      </c>
      <c r="H83" s="15">
        <f t="shared" si="6"/>
        <v>382.18950000000001</v>
      </c>
      <c r="I83" s="68">
        <v>1.3420000000000001</v>
      </c>
      <c r="J83" s="68">
        <v>0.04</v>
      </c>
      <c r="K83" s="68">
        <v>0.10680000000000001</v>
      </c>
      <c r="L83" s="68">
        <v>3.0999999999999999E-3</v>
      </c>
      <c r="M83" s="69">
        <v>0.62594000000000005</v>
      </c>
      <c r="N83" s="5">
        <v>9.2600000000000002E-2</v>
      </c>
      <c r="O83" s="5">
        <v>2.3999999999999998E-3</v>
      </c>
      <c r="P83" s="5"/>
      <c r="Q83" s="5">
        <v>863</v>
      </c>
      <c r="R83" s="5">
        <v>17</v>
      </c>
      <c r="S83" s="199">
        <v>654</v>
      </c>
      <c r="T83" s="199">
        <v>18</v>
      </c>
      <c r="U83" s="121">
        <f t="shared" si="7"/>
        <v>2.7522935779816518</v>
      </c>
      <c r="V83" s="5">
        <v>1476</v>
      </c>
      <c r="W83" s="5">
        <v>50</v>
      </c>
      <c r="X83" s="13">
        <v>24.217844727694093</v>
      </c>
      <c r="Y83" s="13"/>
      <c r="Z83" s="52">
        <v>12.294117647058824</v>
      </c>
    </row>
    <row r="84" spans="1:26" x14ac:dyDescent="0.2">
      <c r="A84" s="2" t="s">
        <v>424</v>
      </c>
      <c r="B84" s="111">
        <v>23.257000000000001</v>
      </c>
      <c r="C84" s="15">
        <v>683</v>
      </c>
      <c r="D84" s="115">
        <v>41</v>
      </c>
      <c r="E84" s="5">
        <v>15.37</v>
      </c>
      <c r="F84" s="115">
        <v>0.34</v>
      </c>
      <c r="G84" s="14">
        <f t="shared" si="5"/>
        <v>2.2503660322108345E-2</v>
      </c>
      <c r="H84" s="15">
        <f t="shared" si="6"/>
        <v>686.61194999999998</v>
      </c>
      <c r="I84" s="68">
        <v>1.518</v>
      </c>
      <c r="J84" s="68">
        <v>4.8000000000000001E-2</v>
      </c>
      <c r="K84" s="68">
        <v>0.123</v>
      </c>
      <c r="L84" s="68">
        <v>3.5999999999999999E-3</v>
      </c>
      <c r="M84" s="69">
        <v>0.95411999999999997</v>
      </c>
      <c r="N84" s="5">
        <v>9.0179999999999996E-2</v>
      </c>
      <c r="O84" s="5">
        <v>1.1000000000000001E-3</v>
      </c>
      <c r="P84" s="5"/>
      <c r="Q84" s="5">
        <v>935</v>
      </c>
      <c r="R84" s="5">
        <v>20</v>
      </c>
      <c r="S84" s="199">
        <v>747</v>
      </c>
      <c r="T84" s="199">
        <v>21</v>
      </c>
      <c r="U84" s="121">
        <f t="shared" si="7"/>
        <v>2.8112449799196786</v>
      </c>
      <c r="V84" s="5">
        <v>1428</v>
      </c>
      <c r="W84" s="5">
        <v>24</v>
      </c>
      <c r="X84" s="13">
        <v>20.106951871657753</v>
      </c>
      <c r="Y84" s="13"/>
      <c r="Z84" s="52">
        <v>9.4</v>
      </c>
    </row>
    <row r="85" spans="1:26" x14ac:dyDescent="0.2">
      <c r="A85" s="2" t="s">
        <v>425</v>
      </c>
      <c r="B85" s="111">
        <v>6.0487000000000002</v>
      </c>
      <c r="C85" s="15">
        <v>730</v>
      </c>
      <c r="D85" s="115">
        <v>29</v>
      </c>
      <c r="E85" s="5">
        <v>195.5</v>
      </c>
      <c r="F85" s="115">
        <v>5.0999999999999996</v>
      </c>
      <c r="G85" s="14">
        <f t="shared" si="5"/>
        <v>0.26780821917808217</v>
      </c>
      <c r="H85" s="15">
        <f t="shared" si="6"/>
        <v>775.9425</v>
      </c>
      <c r="I85" s="68">
        <v>1.5940000000000001</v>
      </c>
      <c r="J85" s="68">
        <v>3.7999999999999999E-2</v>
      </c>
      <c r="K85" s="68">
        <v>0.1283</v>
      </c>
      <c r="L85" s="68">
        <v>3.0999999999999999E-3</v>
      </c>
      <c r="M85" s="69">
        <v>0.63392999999999999</v>
      </c>
      <c r="N85" s="5">
        <v>8.9700000000000002E-2</v>
      </c>
      <c r="O85" s="5">
        <v>1.9E-3</v>
      </c>
      <c r="P85" s="5"/>
      <c r="Q85" s="5">
        <v>967</v>
      </c>
      <c r="R85" s="5">
        <v>15</v>
      </c>
      <c r="S85" s="199">
        <v>778</v>
      </c>
      <c r="T85" s="199">
        <v>17</v>
      </c>
      <c r="U85" s="121">
        <f t="shared" si="7"/>
        <v>2.1850899742930592</v>
      </c>
      <c r="V85" s="5">
        <v>1424</v>
      </c>
      <c r="W85" s="5">
        <v>44</v>
      </c>
      <c r="X85" s="13">
        <v>19.544984488107552</v>
      </c>
      <c r="Y85" s="13"/>
      <c r="Z85" s="52">
        <v>12.6</v>
      </c>
    </row>
    <row r="86" spans="1:26" x14ac:dyDescent="0.2">
      <c r="A86" s="2" t="s">
        <v>426</v>
      </c>
      <c r="B86" s="111">
        <v>5.5273000000000003</v>
      </c>
      <c r="C86" s="15">
        <v>51.3</v>
      </c>
      <c r="D86" s="115">
        <v>1.8</v>
      </c>
      <c r="E86" s="5">
        <v>25.5</v>
      </c>
      <c r="F86" s="115">
        <v>0.86</v>
      </c>
      <c r="G86" s="14">
        <f t="shared" si="5"/>
        <v>0.49707602339181289</v>
      </c>
      <c r="H86" s="15">
        <f t="shared" si="6"/>
        <v>57.292499999999997</v>
      </c>
      <c r="I86" s="68">
        <v>2.2599999999999998</v>
      </c>
      <c r="J86" s="68">
        <v>0.12</v>
      </c>
      <c r="K86" s="68">
        <v>0.16500000000000001</v>
      </c>
      <c r="L86" s="68">
        <v>8.2000000000000007E-3</v>
      </c>
      <c r="M86" s="69">
        <v>0.58474999999999999</v>
      </c>
      <c r="N86" s="5">
        <v>9.6299999999999997E-2</v>
      </c>
      <c r="O86" s="5">
        <v>4.4000000000000003E-3</v>
      </c>
      <c r="P86" s="5"/>
      <c r="Q86" s="5">
        <v>1197</v>
      </c>
      <c r="R86" s="5">
        <v>36</v>
      </c>
      <c r="S86" s="199">
        <v>983</v>
      </c>
      <c r="T86" s="199">
        <v>45</v>
      </c>
      <c r="U86" s="121">
        <f t="shared" si="7"/>
        <v>4.5778229908443535</v>
      </c>
      <c r="V86" s="5">
        <v>1539</v>
      </c>
      <c r="W86" s="5">
        <v>88</v>
      </c>
      <c r="X86" s="13">
        <v>17.878028404344192</v>
      </c>
      <c r="Y86" s="13"/>
      <c r="Z86" s="52">
        <v>5.9444444444444446</v>
      </c>
    </row>
    <row r="87" spans="1:26" x14ac:dyDescent="0.2">
      <c r="A87" s="2" t="s">
        <v>427</v>
      </c>
      <c r="B87" s="111">
        <v>11.638999999999999</v>
      </c>
      <c r="C87" s="15">
        <v>131.6</v>
      </c>
      <c r="D87" s="115">
        <v>6.7</v>
      </c>
      <c r="E87" s="5">
        <v>47.6</v>
      </c>
      <c r="F87" s="115">
        <v>2.1</v>
      </c>
      <c r="G87" s="14">
        <f t="shared" si="5"/>
        <v>0.36170212765957449</v>
      </c>
      <c r="H87" s="15">
        <f t="shared" si="6"/>
        <v>142.786</v>
      </c>
      <c r="I87" s="68">
        <v>2.456</v>
      </c>
      <c r="J87" s="68">
        <v>6.7000000000000004E-2</v>
      </c>
      <c r="K87" s="68">
        <v>0.17829999999999999</v>
      </c>
      <c r="L87" s="68">
        <v>4.3E-3</v>
      </c>
      <c r="M87" s="69">
        <v>0.58404999999999996</v>
      </c>
      <c r="N87" s="5">
        <v>0.1011</v>
      </c>
      <c r="O87" s="5">
        <v>2.2000000000000001E-3</v>
      </c>
      <c r="P87" s="5"/>
      <c r="Q87" s="5">
        <v>1263</v>
      </c>
      <c r="R87" s="5">
        <v>19</v>
      </c>
      <c r="S87" s="199">
        <v>1057</v>
      </c>
      <c r="T87" s="199">
        <v>23</v>
      </c>
      <c r="U87" s="121">
        <f t="shared" si="7"/>
        <v>2.1759697256385997</v>
      </c>
      <c r="V87" s="5">
        <v>1645</v>
      </c>
      <c r="W87" s="5">
        <v>37</v>
      </c>
      <c r="X87" s="13">
        <v>16.310372129849561</v>
      </c>
      <c r="Y87" s="30"/>
      <c r="Z87" s="52">
        <v>10.842105263157896</v>
      </c>
    </row>
    <row r="88" spans="1:26" x14ac:dyDescent="0.2">
      <c r="A88" s="2" t="s">
        <v>428</v>
      </c>
      <c r="B88" s="111">
        <v>15.792999999999999</v>
      </c>
      <c r="C88" s="15">
        <v>121</v>
      </c>
      <c r="D88" s="115">
        <v>4.7</v>
      </c>
      <c r="E88" s="5">
        <v>103.5</v>
      </c>
      <c r="F88" s="115">
        <v>3</v>
      </c>
      <c r="G88" s="14">
        <f t="shared" si="5"/>
        <v>0.85537190082644632</v>
      </c>
      <c r="H88" s="15">
        <f t="shared" si="6"/>
        <v>145.32249999999999</v>
      </c>
      <c r="I88" s="68">
        <v>2.54</v>
      </c>
      <c r="J88" s="68">
        <v>4.2999999999999997E-2</v>
      </c>
      <c r="K88" s="68">
        <v>0.20019999999999999</v>
      </c>
      <c r="L88" s="68">
        <v>2.8999999999999998E-3</v>
      </c>
      <c r="M88" s="69">
        <v>0.45182</v>
      </c>
      <c r="N88" s="5">
        <v>9.1600000000000001E-2</v>
      </c>
      <c r="O88" s="5">
        <v>1.8E-3</v>
      </c>
      <c r="P88" s="5"/>
      <c r="Q88" s="5">
        <v>1283</v>
      </c>
      <c r="R88" s="5">
        <v>12</v>
      </c>
      <c r="S88" s="199">
        <v>1176</v>
      </c>
      <c r="T88" s="199">
        <v>16</v>
      </c>
      <c r="U88" s="121">
        <f t="shared" si="7"/>
        <v>1.3605442176870748</v>
      </c>
      <c r="V88" s="5">
        <v>1462</v>
      </c>
      <c r="W88" s="5">
        <v>35</v>
      </c>
      <c r="X88" s="13">
        <v>8.339828526890102</v>
      </c>
      <c r="Y88" s="30">
        <f t="shared" ref="Y88:Y91" si="8">100*(1-(S88/V88))</f>
        <v>19.562243502051977</v>
      </c>
      <c r="Z88" s="52">
        <v>8.9166666666666661</v>
      </c>
    </row>
    <row r="89" spans="1:26" x14ac:dyDescent="0.2">
      <c r="A89" s="2" t="s">
        <v>429</v>
      </c>
      <c r="B89" s="111">
        <v>6.4907000000000004</v>
      </c>
      <c r="C89" s="15">
        <v>66.5</v>
      </c>
      <c r="D89" s="115">
        <v>1.5</v>
      </c>
      <c r="E89" s="5">
        <v>36.369999999999997</v>
      </c>
      <c r="F89" s="115">
        <v>0.68</v>
      </c>
      <c r="G89" s="14">
        <f t="shared" si="5"/>
        <v>0.54691729323308269</v>
      </c>
      <c r="H89" s="15">
        <f t="shared" si="6"/>
        <v>75.046949999999995</v>
      </c>
      <c r="I89" s="68">
        <v>2.91</v>
      </c>
      <c r="J89" s="68">
        <v>0.11</v>
      </c>
      <c r="K89" s="68">
        <v>0.21049999999999999</v>
      </c>
      <c r="L89" s="68">
        <v>4.7999999999999996E-3</v>
      </c>
      <c r="M89" s="69">
        <v>0.38181999999999999</v>
      </c>
      <c r="N89" s="5">
        <v>0.1013</v>
      </c>
      <c r="O89" s="5">
        <v>3.3999999999999998E-3</v>
      </c>
      <c r="P89" s="5"/>
      <c r="Q89" s="5">
        <v>1387</v>
      </c>
      <c r="R89" s="5">
        <v>27</v>
      </c>
      <c r="S89" s="199">
        <v>1231</v>
      </c>
      <c r="T89" s="199">
        <v>26</v>
      </c>
      <c r="U89" s="121">
        <f t="shared" si="7"/>
        <v>2.1121039805036554</v>
      </c>
      <c r="V89" s="5">
        <v>1639</v>
      </c>
      <c r="W89" s="5">
        <v>62</v>
      </c>
      <c r="X89" s="13">
        <v>11.247296322999279</v>
      </c>
      <c r="Y89" s="30">
        <f t="shared" si="8"/>
        <v>24.893227577791333</v>
      </c>
      <c r="Z89" s="52">
        <v>5.7777777777777777</v>
      </c>
    </row>
    <row r="90" spans="1:26" x14ac:dyDescent="0.2">
      <c r="A90" s="2" t="s">
        <v>430</v>
      </c>
      <c r="B90" s="111">
        <v>10.686999999999999</v>
      </c>
      <c r="C90" s="15">
        <v>13.95</v>
      </c>
      <c r="D90" s="115">
        <v>0.83</v>
      </c>
      <c r="E90" s="5">
        <v>5.88</v>
      </c>
      <c r="F90" s="115">
        <v>0.34</v>
      </c>
      <c r="G90" s="14">
        <f t="shared" ref="G90:G91" si="9">E90/C90</f>
        <v>0.42150537634408602</v>
      </c>
      <c r="H90" s="15">
        <f t="shared" ref="H90:H91" si="10">C90+(0.235*E90)</f>
        <v>15.331799999999999</v>
      </c>
      <c r="I90" s="68">
        <v>3.04</v>
      </c>
      <c r="J90" s="68">
        <v>0.17</v>
      </c>
      <c r="K90" s="68">
        <v>0.21920000000000001</v>
      </c>
      <c r="L90" s="68">
        <v>9.1999999999999998E-3</v>
      </c>
      <c r="M90" s="69">
        <v>0.58243</v>
      </c>
      <c r="N90" s="5">
        <v>0.1</v>
      </c>
      <c r="O90" s="5">
        <v>4.4000000000000003E-3</v>
      </c>
      <c r="P90" s="5"/>
      <c r="Q90" s="5">
        <v>1413</v>
      </c>
      <c r="R90" s="5">
        <v>45</v>
      </c>
      <c r="S90" s="199">
        <v>1276</v>
      </c>
      <c r="T90" s="199">
        <v>49</v>
      </c>
      <c r="U90" s="121">
        <f t="shared" si="7"/>
        <v>3.8401253918495297</v>
      </c>
      <c r="V90" s="5">
        <v>1600</v>
      </c>
      <c r="W90" s="5">
        <v>83</v>
      </c>
      <c r="X90" s="13">
        <v>9.6956829440905885</v>
      </c>
      <c r="Y90" s="30">
        <f t="shared" si="8"/>
        <v>20.25</v>
      </c>
      <c r="Z90" s="52">
        <v>3.0444444444444443</v>
      </c>
    </row>
    <row r="91" spans="1:26" s="54" customFormat="1" x14ac:dyDescent="0.2">
      <c r="A91" s="73" t="s">
        <v>431</v>
      </c>
      <c r="B91" s="95">
        <v>4.5883000000000003</v>
      </c>
      <c r="C91" s="93">
        <v>64.7</v>
      </c>
      <c r="D91" s="98">
        <v>2.6</v>
      </c>
      <c r="E91" s="91">
        <v>26.92</v>
      </c>
      <c r="F91" s="98">
        <v>0.88</v>
      </c>
      <c r="G91" s="92">
        <f t="shared" si="9"/>
        <v>0.41607418856259659</v>
      </c>
      <c r="H91" s="93">
        <f t="shared" si="10"/>
        <v>71.026200000000003</v>
      </c>
      <c r="I91" s="106">
        <v>3.18</v>
      </c>
      <c r="J91" s="106">
        <v>0.18</v>
      </c>
      <c r="K91" s="106">
        <v>0.23649999999999999</v>
      </c>
      <c r="L91" s="106">
        <v>8.6999999999999994E-3</v>
      </c>
      <c r="M91" s="107">
        <v>0.66505000000000003</v>
      </c>
      <c r="N91" s="91">
        <v>9.69E-2</v>
      </c>
      <c r="O91" s="91">
        <v>4.0000000000000001E-3</v>
      </c>
      <c r="P91" s="91"/>
      <c r="Q91" s="91">
        <v>1448</v>
      </c>
      <c r="R91" s="91">
        <v>43</v>
      </c>
      <c r="S91" s="203">
        <v>1368</v>
      </c>
      <c r="T91" s="203">
        <v>46</v>
      </c>
      <c r="U91" s="148">
        <f t="shared" si="7"/>
        <v>3.3625730994152043</v>
      </c>
      <c r="V91" s="91">
        <v>1556</v>
      </c>
      <c r="W91" s="91">
        <v>78</v>
      </c>
      <c r="X91" s="94">
        <v>5.5248618784530361</v>
      </c>
      <c r="Y91" s="103">
        <f t="shared" si="8"/>
        <v>12.082262210796912</v>
      </c>
      <c r="Z91" s="108">
        <v>1.8604651162790697</v>
      </c>
    </row>
    <row r="92" spans="1:26" x14ac:dyDescent="0.2">
      <c r="A92" s="72" t="s">
        <v>1864</v>
      </c>
      <c r="B92" s="72"/>
      <c r="U92" s="79"/>
    </row>
    <row r="93" spans="1:26" x14ac:dyDescent="0.2">
      <c r="A93" s="72" t="s">
        <v>1863</v>
      </c>
      <c r="B93" s="72"/>
      <c r="U93" s="79"/>
    </row>
    <row r="94" spans="1:26" x14ac:dyDescent="0.2">
      <c r="A94" s="2"/>
      <c r="U94" s="79"/>
    </row>
    <row r="95" spans="1:26" ht="18" x14ac:dyDescent="0.2">
      <c r="A95" s="193" t="s">
        <v>1853</v>
      </c>
      <c r="U95" s="79"/>
    </row>
    <row r="96" spans="1:26" ht="18" x14ac:dyDescent="0.2">
      <c r="A96" s="193" t="s">
        <v>1854</v>
      </c>
      <c r="U96" s="79"/>
    </row>
    <row r="97" spans="1:21" ht="18" x14ac:dyDescent="0.2">
      <c r="A97" s="193" t="s">
        <v>1855</v>
      </c>
      <c r="U97" s="79"/>
    </row>
    <row r="98" spans="1:21" ht="18" x14ac:dyDescent="0.2">
      <c r="A98" s="193" t="s">
        <v>1856</v>
      </c>
      <c r="U98" s="79"/>
    </row>
    <row r="99" spans="1:21" ht="18" x14ac:dyDescent="0.2">
      <c r="A99" s="193" t="s">
        <v>1857</v>
      </c>
      <c r="U99" s="79"/>
    </row>
    <row r="100" spans="1:21" ht="18" x14ac:dyDescent="0.2">
      <c r="A100" s="192" t="s">
        <v>1858</v>
      </c>
      <c r="U100" s="79"/>
    </row>
    <row r="101" spans="1:21" ht="18" x14ac:dyDescent="0.2">
      <c r="A101" s="192" t="s">
        <v>1859</v>
      </c>
      <c r="U101" s="79"/>
    </row>
    <row r="102" spans="1:21" ht="19" x14ac:dyDescent="0.25">
      <c r="A102" s="192" t="s">
        <v>1860</v>
      </c>
      <c r="U102" s="79"/>
    </row>
    <row r="103" spans="1:21" ht="18" x14ac:dyDescent="0.2">
      <c r="A103" s="193" t="s">
        <v>1861</v>
      </c>
      <c r="U103" s="79"/>
    </row>
    <row r="104" spans="1:21" ht="18" x14ac:dyDescent="0.2">
      <c r="A104" s="193" t="s">
        <v>1862</v>
      </c>
      <c r="U104" s="79"/>
    </row>
    <row r="105" spans="1:21" x14ac:dyDescent="0.2">
      <c r="U105" s="79"/>
    </row>
    <row r="106" spans="1:21" x14ac:dyDescent="0.2">
      <c r="U106" s="79"/>
    </row>
    <row r="107" spans="1:21" x14ac:dyDescent="0.2">
      <c r="U107" s="79"/>
    </row>
    <row r="108" spans="1:21" x14ac:dyDescent="0.2">
      <c r="U108" s="79"/>
    </row>
    <row r="109" spans="1:21" x14ac:dyDescent="0.2">
      <c r="U109" s="79"/>
    </row>
    <row r="110" spans="1:21" x14ac:dyDescent="0.2">
      <c r="U110" s="79"/>
    </row>
    <row r="111" spans="1:21" x14ac:dyDescent="0.2">
      <c r="U111" s="79"/>
    </row>
    <row r="112" spans="1:21" x14ac:dyDescent="0.2">
      <c r="U112" s="79"/>
    </row>
    <row r="113" spans="21:21" x14ac:dyDescent="0.2">
      <c r="U113" s="79"/>
    </row>
    <row r="114" spans="21:21" x14ac:dyDescent="0.2">
      <c r="U114" s="79"/>
    </row>
    <row r="115" spans="21:21" x14ac:dyDescent="0.2">
      <c r="U115" s="79"/>
    </row>
    <row r="116" spans="21:21" x14ac:dyDescent="0.2">
      <c r="U116" s="79"/>
    </row>
    <row r="117" spans="21:21" x14ac:dyDescent="0.2">
      <c r="U117" s="79"/>
    </row>
    <row r="118" spans="21:21" x14ac:dyDescent="0.2">
      <c r="U118" s="79"/>
    </row>
    <row r="119" spans="21:21" x14ac:dyDescent="0.2">
      <c r="U119" s="79"/>
    </row>
    <row r="120" spans="21:21" x14ac:dyDescent="0.2">
      <c r="U120" s="79"/>
    </row>
    <row r="121" spans="21:21" x14ac:dyDescent="0.2">
      <c r="U121" s="79"/>
    </row>
    <row r="122" spans="21:21" x14ac:dyDescent="0.2">
      <c r="U122" s="79"/>
    </row>
    <row r="123" spans="21:21" x14ac:dyDescent="0.2">
      <c r="U123" s="79"/>
    </row>
    <row r="124" spans="21:21" x14ac:dyDescent="0.2">
      <c r="U124" s="79"/>
    </row>
    <row r="125" spans="21:21" x14ac:dyDescent="0.2">
      <c r="U125" s="79"/>
    </row>
    <row r="126" spans="21:21" x14ac:dyDescent="0.2">
      <c r="U126" s="79"/>
    </row>
    <row r="127" spans="21:21" x14ac:dyDescent="0.2">
      <c r="U127" s="79"/>
    </row>
    <row r="128" spans="21:21" x14ac:dyDescent="0.2">
      <c r="U128" s="17"/>
    </row>
    <row r="129" spans="21:21" x14ac:dyDescent="0.2">
      <c r="U129" s="17"/>
    </row>
    <row r="130" spans="21:21" x14ac:dyDescent="0.2">
      <c r="U130" s="17"/>
    </row>
    <row r="131" spans="21:21" x14ac:dyDescent="0.2">
      <c r="U131" s="17"/>
    </row>
    <row r="132" spans="21:21" x14ac:dyDescent="0.2">
      <c r="U132" s="17"/>
    </row>
    <row r="133" spans="21:21" x14ac:dyDescent="0.2">
      <c r="U133" s="17"/>
    </row>
    <row r="134" spans="21:21" x14ac:dyDescent="0.2">
      <c r="U134" s="17"/>
    </row>
    <row r="135" spans="21:21" x14ac:dyDescent="0.2">
      <c r="U135" s="17"/>
    </row>
    <row r="136" spans="21:21" x14ac:dyDescent="0.2">
      <c r="U136" s="17"/>
    </row>
    <row r="137" spans="21:21" x14ac:dyDescent="0.2">
      <c r="U137" s="17"/>
    </row>
    <row r="138" spans="21:21" x14ac:dyDescent="0.2">
      <c r="U138" s="17"/>
    </row>
    <row r="139" spans="21:21" x14ac:dyDescent="0.2">
      <c r="U139" s="17"/>
    </row>
    <row r="140" spans="21:21" x14ac:dyDescent="0.2">
      <c r="U140" s="17"/>
    </row>
    <row r="141" spans="21:21" x14ac:dyDescent="0.2">
      <c r="U141" s="17"/>
    </row>
    <row r="142" spans="21:21" x14ac:dyDescent="0.2">
      <c r="U142" s="17"/>
    </row>
    <row r="143" spans="21:21" x14ac:dyDescent="0.2">
      <c r="U143" s="17"/>
    </row>
    <row r="144" spans="21:21" x14ac:dyDescent="0.2">
      <c r="U144" s="17"/>
    </row>
    <row r="145" spans="21:21" x14ac:dyDescent="0.2">
      <c r="U145" s="17"/>
    </row>
    <row r="146" spans="21:21" x14ac:dyDescent="0.2">
      <c r="U146" s="17"/>
    </row>
    <row r="147" spans="21:21" x14ac:dyDescent="0.2">
      <c r="U147" s="17"/>
    </row>
    <row r="148" spans="21:21" x14ac:dyDescent="0.2">
      <c r="U148" s="17"/>
    </row>
    <row r="149" spans="21:21" x14ac:dyDescent="0.2">
      <c r="U149" s="17"/>
    </row>
    <row r="150" spans="21:21" x14ac:dyDescent="0.2">
      <c r="U150" s="17"/>
    </row>
    <row r="151" spans="21:21" x14ac:dyDescent="0.2">
      <c r="U151" s="17"/>
    </row>
    <row r="152" spans="21:21" x14ac:dyDescent="0.2">
      <c r="U152" s="17"/>
    </row>
    <row r="153" spans="21:21" x14ac:dyDescent="0.2">
      <c r="U153" s="17"/>
    </row>
    <row r="154" spans="21:21" x14ac:dyDescent="0.2">
      <c r="U154" s="17"/>
    </row>
    <row r="155" spans="21:21" x14ac:dyDescent="0.2">
      <c r="U155" s="17"/>
    </row>
    <row r="156" spans="21:21" x14ac:dyDescent="0.2">
      <c r="U156" s="17"/>
    </row>
    <row r="157" spans="21:21" x14ac:dyDescent="0.2">
      <c r="U157" s="17"/>
    </row>
    <row r="158" spans="21:21" x14ac:dyDescent="0.2">
      <c r="U158" s="17"/>
    </row>
    <row r="159" spans="21:21" x14ac:dyDescent="0.2">
      <c r="U159" s="17"/>
    </row>
    <row r="160" spans="21:21" x14ac:dyDescent="0.2">
      <c r="U160" s="17"/>
    </row>
    <row r="161" spans="21:21" x14ac:dyDescent="0.2">
      <c r="U161" s="17"/>
    </row>
    <row r="162" spans="21:21" x14ac:dyDescent="0.2">
      <c r="U162" s="17"/>
    </row>
    <row r="163" spans="21:21" x14ac:dyDescent="0.2">
      <c r="U163" s="17"/>
    </row>
    <row r="164" spans="21:21" x14ac:dyDescent="0.2">
      <c r="U164" s="17"/>
    </row>
    <row r="165" spans="21:21" x14ac:dyDescent="0.2">
      <c r="U165" s="17"/>
    </row>
    <row r="166" spans="21:21" x14ac:dyDescent="0.2">
      <c r="U166" s="17"/>
    </row>
    <row r="167" spans="21:21" x14ac:dyDescent="0.2">
      <c r="U167" s="17"/>
    </row>
    <row r="168" spans="21:21" x14ac:dyDescent="0.2">
      <c r="U168" s="17"/>
    </row>
    <row r="169" spans="21:21" x14ac:dyDescent="0.2">
      <c r="U169" s="17"/>
    </row>
    <row r="170" spans="21:21" x14ac:dyDescent="0.2">
      <c r="U170" s="17"/>
    </row>
    <row r="171" spans="21:21" x14ac:dyDescent="0.2">
      <c r="U171" s="17"/>
    </row>
    <row r="172" spans="21:21" x14ac:dyDescent="0.2">
      <c r="U172" s="17"/>
    </row>
    <row r="173" spans="21:21" x14ac:dyDescent="0.2">
      <c r="U173" s="17"/>
    </row>
    <row r="174" spans="21:21" x14ac:dyDescent="0.2">
      <c r="U174" s="17"/>
    </row>
    <row r="175" spans="21:21" x14ac:dyDescent="0.2">
      <c r="U175" s="17"/>
    </row>
    <row r="176" spans="21:21" x14ac:dyDescent="0.2">
      <c r="U176" s="17"/>
    </row>
    <row r="177" spans="21:21" x14ac:dyDescent="0.2">
      <c r="U177" s="17"/>
    </row>
    <row r="178" spans="21:21" x14ac:dyDescent="0.2">
      <c r="U178" s="17"/>
    </row>
    <row r="179" spans="21:21" x14ac:dyDescent="0.2">
      <c r="U179" s="17"/>
    </row>
    <row r="180" spans="21:21" x14ac:dyDescent="0.2">
      <c r="U180" s="17"/>
    </row>
    <row r="181" spans="21:21" x14ac:dyDescent="0.2">
      <c r="U181" s="17"/>
    </row>
    <row r="182" spans="21:21" x14ac:dyDescent="0.2">
      <c r="U182" s="17"/>
    </row>
    <row r="183" spans="21:21" x14ac:dyDescent="0.2">
      <c r="U183" s="17"/>
    </row>
    <row r="184" spans="21:21" x14ac:dyDescent="0.2">
      <c r="U184" s="17"/>
    </row>
    <row r="185" spans="21:21" x14ac:dyDescent="0.2">
      <c r="U185" s="17"/>
    </row>
    <row r="186" spans="21:21" x14ac:dyDescent="0.2">
      <c r="U186" s="17"/>
    </row>
    <row r="187" spans="21:21" x14ac:dyDescent="0.2">
      <c r="U187" s="17"/>
    </row>
    <row r="188" spans="21:21" x14ac:dyDescent="0.2">
      <c r="U188" s="17"/>
    </row>
    <row r="189" spans="21:21" x14ac:dyDescent="0.2">
      <c r="U189" s="17"/>
    </row>
    <row r="190" spans="21:21" x14ac:dyDescent="0.2">
      <c r="U190" s="17"/>
    </row>
    <row r="191" spans="21:21" x14ac:dyDescent="0.2">
      <c r="U191" s="17"/>
    </row>
    <row r="192" spans="21:21" x14ac:dyDescent="0.2">
      <c r="U192" s="17"/>
    </row>
    <row r="193" spans="21:21" x14ac:dyDescent="0.2">
      <c r="U193" s="17"/>
    </row>
    <row r="194" spans="21:21" x14ac:dyDescent="0.2">
      <c r="U194" s="17"/>
    </row>
    <row r="195" spans="21:21" x14ac:dyDescent="0.2">
      <c r="U195" s="17"/>
    </row>
    <row r="196" spans="21:21" x14ac:dyDescent="0.2">
      <c r="U196" s="17"/>
    </row>
    <row r="197" spans="21:21" x14ac:dyDescent="0.2">
      <c r="U197" s="17"/>
    </row>
    <row r="198" spans="21:21" x14ac:dyDescent="0.2">
      <c r="U198" s="17"/>
    </row>
    <row r="199" spans="21:21" x14ac:dyDescent="0.2">
      <c r="U199" s="17"/>
    </row>
    <row r="200" spans="21:21" x14ac:dyDescent="0.2">
      <c r="U200" s="17"/>
    </row>
    <row r="201" spans="21:21" x14ac:dyDescent="0.2">
      <c r="U201" s="17"/>
    </row>
    <row r="202" spans="21:21" x14ac:dyDescent="0.2">
      <c r="U202" s="17"/>
    </row>
    <row r="203" spans="21:21" x14ac:dyDescent="0.2">
      <c r="U203" s="17"/>
    </row>
    <row r="204" spans="21:21" x14ac:dyDescent="0.2">
      <c r="U204" s="17"/>
    </row>
    <row r="205" spans="21:21" x14ac:dyDescent="0.2">
      <c r="U205" s="17"/>
    </row>
    <row r="206" spans="21:21" x14ac:dyDescent="0.2">
      <c r="U206" s="17"/>
    </row>
    <row r="207" spans="21:21" x14ac:dyDescent="0.2">
      <c r="U207" s="17"/>
    </row>
  </sheetData>
  <mergeCells count="3">
    <mergeCell ref="A1:A2"/>
    <mergeCell ref="I1:O1"/>
    <mergeCell ref="Q1:W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0E703-9775-9D46-A936-90DA300366B5}">
  <dimension ref="A1:Z207"/>
  <sheetViews>
    <sheetView workbookViewId="0">
      <selection activeCell="T16" sqref="T16"/>
    </sheetView>
  </sheetViews>
  <sheetFormatPr baseColWidth="10" defaultRowHeight="16" x14ac:dyDescent="0.2"/>
  <cols>
    <col min="1" max="1" width="18.83203125" style="1" customWidth="1"/>
    <col min="2" max="2" width="11.6640625" style="153" bestFit="1" customWidth="1"/>
    <col min="3" max="3" width="9.1640625" style="1" bestFit="1" customWidth="1"/>
    <col min="4" max="4" width="5.1640625" style="1" bestFit="1" customWidth="1"/>
    <col min="5" max="5" width="10.1640625" style="1" bestFit="1" customWidth="1"/>
    <col min="6" max="7" width="5.1640625" style="1" bestFit="1" customWidth="1"/>
    <col min="8" max="8" width="10" style="1" bestFit="1" customWidth="1"/>
    <col min="9" max="9" width="9.83203125" style="1" bestFit="1" customWidth="1"/>
    <col min="10" max="10" width="7.1640625" style="1" bestFit="1" customWidth="1"/>
    <col min="11" max="11" width="9.83203125" style="1" bestFit="1" customWidth="1"/>
    <col min="12" max="12" width="8.1640625" style="1" bestFit="1" customWidth="1"/>
    <col min="13" max="13" width="7.33203125" style="1" bestFit="1" customWidth="1"/>
    <col min="14" max="14" width="10.5" style="1" bestFit="1" customWidth="1"/>
    <col min="15" max="15" width="7.1640625" style="1" bestFit="1" customWidth="1"/>
    <col min="16" max="16" width="2.5" style="1" customWidth="1"/>
    <col min="17" max="17" width="9.1640625" style="1" bestFit="1" customWidth="1"/>
    <col min="18" max="18" width="4.5" style="1" bestFit="1" customWidth="1"/>
    <col min="19" max="19" width="9.1640625" style="209" bestFit="1" customWidth="1"/>
    <col min="20" max="20" width="4.6640625" style="209" bestFit="1" customWidth="1"/>
    <col min="21" max="21" width="8.5" style="115" bestFit="1" customWidth="1"/>
    <col min="22" max="22" width="10" style="1" bestFit="1" customWidth="1"/>
    <col min="23" max="23" width="9" style="1" bestFit="1" customWidth="1"/>
    <col min="24" max="24" width="14.83203125" style="1" bestFit="1" customWidth="1"/>
    <col min="25" max="25" width="14.5" style="1" bestFit="1" customWidth="1"/>
    <col min="26" max="26" width="10.6640625" style="1" bestFit="1" customWidth="1"/>
    <col min="27" max="16384" width="10.83203125" style="1"/>
  </cols>
  <sheetData>
    <row r="1" spans="1:26" s="18" customFormat="1" ht="18" x14ac:dyDescent="0.2">
      <c r="A1" s="219" t="s">
        <v>278</v>
      </c>
      <c r="B1" s="109"/>
      <c r="C1" s="40"/>
      <c r="D1" s="40"/>
      <c r="E1" s="40"/>
      <c r="F1" s="40"/>
      <c r="G1" s="40"/>
      <c r="H1" s="40"/>
      <c r="I1" s="218" t="s">
        <v>103</v>
      </c>
      <c r="J1" s="218"/>
      <c r="K1" s="218"/>
      <c r="L1" s="218"/>
      <c r="M1" s="218"/>
      <c r="N1" s="218"/>
      <c r="O1" s="218"/>
      <c r="P1" s="40"/>
      <c r="Q1" s="218" t="s">
        <v>1838</v>
      </c>
      <c r="R1" s="218"/>
      <c r="S1" s="218"/>
      <c r="T1" s="218"/>
      <c r="U1" s="218"/>
      <c r="V1" s="218"/>
      <c r="W1" s="218"/>
      <c r="X1" s="17"/>
      <c r="Y1" s="17"/>
    </row>
    <row r="2" spans="1:26" s="18" customFormat="1" ht="50" customHeight="1" x14ac:dyDescent="0.2">
      <c r="A2" s="220"/>
      <c r="B2" s="110" t="s">
        <v>546</v>
      </c>
      <c r="C2" s="43" t="s">
        <v>1835</v>
      </c>
      <c r="D2" s="42" t="s">
        <v>106</v>
      </c>
      <c r="E2" s="43" t="s">
        <v>1836</v>
      </c>
      <c r="F2" s="42" t="s">
        <v>106</v>
      </c>
      <c r="G2" s="20" t="s">
        <v>0</v>
      </c>
      <c r="H2" s="43" t="s">
        <v>1837</v>
      </c>
      <c r="I2" s="41" t="s">
        <v>1839</v>
      </c>
      <c r="J2" s="42" t="s">
        <v>1840</v>
      </c>
      <c r="K2" s="41" t="s">
        <v>1841</v>
      </c>
      <c r="L2" s="42" t="s">
        <v>1840</v>
      </c>
      <c r="M2" s="43" t="s">
        <v>1842</v>
      </c>
      <c r="N2" s="41" t="s">
        <v>1843</v>
      </c>
      <c r="O2" s="42" t="s">
        <v>1840</v>
      </c>
      <c r="P2" s="42"/>
      <c r="Q2" s="41" t="s">
        <v>105</v>
      </c>
      <c r="R2" s="42" t="s">
        <v>106</v>
      </c>
      <c r="S2" s="41" t="s">
        <v>107</v>
      </c>
      <c r="T2" s="42" t="s">
        <v>106</v>
      </c>
      <c r="U2" s="42" t="s">
        <v>1606</v>
      </c>
      <c r="V2" s="41" t="s">
        <v>108</v>
      </c>
      <c r="W2" s="42" t="s">
        <v>106</v>
      </c>
      <c r="X2" s="43" t="s">
        <v>1847</v>
      </c>
      <c r="Y2" s="119" t="s">
        <v>1849</v>
      </c>
      <c r="Z2" s="43" t="s">
        <v>1848</v>
      </c>
    </row>
    <row r="3" spans="1:26" s="74" customFormat="1" x14ac:dyDescent="0.2">
      <c r="A3" s="21" t="s">
        <v>482</v>
      </c>
      <c r="B3" s="113">
        <v>4.1525999999999996</v>
      </c>
      <c r="C3" s="25">
        <v>71.400000000000006</v>
      </c>
      <c r="D3" s="117">
        <v>3.1</v>
      </c>
      <c r="E3" s="25">
        <v>34.5</v>
      </c>
      <c r="F3" s="117">
        <v>4</v>
      </c>
      <c r="G3" s="23">
        <f t="shared" ref="G3:G34" si="0">E3/C3</f>
        <v>0.48319327731092432</v>
      </c>
      <c r="H3" s="24">
        <f t="shared" ref="H3:H34" si="1">C3+(0.235*E3)</f>
        <v>79.507500000000007</v>
      </c>
      <c r="I3" s="58">
        <v>1.4999999999999999E-2</v>
      </c>
      <c r="J3" s="58">
        <v>3.3000000000000002E-2</v>
      </c>
      <c r="K3" s="58">
        <v>2.1099999999999999E-3</v>
      </c>
      <c r="L3" s="58">
        <v>3.8999999999999999E-4</v>
      </c>
      <c r="M3" s="80">
        <v>-0.58382000000000001</v>
      </c>
      <c r="N3" s="25">
        <v>0.09</v>
      </c>
      <c r="O3" s="25">
        <v>0.16</v>
      </c>
      <c r="P3" s="25"/>
      <c r="Q3" s="25">
        <v>14</v>
      </c>
      <c r="R3" s="25">
        <v>32</v>
      </c>
      <c r="S3" s="205">
        <v>13.6</v>
      </c>
      <c r="T3" s="205">
        <v>2.5</v>
      </c>
      <c r="U3" s="145">
        <f>(T3/S3)*100</f>
        <v>18.382352941176471</v>
      </c>
      <c r="V3" s="81">
        <v>-1400</v>
      </c>
      <c r="W3" s="81">
        <v>3200</v>
      </c>
      <c r="X3" s="22">
        <f t="shared" ref="X3:X34" si="2">100*(1-(S3/Q3))</f>
        <v>2.8571428571428581</v>
      </c>
      <c r="Y3" s="22"/>
      <c r="Z3" s="22">
        <f t="shared" ref="Z3:Z34" si="3">(Q3-S3)/R3</f>
        <v>1.2500000000000011E-2</v>
      </c>
    </row>
    <row r="4" spans="1:26" s="79" customFormat="1" x14ac:dyDescent="0.2">
      <c r="A4" s="18" t="s">
        <v>483</v>
      </c>
      <c r="B4" s="111">
        <v>21.242999999999999</v>
      </c>
      <c r="C4" s="17">
        <v>430</v>
      </c>
      <c r="D4" s="115">
        <v>81</v>
      </c>
      <c r="E4" s="17">
        <v>33.1</v>
      </c>
      <c r="F4" s="115">
        <v>2</v>
      </c>
      <c r="G4" s="31">
        <f t="shared" si="0"/>
        <v>7.6976744186046511E-2</v>
      </c>
      <c r="H4" s="32">
        <f t="shared" si="1"/>
        <v>437.77850000000001</v>
      </c>
      <c r="I4" s="56">
        <v>1.29E-2</v>
      </c>
      <c r="J4" s="56">
        <v>2.5999999999999999E-3</v>
      </c>
      <c r="K4" s="56">
        <v>2.32E-3</v>
      </c>
      <c r="L4" s="56">
        <v>3.3E-4</v>
      </c>
      <c r="M4" s="82">
        <v>-0.29496</v>
      </c>
      <c r="N4" s="17">
        <v>4.7E-2</v>
      </c>
      <c r="O4" s="17">
        <v>1.0999999999999999E-2</v>
      </c>
      <c r="P4" s="17"/>
      <c r="Q4" s="17">
        <v>13</v>
      </c>
      <c r="R4" s="17">
        <v>2.7</v>
      </c>
      <c r="S4" s="204">
        <v>15</v>
      </c>
      <c r="T4" s="204">
        <v>2.1</v>
      </c>
      <c r="U4" s="121">
        <f t="shared" ref="U4:U66" si="4">(T4/S4)*100</f>
        <v>14.000000000000002</v>
      </c>
      <c r="V4" s="17">
        <v>-50</v>
      </c>
      <c r="W4" s="17">
        <v>370</v>
      </c>
      <c r="X4" s="30">
        <f t="shared" si="2"/>
        <v>-15.384615384615374</v>
      </c>
      <c r="Y4" s="30"/>
      <c r="Z4" s="30">
        <f t="shared" si="3"/>
        <v>-0.7407407407407407</v>
      </c>
    </row>
    <row r="5" spans="1:26" s="79" customFormat="1" x14ac:dyDescent="0.2">
      <c r="A5" s="18" t="s">
        <v>484</v>
      </c>
      <c r="B5" s="111">
        <v>20.277999999999999</v>
      </c>
      <c r="C5" s="17">
        <v>242</v>
      </c>
      <c r="D5" s="115">
        <v>25</v>
      </c>
      <c r="E5" s="17">
        <v>59.2</v>
      </c>
      <c r="F5" s="115">
        <v>2.4</v>
      </c>
      <c r="G5" s="31">
        <f t="shared" si="0"/>
        <v>0.24462809917355374</v>
      </c>
      <c r="H5" s="32">
        <f t="shared" si="1"/>
        <v>255.91200000000001</v>
      </c>
      <c r="I5" s="56">
        <v>1.3899999999999999E-2</v>
      </c>
      <c r="J5" s="56">
        <v>3.2000000000000002E-3</v>
      </c>
      <c r="K5" s="56">
        <v>2.3500000000000001E-3</v>
      </c>
      <c r="L5" s="56">
        <v>2.0000000000000001E-4</v>
      </c>
      <c r="M5" s="82">
        <v>-1.8053E-2</v>
      </c>
      <c r="N5" s="17">
        <v>4.9000000000000002E-2</v>
      </c>
      <c r="O5" s="17">
        <v>1.2999999999999999E-2</v>
      </c>
      <c r="P5" s="17"/>
      <c r="Q5" s="17">
        <v>14</v>
      </c>
      <c r="R5" s="17">
        <v>3.2</v>
      </c>
      <c r="S5" s="204">
        <v>15.1</v>
      </c>
      <c r="T5" s="204">
        <v>1.3</v>
      </c>
      <c r="U5" s="121">
        <f t="shared" si="4"/>
        <v>8.6092715231788084</v>
      </c>
      <c r="V5" s="17">
        <v>100</v>
      </c>
      <c r="W5" s="17">
        <v>440</v>
      </c>
      <c r="X5" s="30">
        <f t="shared" si="2"/>
        <v>-7.8571428571428514</v>
      </c>
      <c r="Y5" s="30"/>
      <c r="Z5" s="30">
        <f t="shared" si="3"/>
        <v>-0.34374999999999989</v>
      </c>
    </row>
    <row r="6" spans="1:26" s="74" customFormat="1" x14ac:dyDescent="0.2">
      <c r="A6" s="21" t="s">
        <v>485</v>
      </c>
      <c r="B6" s="112">
        <v>14.363</v>
      </c>
      <c r="C6" s="25">
        <v>23.32</v>
      </c>
      <c r="D6" s="117">
        <v>0.78</v>
      </c>
      <c r="E6" s="25">
        <v>56.2</v>
      </c>
      <c r="F6" s="117">
        <v>2.4</v>
      </c>
      <c r="G6" s="23">
        <f t="shared" si="0"/>
        <v>2.4099485420240137</v>
      </c>
      <c r="H6" s="24">
        <f t="shared" si="1"/>
        <v>36.527000000000001</v>
      </c>
      <c r="I6" s="58">
        <v>4.2000000000000003E-2</v>
      </c>
      <c r="J6" s="58">
        <v>2.9000000000000001E-2</v>
      </c>
      <c r="K6" s="58">
        <v>2.5600000000000002E-3</v>
      </c>
      <c r="L6" s="58">
        <v>6.9999999999999999E-4</v>
      </c>
      <c r="M6" s="80">
        <v>-8.2935000000000005E-3</v>
      </c>
      <c r="N6" s="25">
        <v>0.1</v>
      </c>
      <c r="O6" s="25">
        <v>0.15</v>
      </c>
      <c r="P6" s="25"/>
      <c r="Q6" s="25">
        <v>39</v>
      </c>
      <c r="R6" s="25">
        <v>28</v>
      </c>
      <c r="S6" s="205">
        <v>16.5</v>
      </c>
      <c r="T6" s="205">
        <v>4.5</v>
      </c>
      <c r="U6" s="147">
        <f t="shared" si="4"/>
        <v>27.27272727272727</v>
      </c>
      <c r="V6" s="81">
        <v>-2100</v>
      </c>
      <c r="W6" s="81">
        <v>4300</v>
      </c>
      <c r="X6" s="22">
        <f t="shared" si="2"/>
        <v>57.692307692307686</v>
      </c>
      <c r="Y6" s="22"/>
      <c r="Z6" s="22">
        <f t="shared" si="3"/>
        <v>0.8035714285714286</v>
      </c>
    </row>
    <row r="7" spans="1:26" s="79" customFormat="1" x14ac:dyDescent="0.2">
      <c r="A7" s="18" t="s">
        <v>486</v>
      </c>
      <c r="B7" s="111">
        <v>11.648</v>
      </c>
      <c r="C7" s="17">
        <v>105</v>
      </c>
      <c r="D7" s="115">
        <v>14</v>
      </c>
      <c r="E7" s="17">
        <v>56.8</v>
      </c>
      <c r="F7" s="115">
        <v>5.8</v>
      </c>
      <c r="G7" s="31">
        <f t="shared" si="0"/>
        <v>0.54095238095238096</v>
      </c>
      <c r="H7" s="32">
        <f t="shared" si="1"/>
        <v>118.348</v>
      </c>
      <c r="I7" s="56">
        <v>1.7999999999999999E-2</v>
      </c>
      <c r="J7" s="56">
        <v>0.01</v>
      </c>
      <c r="K7" s="56">
        <v>2.5600000000000002E-3</v>
      </c>
      <c r="L7" s="56">
        <v>3.6999999999999999E-4</v>
      </c>
      <c r="M7" s="82">
        <v>0.16239999999999999</v>
      </c>
      <c r="N7" s="17">
        <v>5.1999999999999998E-2</v>
      </c>
      <c r="O7" s="17">
        <v>3.4000000000000002E-2</v>
      </c>
      <c r="P7" s="17"/>
      <c r="Q7" s="17">
        <v>18</v>
      </c>
      <c r="R7" s="17">
        <v>10</v>
      </c>
      <c r="S7" s="204">
        <v>16.5</v>
      </c>
      <c r="T7" s="204">
        <v>2.4</v>
      </c>
      <c r="U7" s="121">
        <f t="shared" si="4"/>
        <v>14.545454545454545</v>
      </c>
      <c r="V7" s="17">
        <v>110</v>
      </c>
      <c r="W7" s="17">
        <v>880</v>
      </c>
      <c r="X7" s="30">
        <f t="shared" si="2"/>
        <v>8.3333333333333375</v>
      </c>
      <c r="Y7" s="30"/>
      <c r="Z7" s="30">
        <f t="shared" si="3"/>
        <v>0.15</v>
      </c>
    </row>
    <row r="8" spans="1:26" s="74" customFormat="1" x14ac:dyDescent="0.2">
      <c r="A8" s="21" t="s">
        <v>487</v>
      </c>
      <c r="B8" s="112">
        <v>12.492000000000001</v>
      </c>
      <c r="C8" s="25">
        <v>11.14</v>
      </c>
      <c r="D8" s="117">
        <v>0.68</v>
      </c>
      <c r="E8" s="25">
        <v>23.1</v>
      </c>
      <c r="F8" s="117">
        <v>2.2999999999999998</v>
      </c>
      <c r="G8" s="23">
        <f t="shared" si="0"/>
        <v>2.073608617594255</v>
      </c>
      <c r="H8" s="24">
        <f t="shared" si="1"/>
        <v>16.5685</v>
      </c>
      <c r="I8" s="58">
        <v>2.4E-2</v>
      </c>
      <c r="J8" s="58">
        <v>5.8000000000000003E-2</v>
      </c>
      <c r="K8" s="58">
        <v>2.8999999999999998E-3</v>
      </c>
      <c r="L8" s="58">
        <v>1E-3</v>
      </c>
      <c r="M8" s="80">
        <v>0.37173</v>
      </c>
      <c r="N8" s="25">
        <v>-0.23</v>
      </c>
      <c r="O8" s="26">
        <v>0.47</v>
      </c>
      <c r="P8" s="25"/>
      <c r="Q8" s="25">
        <v>15</v>
      </c>
      <c r="R8" s="25">
        <v>56</v>
      </c>
      <c r="S8" s="205">
        <v>18.8</v>
      </c>
      <c r="T8" s="205">
        <v>6.5</v>
      </c>
      <c r="U8" s="147">
        <f t="shared" si="4"/>
        <v>34.574468085106382</v>
      </c>
      <c r="V8" s="25">
        <v>-900</v>
      </c>
      <c r="W8" s="25">
        <v>4500</v>
      </c>
      <c r="X8" s="22">
        <f t="shared" si="2"/>
        <v>-25.333333333333343</v>
      </c>
      <c r="Y8" s="22"/>
      <c r="Z8" s="22">
        <f t="shared" si="3"/>
        <v>-6.7857142857142866E-2</v>
      </c>
    </row>
    <row r="9" spans="1:26" s="74" customFormat="1" x14ac:dyDescent="0.2">
      <c r="A9" s="21" t="s">
        <v>488</v>
      </c>
      <c r="B9" s="112">
        <v>5.2504999999999997</v>
      </c>
      <c r="C9" s="25">
        <v>211.7</v>
      </c>
      <c r="D9" s="117">
        <v>9.1</v>
      </c>
      <c r="E9" s="25">
        <v>70.7</v>
      </c>
      <c r="F9" s="117">
        <v>4.5999999999999996</v>
      </c>
      <c r="G9" s="23">
        <f t="shared" si="0"/>
        <v>0.33396315540859711</v>
      </c>
      <c r="H9" s="24">
        <f t="shared" si="1"/>
        <v>228.31449999999998</v>
      </c>
      <c r="I9" s="58">
        <v>1.2500000000000001E-2</v>
      </c>
      <c r="J9" s="58">
        <v>7.1000000000000004E-3</v>
      </c>
      <c r="K9" s="58">
        <v>3.0999999999999999E-3</v>
      </c>
      <c r="L9" s="58">
        <v>1E-3</v>
      </c>
      <c r="M9" s="80">
        <v>0.24864</v>
      </c>
      <c r="N9" s="25">
        <v>3.6999999999999998E-2</v>
      </c>
      <c r="O9" s="25">
        <v>2.1999999999999999E-2</v>
      </c>
      <c r="P9" s="25"/>
      <c r="Q9" s="25">
        <v>12.6</v>
      </c>
      <c r="R9" s="25">
        <v>7.2</v>
      </c>
      <c r="S9" s="205">
        <v>20.2</v>
      </c>
      <c r="T9" s="205">
        <v>6.5</v>
      </c>
      <c r="U9" s="147">
        <f t="shared" si="4"/>
        <v>32.178217821782177</v>
      </c>
      <c r="V9" s="25">
        <v>-510</v>
      </c>
      <c r="W9" s="25">
        <v>880</v>
      </c>
      <c r="X9" s="22">
        <f t="shared" si="2"/>
        <v>-60.317460317460323</v>
      </c>
      <c r="Y9" s="22"/>
      <c r="Z9" s="22">
        <f t="shared" si="3"/>
        <v>-1.0555555555555556</v>
      </c>
    </row>
    <row r="10" spans="1:26" s="79" customFormat="1" x14ac:dyDescent="0.2">
      <c r="A10" s="18" t="s">
        <v>489</v>
      </c>
      <c r="B10" s="111">
        <v>10.863</v>
      </c>
      <c r="C10" s="17">
        <v>295</v>
      </c>
      <c r="D10" s="115">
        <v>45</v>
      </c>
      <c r="E10" s="17">
        <v>233</v>
      </c>
      <c r="F10" s="115">
        <v>44</v>
      </c>
      <c r="G10" s="31">
        <f t="shared" si="0"/>
        <v>0.78983050847457625</v>
      </c>
      <c r="H10" s="32">
        <f t="shared" si="1"/>
        <v>349.755</v>
      </c>
      <c r="I10" s="56">
        <v>2.24E-2</v>
      </c>
      <c r="J10" s="56">
        <v>6.0000000000000001E-3</v>
      </c>
      <c r="K10" s="56">
        <v>3.3300000000000001E-3</v>
      </c>
      <c r="L10" s="56">
        <v>4.2000000000000002E-4</v>
      </c>
      <c r="M10" s="82">
        <v>0.40603</v>
      </c>
      <c r="N10" s="17">
        <v>5.0999999999999997E-2</v>
      </c>
      <c r="O10" s="17">
        <v>1.2999999999999999E-2</v>
      </c>
      <c r="P10" s="17"/>
      <c r="Q10" s="17">
        <v>22.4</v>
      </c>
      <c r="R10" s="17">
        <v>6</v>
      </c>
      <c r="S10" s="204">
        <v>21.4</v>
      </c>
      <c r="T10" s="204">
        <v>2.7</v>
      </c>
      <c r="U10" s="121">
        <f t="shared" si="4"/>
        <v>12.616822429906543</v>
      </c>
      <c r="V10" s="17">
        <v>200</v>
      </c>
      <c r="W10" s="17">
        <v>530</v>
      </c>
      <c r="X10" s="30">
        <f t="shared" si="2"/>
        <v>4.46428571428571</v>
      </c>
      <c r="Y10" s="30"/>
      <c r="Z10" s="30">
        <f t="shared" si="3"/>
        <v>0.16666666666666666</v>
      </c>
    </row>
    <row r="11" spans="1:26" s="79" customFormat="1" x14ac:dyDescent="0.2">
      <c r="A11" s="18" t="s">
        <v>490</v>
      </c>
      <c r="B11" s="111">
        <v>11.225</v>
      </c>
      <c r="C11" s="17">
        <v>400</v>
      </c>
      <c r="D11" s="115">
        <v>14</v>
      </c>
      <c r="E11" s="17">
        <v>88.5</v>
      </c>
      <c r="F11" s="115">
        <v>4.2</v>
      </c>
      <c r="G11" s="31">
        <f t="shared" si="0"/>
        <v>0.22125</v>
      </c>
      <c r="H11" s="32">
        <f t="shared" si="1"/>
        <v>420.79750000000001</v>
      </c>
      <c r="I11" s="56">
        <v>2.2200000000000001E-2</v>
      </c>
      <c r="J11" s="56">
        <v>5.7999999999999996E-3</v>
      </c>
      <c r="K11" s="56">
        <v>3.3600000000000001E-3</v>
      </c>
      <c r="L11" s="56">
        <v>2.2000000000000001E-4</v>
      </c>
      <c r="M11" s="82">
        <v>0.28323999999999999</v>
      </c>
      <c r="N11" s="17">
        <v>4.9000000000000002E-2</v>
      </c>
      <c r="O11" s="17">
        <v>1.2999999999999999E-2</v>
      </c>
      <c r="P11" s="17"/>
      <c r="Q11" s="17">
        <v>22.2</v>
      </c>
      <c r="R11" s="17">
        <v>5.7</v>
      </c>
      <c r="S11" s="204">
        <v>21.6</v>
      </c>
      <c r="T11" s="204">
        <v>1.4</v>
      </c>
      <c r="U11" s="121">
        <f t="shared" si="4"/>
        <v>6.481481481481481</v>
      </c>
      <c r="V11" s="17">
        <v>50</v>
      </c>
      <c r="W11" s="17">
        <v>490</v>
      </c>
      <c r="X11" s="30">
        <f t="shared" si="2"/>
        <v>2.7027027027026973</v>
      </c>
      <c r="Y11" s="30"/>
      <c r="Z11" s="30">
        <f t="shared" si="3"/>
        <v>0.10526315789473646</v>
      </c>
    </row>
    <row r="12" spans="1:26" s="74" customFormat="1" x14ac:dyDescent="0.2">
      <c r="A12" s="21" t="s">
        <v>491</v>
      </c>
      <c r="B12" s="112">
        <v>10.923</v>
      </c>
      <c r="C12" s="25">
        <v>196</v>
      </c>
      <c r="D12" s="117">
        <v>17</v>
      </c>
      <c r="E12" s="25">
        <v>190</v>
      </c>
      <c r="F12" s="117">
        <v>15</v>
      </c>
      <c r="G12" s="23">
        <f t="shared" si="0"/>
        <v>0.96938775510204078</v>
      </c>
      <c r="H12" s="24">
        <f t="shared" si="1"/>
        <v>240.65</v>
      </c>
      <c r="I12" s="58">
        <v>3.2500000000000001E-2</v>
      </c>
      <c r="J12" s="58">
        <v>7.4000000000000003E-3</v>
      </c>
      <c r="K12" s="58">
        <v>3.3999999999999998E-3</v>
      </c>
      <c r="L12" s="58">
        <v>3.4000000000000002E-4</v>
      </c>
      <c r="M12" s="80">
        <v>0.21239</v>
      </c>
      <c r="N12" s="25">
        <v>6.3E-2</v>
      </c>
      <c r="O12" s="25">
        <v>1.7000000000000001E-2</v>
      </c>
      <c r="P12" s="25"/>
      <c r="Q12" s="25">
        <v>32.299999999999997</v>
      </c>
      <c r="R12" s="25">
        <v>7.3</v>
      </c>
      <c r="S12" s="205">
        <v>21.9</v>
      </c>
      <c r="T12" s="205">
        <v>2.2000000000000002</v>
      </c>
      <c r="U12" s="146">
        <f t="shared" si="4"/>
        <v>10.045662100456623</v>
      </c>
      <c r="V12" s="25">
        <v>670</v>
      </c>
      <c r="W12" s="25">
        <v>540</v>
      </c>
      <c r="X12" s="22">
        <f t="shared" si="2"/>
        <v>32.198142414860676</v>
      </c>
      <c r="Y12" s="22"/>
      <c r="Z12" s="29">
        <f t="shared" si="3"/>
        <v>1.4246575342465753</v>
      </c>
    </row>
    <row r="13" spans="1:26" s="74" customFormat="1" x14ac:dyDescent="0.2">
      <c r="A13" s="21" t="s">
        <v>492</v>
      </c>
      <c r="B13" s="112">
        <v>5.0693999999999999</v>
      </c>
      <c r="C13" s="25">
        <v>64.5</v>
      </c>
      <c r="D13" s="117">
        <v>3.6</v>
      </c>
      <c r="E13" s="25">
        <v>28.5</v>
      </c>
      <c r="F13" s="117">
        <v>4.2</v>
      </c>
      <c r="G13" s="23">
        <f t="shared" si="0"/>
        <v>0.44186046511627908</v>
      </c>
      <c r="H13" s="24">
        <f t="shared" si="1"/>
        <v>71.197500000000005</v>
      </c>
      <c r="I13" s="58">
        <v>2.7E-2</v>
      </c>
      <c r="J13" s="58">
        <v>2.5000000000000001E-2</v>
      </c>
      <c r="K13" s="58">
        <v>3.4199999999999999E-3</v>
      </c>
      <c r="L13" s="58">
        <v>5.9000000000000003E-4</v>
      </c>
      <c r="M13" s="80">
        <v>0.38249</v>
      </c>
      <c r="N13" s="25">
        <v>5.7000000000000002E-2</v>
      </c>
      <c r="O13" s="25">
        <v>5.6000000000000001E-2</v>
      </c>
      <c r="P13" s="25"/>
      <c r="Q13" s="25">
        <v>27</v>
      </c>
      <c r="R13" s="25">
        <v>24</v>
      </c>
      <c r="S13" s="205">
        <v>22</v>
      </c>
      <c r="T13" s="205">
        <v>3.8</v>
      </c>
      <c r="U13" s="147">
        <f t="shared" si="4"/>
        <v>17.272727272727273</v>
      </c>
      <c r="V13" s="25">
        <v>-500</v>
      </c>
      <c r="W13" s="25">
        <v>1600</v>
      </c>
      <c r="X13" s="22">
        <f t="shared" si="2"/>
        <v>18.518518518518523</v>
      </c>
      <c r="Y13" s="22"/>
      <c r="Z13" s="22">
        <f t="shared" si="3"/>
        <v>0.20833333333333334</v>
      </c>
    </row>
    <row r="14" spans="1:26" s="79" customFormat="1" x14ac:dyDescent="0.2">
      <c r="A14" s="18" t="s">
        <v>493</v>
      </c>
      <c r="B14" s="111">
        <v>6.6384999999999996</v>
      </c>
      <c r="C14" s="17">
        <v>3890</v>
      </c>
      <c r="D14" s="115">
        <v>170</v>
      </c>
      <c r="E14" s="17">
        <v>480</v>
      </c>
      <c r="F14" s="115">
        <v>25</v>
      </c>
      <c r="G14" s="31">
        <f t="shared" si="0"/>
        <v>0.12339331619537275</v>
      </c>
      <c r="H14" s="32">
        <f t="shared" si="1"/>
        <v>4002.8</v>
      </c>
      <c r="I14" s="56">
        <v>2.52E-2</v>
      </c>
      <c r="J14" s="56">
        <v>2.5000000000000001E-3</v>
      </c>
      <c r="K14" s="56">
        <v>3.5400000000000002E-3</v>
      </c>
      <c r="L14" s="56">
        <v>2.0000000000000001E-4</v>
      </c>
      <c r="M14" s="82">
        <v>0.3846</v>
      </c>
      <c r="N14" s="17">
        <v>5.04E-2</v>
      </c>
      <c r="O14" s="17">
        <v>4.1999999999999997E-3</v>
      </c>
      <c r="P14" s="17"/>
      <c r="Q14" s="17">
        <v>25.2</v>
      </c>
      <c r="R14" s="17">
        <v>2.5</v>
      </c>
      <c r="S14" s="204">
        <v>22.8</v>
      </c>
      <c r="T14" s="204">
        <v>1.3</v>
      </c>
      <c r="U14" s="121">
        <f t="shared" si="4"/>
        <v>5.7017543859649118</v>
      </c>
      <c r="V14" s="17">
        <v>250</v>
      </c>
      <c r="W14" s="17">
        <v>200</v>
      </c>
      <c r="X14" s="30">
        <f t="shared" si="2"/>
        <v>9.5238095238095237</v>
      </c>
      <c r="Y14" s="30"/>
      <c r="Z14" s="30">
        <f t="shared" si="3"/>
        <v>0.95999999999999941</v>
      </c>
    </row>
    <row r="15" spans="1:26" s="79" customFormat="1" x14ac:dyDescent="0.2">
      <c r="A15" s="18" t="s">
        <v>494</v>
      </c>
      <c r="B15" s="111">
        <v>22.751999999999999</v>
      </c>
      <c r="C15" s="17">
        <v>187</v>
      </c>
      <c r="D15" s="115">
        <v>12</v>
      </c>
      <c r="E15" s="17">
        <v>50.6</v>
      </c>
      <c r="F15" s="115">
        <v>3</v>
      </c>
      <c r="G15" s="31">
        <f t="shared" si="0"/>
        <v>0.27058823529411763</v>
      </c>
      <c r="H15" s="32">
        <f t="shared" si="1"/>
        <v>198.89099999999999</v>
      </c>
      <c r="I15" s="56">
        <v>2.18E-2</v>
      </c>
      <c r="J15" s="56">
        <v>5.1999999999999998E-3</v>
      </c>
      <c r="K15" s="56">
        <v>3.5400000000000002E-3</v>
      </c>
      <c r="L15" s="56">
        <v>3.8000000000000002E-4</v>
      </c>
      <c r="M15" s="82">
        <v>-2.3347E-2</v>
      </c>
      <c r="N15" s="17">
        <v>4.5999999999999999E-2</v>
      </c>
      <c r="O15" s="17">
        <v>1.0999999999999999E-2</v>
      </c>
      <c r="P15" s="17"/>
      <c r="Q15" s="17">
        <v>22.5</v>
      </c>
      <c r="R15" s="17">
        <v>5.2</v>
      </c>
      <c r="S15" s="204">
        <v>22.8</v>
      </c>
      <c r="T15" s="204">
        <v>2.4</v>
      </c>
      <c r="U15" s="121">
        <f t="shared" si="4"/>
        <v>10.526315789473683</v>
      </c>
      <c r="V15" s="17">
        <v>-110</v>
      </c>
      <c r="W15" s="17">
        <v>430</v>
      </c>
      <c r="X15" s="30">
        <f t="shared" si="2"/>
        <v>-1.3333333333333419</v>
      </c>
      <c r="Y15" s="30"/>
      <c r="Z15" s="30">
        <f t="shared" si="3"/>
        <v>-5.7692307692307827E-2</v>
      </c>
    </row>
    <row r="16" spans="1:26" s="79" customFormat="1" x14ac:dyDescent="0.2">
      <c r="A16" s="18" t="s">
        <v>495</v>
      </c>
      <c r="B16" s="111">
        <v>17.562000000000001</v>
      </c>
      <c r="C16" s="17">
        <v>511</v>
      </c>
      <c r="D16" s="115">
        <v>54</v>
      </c>
      <c r="E16" s="17">
        <v>81</v>
      </c>
      <c r="F16" s="115">
        <v>19</v>
      </c>
      <c r="G16" s="31">
        <f t="shared" si="0"/>
        <v>0.15851272015655576</v>
      </c>
      <c r="H16" s="32">
        <f t="shared" si="1"/>
        <v>530.03499999999997</v>
      </c>
      <c r="I16" s="56">
        <v>2.1399999999999999E-2</v>
      </c>
      <c r="J16" s="56">
        <v>2.3999999999999998E-3</v>
      </c>
      <c r="K16" s="56">
        <v>3.5999999999999999E-3</v>
      </c>
      <c r="L16" s="56">
        <v>1.6000000000000001E-4</v>
      </c>
      <c r="M16" s="82">
        <v>0.11824999999999999</v>
      </c>
      <c r="N16" s="17">
        <v>4.6699999999999998E-2</v>
      </c>
      <c r="O16" s="17">
        <v>5.5999999999999999E-3</v>
      </c>
      <c r="P16" s="17"/>
      <c r="Q16" s="17">
        <v>21.4</v>
      </c>
      <c r="R16" s="17">
        <v>2.4</v>
      </c>
      <c r="S16" s="204">
        <v>23.18</v>
      </c>
      <c r="T16" s="204">
        <v>1</v>
      </c>
      <c r="U16" s="121">
        <f t="shared" si="4"/>
        <v>4.3140638481449525</v>
      </c>
      <c r="V16" s="17">
        <v>40</v>
      </c>
      <c r="W16" s="17">
        <v>240</v>
      </c>
      <c r="X16" s="30">
        <f t="shared" si="2"/>
        <v>-8.3177570093458044</v>
      </c>
      <c r="Y16" s="30"/>
      <c r="Z16" s="30">
        <f t="shared" si="3"/>
        <v>-0.74166666666666714</v>
      </c>
    </row>
    <row r="17" spans="1:26" s="74" customFormat="1" x14ac:dyDescent="0.2">
      <c r="A17" s="21" t="s">
        <v>496</v>
      </c>
      <c r="B17" s="112">
        <v>16.355</v>
      </c>
      <c r="C17" s="25">
        <v>63</v>
      </c>
      <c r="D17" s="117">
        <v>12</v>
      </c>
      <c r="E17" s="25">
        <v>26.5</v>
      </c>
      <c r="F17" s="117">
        <v>2.5</v>
      </c>
      <c r="G17" s="23">
        <f t="shared" si="0"/>
        <v>0.42063492063492064</v>
      </c>
      <c r="H17" s="24">
        <f t="shared" si="1"/>
        <v>69.227500000000006</v>
      </c>
      <c r="I17" s="58">
        <v>1.7000000000000001E-2</v>
      </c>
      <c r="J17" s="58">
        <v>1.2999999999999999E-2</v>
      </c>
      <c r="K17" s="58">
        <v>3.6099999999999999E-3</v>
      </c>
      <c r="L17" s="58">
        <v>6.6E-4</v>
      </c>
      <c r="M17" s="80">
        <v>-1.447E-2</v>
      </c>
      <c r="N17" s="25">
        <v>6.4000000000000001E-2</v>
      </c>
      <c r="O17" s="25">
        <v>4.1000000000000002E-2</v>
      </c>
      <c r="P17" s="25"/>
      <c r="Q17" s="25">
        <v>17</v>
      </c>
      <c r="R17" s="25">
        <v>13</v>
      </c>
      <c r="S17" s="205">
        <v>23.2</v>
      </c>
      <c r="T17" s="205">
        <v>4.2</v>
      </c>
      <c r="U17" s="147">
        <f t="shared" si="4"/>
        <v>18.103448275862068</v>
      </c>
      <c r="V17" s="25">
        <v>-500</v>
      </c>
      <c r="W17" s="25">
        <v>1000</v>
      </c>
      <c r="X17" s="22">
        <f t="shared" si="2"/>
        <v>-36.470588235294123</v>
      </c>
      <c r="Y17" s="22"/>
      <c r="Z17" s="22">
        <f t="shared" si="3"/>
        <v>-0.47692307692307689</v>
      </c>
    </row>
    <row r="18" spans="1:26" s="79" customFormat="1" x14ac:dyDescent="0.2">
      <c r="A18" s="18" t="s">
        <v>497</v>
      </c>
      <c r="B18" s="111">
        <v>21.907</v>
      </c>
      <c r="C18" s="17">
        <v>82</v>
      </c>
      <c r="D18" s="115">
        <v>15</v>
      </c>
      <c r="E18" s="17">
        <v>52.7</v>
      </c>
      <c r="F18" s="115">
        <v>3.8</v>
      </c>
      <c r="G18" s="31">
        <f t="shared" si="0"/>
        <v>0.64268292682926831</v>
      </c>
      <c r="H18" s="32">
        <f t="shared" si="1"/>
        <v>94.384500000000003</v>
      </c>
      <c r="I18" s="56">
        <v>0.03</v>
      </c>
      <c r="J18" s="56">
        <v>1.6E-2</v>
      </c>
      <c r="K18" s="56">
        <v>3.7599999999999999E-3</v>
      </c>
      <c r="L18" s="56">
        <v>5.1999999999999995E-4</v>
      </c>
      <c r="M18" s="82">
        <v>4.6620999999999998E-3</v>
      </c>
      <c r="N18" s="17">
        <v>6.0999999999999999E-2</v>
      </c>
      <c r="O18" s="17">
        <v>3.1E-2</v>
      </c>
      <c r="P18" s="17"/>
      <c r="Q18" s="17">
        <v>34</v>
      </c>
      <c r="R18" s="17">
        <v>15</v>
      </c>
      <c r="S18" s="204">
        <v>24.2</v>
      </c>
      <c r="T18" s="204">
        <v>3.3</v>
      </c>
      <c r="U18" s="121">
        <f t="shared" si="4"/>
        <v>13.636363636363635</v>
      </c>
      <c r="V18" s="17">
        <v>800</v>
      </c>
      <c r="W18" s="17">
        <v>620</v>
      </c>
      <c r="X18" s="30">
        <f t="shared" si="2"/>
        <v>28.823529411764703</v>
      </c>
      <c r="Y18" s="30"/>
      <c r="Z18" s="30">
        <f t="shared" si="3"/>
        <v>0.65333333333333343</v>
      </c>
    </row>
    <row r="19" spans="1:26" s="79" customFormat="1" x14ac:dyDescent="0.2">
      <c r="A19" s="18" t="s">
        <v>498</v>
      </c>
      <c r="B19" s="111">
        <v>21.666</v>
      </c>
      <c r="C19" s="17">
        <v>137</v>
      </c>
      <c r="D19" s="115">
        <v>12</v>
      </c>
      <c r="E19" s="17">
        <v>54</v>
      </c>
      <c r="F19" s="115">
        <v>3</v>
      </c>
      <c r="G19" s="31">
        <f t="shared" si="0"/>
        <v>0.39416058394160586</v>
      </c>
      <c r="H19" s="32">
        <f t="shared" si="1"/>
        <v>149.69</v>
      </c>
      <c r="I19" s="56">
        <v>2.7799999999999998E-2</v>
      </c>
      <c r="J19" s="56">
        <v>6.7999999999999996E-3</v>
      </c>
      <c r="K19" s="56">
        <v>3.9199999999999999E-3</v>
      </c>
      <c r="L19" s="56">
        <v>4.2999999999999999E-4</v>
      </c>
      <c r="M19" s="82">
        <v>-2.5928E-2</v>
      </c>
      <c r="N19" s="17">
        <v>5.8000000000000003E-2</v>
      </c>
      <c r="O19" s="17">
        <v>1.6E-2</v>
      </c>
      <c r="P19" s="17"/>
      <c r="Q19" s="17">
        <v>27.6</v>
      </c>
      <c r="R19" s="17">
        <v>6.7</v>
      </c>
      <c r="S19" s="204">
        <v>25.2</v>
      </c>
      <c r="T19" s="204">
        <v>2.8</v>
      </c>
      <c r="U19" s="121">
        <f t="shared" si="4"/>
        <v>11.111111111111111</v>
      </c>
      <c r="V19" s="17">
        <v>250</v>
      </c>
      <c r="W19" s="17">
        <v>500</v>
      </c>
      <c r="X19" s="30">
        <f t="shared" si="2"/>
        <v>8.6956521739130483</v>
      </c>
      <c r="Y19" s="30"/>
      <c r="Z19" s="30">
        <f t="shared" si="3"/>
        <v>0.35820895522388091</v>
      </c>
    </row>
    <row r="20" spans="1:26" s="74" customFormat="1" x14ac:dyDescent="0.2">
      <c r="A20" s="21" t="s">
        <v>499</v>
      </c>
      <c r="B20" s="112">
        <v>20.518999999999998</v>
      </c>
      <c r="C20" s="25">
        <v>50.4</v>
      </c>
      <c r="D20" s="117">
        <v>3.2</v>
      </c>
      <c r="E20" s="25">
        <v>71.099999999999994</v>
      </c>
      <c r="F20" s="117">
        <v>4.5999999999999996</v>
      </c>
      <c r="G20" s="23">
        <f t="shared" si="0"/>
        <v>1.4107142857142856</v>
      </c>
      <c r="H20" s="24">
        <f t="shared" si="1"/>
        <v>67.108499999999992</v>
      </c>
      <c r="I20" s="58">
        <v>1.9E-2</v>
      </c>
      <c r="J20" s="58">
        <v>1.4E-2</v>
      </c>
      <c r="K20" s="58">
        <v>3.9100000000000003E-3</v>
      </c>
      <c r="L20" s="58">
        <v>7.1000000000000002E-4</v>
      </c>
      <c r="M20" s="80">
        <v>-6.6966999999999999E-2</v>
      </c>
      <c r="N20" s="25">
        <v>0.06</v>
      </c>
      <c r="O20" s="25">
        <v>3.9E-2</v>
      </c>
      <c r="P20" s="25"/>
      <c r="Q20" s="25">
        <v>18</v>
      </c>
      <c r="R20" s="25">
        <v>14</v>
      </c>
      <c r="S20" s="205">
        <v>25.2</v>
      </c>
      <c r="T20" s="205">
        <v>4.5</v>
      </c>
      <c r="U20" s="147">
        <f t="shared" si="4"/>
        <v>17.857142857142858</v>
      </c>
      <c r="V20" s="25">
        <v>-800</v>
      </c>
      <c r="W20" s="25">
        <v>1000</v>
      </c>
      <c r="X20" s="22">
        <f t="shared" si="2"/>
        <v>-39.999999999999993</v>
      </c>
      <c r="Y20" s="22"/>
      <c r="Z20" s="22">
        <f t="shared" si="3"/>
        <v>-0.51428571428571423</v>
      </c>
    </row>
    <row r="21" spans="1:26" s="74" customFormat="1" x14ac:dyDescent="0.2">
      <c r="A21" s="21" t="s">
        <v>500</v>
      </c>
      <c r="B21" s="112">
        <v>19.131</v>
      </c>
      <c r="C21" s="25">
        <v>106.3</v>
      </c>
      <c r="D21" s="117">
        <v>4</v>
      </c>
      <c r="E21" s="25">
        <v>65.3</v>
      </c>
      <c r="F21" s="117">
        <v>2.9</v>
      </c>
      <c r="G21" s="23">
        <f t="shared" si="0"/>
        <v>0.61429915333960483</v>
      </c>
      <c r="H21" s="24">
        <f t="shared" si="1"/>
        <v>121.6455</v>
      </c>
      <c r="I21" s="58">
        <v>2.35E-2</v>
      </c>
      <c r="J21" s="58">
        <v>8.0000000000000002E-3</v>
      </c>
      <c r="K21" s="58">
        <v>3.9399999999999999E-3</v>
      </c>
      <c r="L21" s="58">
        <v>7.3999999999999999E-4</v>
      </c>
      <c r="M21" s="80">
        <v>0.12382</v>
      </c>
      <c r="N21" s="25">
        <v>4.9000000000000002E-2</v>
      </c>
      <c r="O21" s="25">
        <v>1.9E-2</v>
      </c>
      <c r="P21" s="25"/>
      <c r="Q21" s="25">
        <v>23.2</v>
      </c>
      <c r="R21" s="25">
        <v>7.9</v>
      </c>
      <c r="S21" s="205">
        <v>25.4</v>
      </c>
      <c r="T21" s="205">
        <v>4.7</v>
      </c>
      <c r="U21" s="147">
        <f t="shared" si="4"/>
        <v>18.503937007874015</v>
      </c>
      <c r="V21" s="25">
        <v>-80</v>
      </c>
      <c r="W21" s="25">
        <v>620</v>
      </c>
      <c r="X21" s="22">
        <f t="shared" si="2"/>
        <v>-9.4827586206896584</v>
      </c>
      <c r="Y21" s="22"/>
      <c r="Z21" s="22">
        <f t="shared" si="3"/>
        <v>-0.27848101265822772</v>
      </c>
    </row>
    <row r="22" spans="1:26" s="79" customFormat="1" x14ac:dyDescent="0.2">
      <c r="A22" s="18" t="s">
        <v>501</v>
      </c>
      <c r="B22" s="111">
        <v>14.243</v>
      </c>
      <c r="C22" s="17">
        <v>280</v>
      </c>
      <c r="D22" s="115">
        <v>18</v>
      </c>
      <c r="E22" s="17">
        <v>59.5</v>
      </c>
      <c r="F22" s="115">
        <v>4.7</v>
      </c>
      <c r="G22" s="31">
        <f t="shared" si="0"/>
        <v>0.21249999999999999</v>
      </c>
      <c r="H22" s="32">
        <f t="shared" si="1"/>
        <v>293.98250000000002</v>
      </c>
      <c r="I22" s="56">
        <v>2.3099999999999999E-2</v>
      </c>
      <c r="J22" s="56">
        <v>5.5999999999999999E-3</v>
      </c>
      <c r="K22" s="56">
        <v>4.0699999999999998E-3</v>
      </c>
      <c r="L22" s="56">
        <v>3.2000000000000003E-4</v>
      </c>
      <c r="M22" s="82">
        <v>0.57432000000000005</v>
      </c>
      <c r="N22" s="17">
        <v>4.2799999999999998E-2</v>
      </c>
      <c r="O22" s="17">
        <v>8.6E-3</v>
      </c>
      <c r="P22" s="17"/>
      <c r="Q22" s="17">
        <v>23.1</v>
      </c>
      <c r="R22" s="17">
        <v>5.5</v>
      </c>
      <c r="S22" s="204">
        <v>26.2</v>
      </c>
      <c r="T22" s="204">
        <v>2.1</v>
      </c>
      <c r="U22" s="121">
        <f t="shared" si="4"/>
        <v>8.0152671755725198</v>
      </c>
      <c r="V22" s="17">
        <v>-130</v>
      </c>
      <c r="W22" s="17">
        <v>380</v>
      </c>
      <c r="X22" s="30">
        <f t="shared" si="2"/>
        <v>-13.419913419913421</v>
      </c>
      <c r="Y22" s="30"/>
      <c r="Z22" s="30">
        <f t="shared" si="3"/>
        <v>-0.56363636363636327</v>
      </c>
    </row>
    <row r="23" spans="1:26" s="79" customFormat="1" x14ac:dyDescent="0.2">
      <c r="A23" s="18" t="s">
        <v>502</v>
      </c>
      <c r="B23" s="111">
        <v>8.2680000000000007</v>
      </c>
      <c r="C23" s="17">
        <v>2114</v>
      </c>
      <c r="D23" s="115">
        <v>89</v>
      </c>
      <c r="E23" s="17">
        <v>199</v>
      </c>
      <c r="F23" s="115">
        <v>11</v>
      </c>
      <c r="G23" s="31">
        <f t="shared" si="0"/>
        <v>9.4134342478713343E-2</v>
      </c>
      <c r="H23" s="32">
        <f t="shared" si="1"/>
        <v>2160.7649999999999</v>
      </c>
      <c r="I23" s="56">
        <v>2.5600000000000001E-2</v>
      </c>
      <c r="J23" s="56">
        <v>2.5999999999999999E-3</v>
      </c>
      <c r="K23" s="56">
        <v>4.0800000000000003E-3</v>
      </c>
      <c r="L23" s="56">
        <v>1.9000000000000001E-4</v>
      </c>
      <c r="M23" s="82">
        <v>0.53573000000000004</v>
      </c>
      <c r="N23" s="17">
        <v>4.5199999999999997E-2</v>
      </c>
      <c r="O23" s="17">
        <v>3.2000000000000002E-3</v>
      </c>
      <c r="P23" s="17"/>
      <c r="Q23" s="17">
        <v>25.6</v>
      </c>
      <c r="R23" s="17">
        <v>2.5</v>
      </c>
      <c r="S23" s="204">
        <v>26.2</v>
      </c>
      <c r="T23" s="204">
        <v>1.2</v>
      </c>
      <c r="U23" s="121">
        <f t="shared" si="4"/>
        <v>4.5801526717557248</v>
      </c>
      <c r="V23" s="17">
        <v>-30</v>
      </c>
      <c r="W23" s="17">
        <v>150</v>
      </c>
      <c r="X23" s="30">
        <f t="shared" si="2"/>
        <v>-2.34375</v>
      </c>
      <c r="Y23" s="30"/>
      <c r="Z23" s="30">
        <f t="shared" si="3"/>
        <v>-0.23999999999999916</v>
      </c>
    </row>
    <row r="24" spans="1:26" s="74" customFormat="1" x14ac:dyDescent="0.2">
      <c r="A24" s="21" t="s">
        <v>503</v>
      </c>
      <c r="B24" s="112">
        <v>13.217000000000001</v>
      </c>
      <c r="C24" s="25">
        <v>13.8</v>
      </c>
      <c r="D24" s="117">
        <v>1.1000000000000001</v>
      </c>
      <c r="E24" s="25">
        <v>12.84</v>
      </c>
      <c r="F24" s="117">
        <v>0.54</v>
      </c>
      <c r="G24" s="23">
        <f t="shared" si="0"/>
        <v>0.93043478260869561</v>
      </c>
      <c r="H24" s="24">
        <f t="shared" si="1"/>
        <v>16.817399999999999</v>
      </c>
      <c r="I24" s="58">
        <v>3.5000000000000003E-2</v>
      </c>
      <c r="J24" s="58">
        <v>7.1999999999999995E-2</v>
      </c>
      <c r="K24" s="58">
        <v>4.1000000000000003E-3</v>
      </c>
      <c r="L24" s="58">
        <v>9.7999999999999997E-4</v>
      </c>
      <c r="M24" s="80">
        <v>4.6607000000000003E-2</v>
      </c>
      <c r="N24" s="25">
        <v>0.14000000000000001</v>
      </c>
      <c r="O24" s="25">
        <v>0.12</v>
      </c>
      <c r="P24" s="25"/>
      <c r="Q24" s="25">
        <v>20</v>
      </c>
      <c r="R24" s="25">
        <v>69</v>
      </c>
      <c r="S24" s="205">
        <v>26.3</v>
      </c>
      <c r="T24" s="205">
        <v>6.3</v>
      </c>
      <c r="U24" s="147">
        <f t="shared" si="4"/>
        <v>23.954372623574145</v>
      </c>
      <c r="V24" s="25">
        <v>-300</v>
      </c>
      <c r="W24" s="25">
        <v>2100</v>
      </c>
      <c r="X24" s="22">
        <f t="shared" si="2"/>
        <v>-31.499999999999993</v>
      </c>
      <c r="Y24" s="22"/>
      <c r="Z24" s="22">
        <f t="shared" si="3"/>
        <v>-9.1304347826086971E-2</v>
      </c>
    </row>
    <row r="25" spans="1:26" s="79" customFormat="1" x14ac:dyDescent="0.2">
      <c r="A25" s="18" t="s">
        <v>504</v>
      </c>
      <c r="B25" s="111">
        <v>20.821000000000002</v>
      </c>
      <c r="C25" s="17">
        <v>236.4</v>
      </c>
      <c r="D25" s="115">
        <v>7.4</v>
      </c>
      <c r="E25" s="17">
        <v>59.7</v>
      </c>
      <c r="F25" s="115">
        <v>2.4</v>
      </c>
      <c r="G25" s="31">
        <f t="shared" si="0"/>
        <v>0.25253807106598986</v>
      </c>
      <c r="H25" s="32">
        <f t="shared" si="1"/>
        <v>250.42950000000002</v>
      </c>
      <c r="I25" s="56">
        <v>2.35E-2</v>
      </c>
      <c r="J25" s="56">
        <v>5.0000000000000001E-3</v>
      </c>
      <c r="K25" s="56">
        <v>4.13E-3</v>
      </c>
      <c r="L25" s="56">
        <v>3.5E-4</v>
      </c>
      <c r="M25" s="82">
        <v>0.13877</v>
      </c>
      <c r="N25" s="17">
        <v>4.4400000000000002E-2</v>
      </c>
      <c r="O25" s="17">
        <v>9.7000000000000003E-3</v>
      </c>
      <c r="P25" s="17"/>
      <c r="Q25" s="17">
        <v>23.5</v>
      </c>
      <c r="R25" s="17">
        <v>4.9000000000000004</v>
      </c>
      <c r="S25" s="204">
        <v>26.6</v>
      </c>
      <c r="T25" s="204">
        <v>2.2000000000000002</v>
      </c>
      <c r="U25" s="121">
        <f t="shared" si="4"/>
        <v>8.2706766917293226</v>
      </c>
      <c r="V25" s="17">
        <v>-40</v>
      </c>
      <c r="W25" s="17">
        <v>370</v>
      </c>
      <c r="X25" s="30">
        <f t="shared" si="2"/>
        <v>-13.191489361702136</v>
      </c>
      <c r="Y25" s="30"/>
      <c r="Z25" s="30">
        <f t="shared" si="3"/>
        <v>-0.63265306122449005</v>
      </c>
    </row>
    <row r="26" spans="1:26" s="79" customFormat="1" x14ac:dyDescent="0.2">
      <c r="A26" s="18" t="s">
        <v>505</v>
      </c>
      <c r="B26" s="111">
        <v>11.768000000000001</v>
      </c>
      <c r="C26" s="17">
        <v>219</v>
      </c>
      <c r="D26" s="115">
        <v>73</v>
      </c>
      <c r="E26" s="17">
        <v>69.8</v>
      </c>
      <c r="F26" s="115">
        <v>3.9</v>
      </c>
      <c r="G26" s="31">
        <f t="shared" si="0"/>
        <v>0.31872146118721462</v>
      </c>
      <c r="H26" s="32">
        <f t="shared" si="1"/>
        <v>235.40299999999999</v>
      </c>
      <c r="I26" s="56">
        <v>0.02</v>
      </c>
      <c r="J26" s="56">
        <v>1.4E-2</v>
      </c>
      <c r="K26" s="56">
        <v>4.2199999999999998E-3</v>
      </c>
      <c r="L26" s="56">
        <v>5.6999999999999998E-4</v>
      </c>
      <c r="M26" s="82">
        <v>0.55022000000000004</v>
      </c>
      <c r="N26" s="17">
        <v>4.4999999999999998E-2</v>
      </c>
      <c r="O26" s="17">
        <v>2.3E-2</v>
      </c>
      <c r="P26" s="17"/>
      <c r="Q26" s="17">
        <v>24</v>
      </c>
      <c r="R26" s="17">
        <v>11</v>
      </c>
      <c r="S26" s="204">
        <v>27.2</v>
      </c>
      <c r="T26" s="204">
        <v>3.7</v>
      </c>
      <c r="U26" s="121">
        <f t="shared" si="4"/>
        <v>13.602941176470591</v>
      </c>
      <c r="V26" s="17">
        <v>-330</v>
      </c>
      <c r="W26" s="17">
        <v>850</v>
      </c>
      <c r="X26" s="30">
        <f t="shared" si="2"/>
        <v>-13.33333333333333</v>
      </c>
      <c r="Y26" s="30"/>
      <c r="Z26" s="30">
        <f t="shared" si="3"/>
        <v>-0.29090909090909084</v>
      </c>
    </row>
    <row r="27" spans="1:26" s="79" customFormat="1" x14ac:dyDescent="0.2">
      <c r="A27" s="18" t="s">
        <v>506</v>
      </c>
      <c r="B27" s="111">
        <v>17.079000000000001</v>
      </c>
      <c r="C27" s="17">
        <v>46.1</v>
      </c>
      <c r="D27" s="115">
        <v>6.8</v>
      </c>
      <c r="E27" s="17">
        <v>53.3</v>
      </c>
      <c r="F27" s="115">
        <v>2.2000000000000002</v>
      </c>
      <c r="G27" s="31">
        <f t="shared" si="0"/>
        <v>1.1561822125813448</v>
      </c>
      <c r="H27" s="32">
        <f t="shared" si="1"/>
        <v>58.625500000000002</v>
      </c>
      <c r="I27" s="56">
        <v>2.1999999999999999E-2</v>
      </c>
      <c r="J27" s="56">
        <v>2.9000000000000001E-2</v>
      </c>
      <c r="K27" s="56">
        <v>4.2900000000000004E-3</v>
      </c>
      <c r="L27" s="56">
        <v>5.2999999999999998E-4</v>
      </c>
      <c r="M27" s="82">
        <v>-0.27588000000000001</v>
      </c>
      <c r="N27" s="17">
        <v>4.4999999999999998E-2</v>
      </c>
      <c r="O27" s="17">
        <v>5.0999999999999997E-2</v>
      </c>
      <c r="P27" s="17"/>
      <c r="Q27" s="17">
        <v>30</v>
      </c>
      <c r="R27" s="17">
        <v>28</v>
      </c>
      <c r="S27" s="204">
        <v>27.6</v>
      </c>
      <c r="T27" s="204">
        <v>3.4</v>
      </c>
      <c r="U27" s="121">
        <f t="shared" si="4"/>
        <v>12.318840579710145</v>
      </c>
      <c r="V27" s="17">
        <v>-700</v>
      </c>
      <c r="W27" s="17">
        <v>1200</v>
      </c>
      <c r="X27" s="30">
        <f t="shared" si="2"/>
        <v>7.9999999999999964</v>
      </c>
      <c r="Y27" s="30"/>
      <c r="Z27" s="30">
        <f t="shared" si="3"/>
        <v>8.571428571428566E-2</v>
      </c>
    </row>
    <row r="28" spans="1:26" s="79" customFormat="1" x14ac:dyDescent="0.2">
      <c r="A28" s="18" t="s">
        <v>507</v>
      </c>
      <c r="B28" s="111">
        <v>20.398</v>
      </c>
      <c r="C28" s="17">
        <v>570</v>
      </c>
      <c r="D28" s="115">
        <v>120</v>
      </c>
      <c r="E28" s="17">
        <v>51</v>
      </c>
      <c r="F28" s="115">
        <v>11</v>
      </c>
      <c r="G28" s="31">
        <f t="shared" si="0"/>
        <v>8.9473684210526316E-2</v>
      </c>
      <c r="H28" s="32">
        <f t="shared" si="1"/>
        <v>581.98500000000001</v>
      </c>
      <c r="I28" s="56">
        <v>2.8299999999999999E-2</v>
      </c>
      <c r="J28" s="56">
        <v>3.8999999999999998E-3</v>
      </c>
      <c r="K28" s="56">
        <v>4.6299999999999996E-3</v>
      </c>
      <c r="L28" s="56">
        <v>2.2000000000000001E-4</v>
      </c>
      <c r="M28" s="82">
        <v>-9.9467E-2</v>
      </c>
      <c r="N28" s="17">
        <v>4.53E-2</v>
      </c>
      <c r="O28" s="17">
        <v>6.6E-3</v>
      </c>
      <c r="P28" s="17"/>
      <c r="Q28" s="17">
        <v>28.3</v>
      </c>
      <c r="R28" s="17">
        <v>3.9</v>
      </c>
      <c r="S28" s="204">
        <v>29.8</v>
      </c>
      <c r="T28" s="204">
        <v>1.4</v>
      </c>
      <c r="U28" s="121">
        <f t="shared" si="4"/>
        <v>4.6979865771812079</v>
      </c>
      <c r="V28" s="17">
        <v>-40</v>
      </c>
      <c r="W28" s="17">
        <v>280</v>
      </c>
      <c r="X28" s="30">
        <f t="shared" si="2"/>
        <v>-5.3003533568904526</v>
      </c>
      <c r="Y28" s="30"/>
      <c r="Z28" s="30">
        <f t="shared" si="3"/>
        <v>-0.38461538461538464</v>
      </c>
    </row>
    <row r="29" spans="1:26" s="74" customFormat="1" x14ac:dyDescent="0.2">
      <c r="A29" s="21" t="s">
        <v>508</v>
      </c>
      <c r="B29" s="112">
        <v>22.751999999999999</v>
      </c>
      <c r="C29" s="25">
        <v>17.399999999999999</v>
      </c>
      <c r="D29" s="117">
        <v>1.3</v>
      </c>
      <c r="E29" s="25">
        <v>23.8</v>
      </c>
      <c r="F29" s="117">
        <v>1.3</v>
      </c>
      <c r="G29" s="23">
        <f t="shared" si="0"/>
        <v>1.3678160919540232</v>
      </c>
      <c r="H29" s="24">
        <f t="shared" si="1"/>
        <v>22.992999999999999</v>
      </c>
      <c r="I29" s="58">
        <v>2.5000000000000001E-2</v>
      </c>
      <c r="J29" s="58">
        <v>3.5000000000000003E-2</v>
      </c>
      <c r="K29" s="58">
        <v>4.7999999999999996E-3</v>
      </c>
      <c r="L29" s="58">
        <v>1.1999999999999999E-3</v>
      </c>
      <c r="M29" s="80">
        <v>-9.9096000000000004E-2</v>
      </c>
      <c r="N29" s="25">
        <v>9.1999999999999998E-2</v>
      </c>
      <c r="O29" s="25">
        <v>7.8E-2</v>
      </c>
      <c r="P29" s="25"/>
      <c r="Q29" s="25">
        <v>18</v>
      </c>
      <c r="R29" s="25">
        <v>34</v>
      </c>
      <c r="S29" s="205">
        <v>30.7</v>
      </c>
      <c r="T29" s="205">
        <v>7.7</v>
      </c>
      <c r="U29" s="147">
        <f t="shared" si="4"/>
        <v>25.081433224755699</v>
      </c>
      <c r="V29" s="25">
        <v>-900</v>
      </c>
      <c r="W29" s="25">
        <v>1800</v>
      </c>
      <c r="X29" s="22">
        <f t="shared" si="2"/>
        <v>-70.555555555555543</v>
      </c>
      <c r="Y29" s="22"/>
      <c r="Z29" s="22">
        <f t="shared" si="3"/>
        <v>-0.37352941176470589</v>
      </c>
    </row>
    <row r="30" spans="1:26" s="79" customFormat="1" x14ac:dyDescent="0.2">
      <c r="A30" s="18" t="s">
        <v>509</v>
      </c>
      <c r="B30" s="111">
        <v>13.82</v>
      </c>
      <c r="C30" s="17">
        <v>330</v>
      </c>
      <c r="D30" s="115">
        <v>24</v>
      </c>
      <c r="E30" s="17">
        <v>56.1</v>
      </c>
      <c r="F30" s="115">
        <v>4.9000000000000004</v>
      </c>
      <c r="G30" s="31">
        <f t="shared" si="0"/>
        <v>0.17</v>
      </c>
      <c r="H30" s="32">
        <f t="shared" si="1"/>
        <v>343.18349999999998</v>
      </c>
      <c r="I30" s="56">
        <v>2.92E-2</v>
      </c>
      <c r="J30" s="56">
        <v>7.1999999999999998E-3</v>
      </c>
      <c r="K30" s="56">
        <v>4.8599999999999997E-3</v>
      </c>
      <c r="L30" s="56">
        <v>6.2E-4</v>
      </c>
      <c r="M30" s="82">
        <v>0.22777</v>
      </c>
      <c r="N30" s="17">
        <v>0.05</v>
      </c>
      <c r="O30" s="17">
        <v>1.2999999999999999E-2</v>
      </c>
      <c r="P30" s="17"/>
      <c r="Q30" s="17">
        <v>29</v>
      </c>
      <c r="R30" s="17">
        <v>7.1</v>
      </c>
      <c r="S30" s="204">
        <v>31.3</v>
      </c>
      <c r="T30" s="204">
        <v>4</v>
      </c>
      <c r="U30" s="121">
        <f t="shared" si="4"/>
        <v>12.779552715654951</v>
      </c>
      <c r="V30" s="17">
        <v>-40</v>
      </c>
      <c r="W30" s="17">
        <v>460</v>
      </c>
      <c r="X30" s="30">
        <f t="shared" si="2"/>
        <v>-7.9310344827586254</v>
      </c>
      <c r="Y30" s="30"/>
      <c r="Z30" s="30">
        <f t="shared" si="3"/>
        <v>-0.32394366197183111</v>
      </c>
    </row>
    <row r="31" spans="1:26" s="79" customFormat="1" x14ac:dyDescent="0.2">
      <c r="A31" s="18" t="s">
        <v>510</v>
      </c>
      <c r="B31" s="111">
        <v>21.242999999999999</v>
      </c>
      <c r="C31" s="17">
        <v>1084</v>
      </c>
      <c r="D31" s="115">
        <v>21</v>
      </c>
      <c r="E31" s="17">
        <v>37.299999999999997</v>
      </c>
      <c r="F31" s="115">
        <v>0.99</v>
      </c>
      <c r="G31" s="31">
        <f t="shared" si="0"/>
        <v>3.4409594095940958E-2</v>
      </c>
      <c r="H31" s="32">
        <f t="shared" si="1"/>
        <v>1092.7655</v>
      </c>
      <c r="I31" s="56">
        <v>3.2599999999999997E-2</v>
      </c>
      <c r="J31" s="56">
        <v>2.5000000000000001E-3</v>
      </c>
      <c r="K31" s="56">
        <v>4.9800000000000001E-3</v>
      </c>
      <c r="L31" s="56">
        <v>1.8000000000000001E-4</v>
      </c>
      <c r="M31" s="82">
        <v>0.20834</v>
      </c>
      <c r="N31" s="17">
        <v>4.7100000000000003E-2</v>
      </c>
      <c r="O31" s="17">
        <v>3.7000000000000002E-3</v>
      </c>
      <c r="P31" s="17"/>
      <c r="Q31" s="17">
        <v>32.5</v>
      </c>
      <c r="R31" s="17">
        <v>2.5</v>
      </c>
      <c r="S31" s="204">
        <v>32</v>
      </c>
      <c r="T31" s="204">
        <v>1.1000000000000001</v>
      </c>
      <c r="U31" s="121">
        <f t="shared" si="4"/>
        <v>3.4375000000000004</v>
      </c>
      <c r="V31" s="17">
        <v>40</v>
      </c>
      <c r="W31" s="17">
        <v>160</v>
      </c>
      <c r="X31" s="30">
        <f t="shared" si="2"/>
        <v>1.538461538461533</v>
      </c>
      <c r="Y31" s="30"/>
      <c r="Z31" s="30">
        <f t="shared" si="3"/>
        <v>0.2</v>
      </c>
    </row>
    <row r="32" spans="1:26" s="74" customFormat="1" x14ac:dyDescent="0.2">
      <c r="A32" s="21" t="s">
        <v>511</v>
      </c>
      <c r="B32" s="112">
        <v>19.975999999999999</v>
      </c>
      <c r="C32" s="25">
        <v>14.7</v>
      </c>
      <c r="D32" s="117">
        <v>1.5</v>
      </c>
      <c r="E32" s="25">
        <v>7.46</v>
      </c>
      <c r="F32" s="117">
        <v>0.74</v>
      </c>
      <c r="G32" s="23">
        <f t="shared" si="0"/>
        <v>0.50748299319727896</v>
      </c>
      <c r="H32" s="24">
        <f t="shared" si="1"/>
        <v>16.453099999999999</v>
      </c>
      <c r="I32" s="58">
        <v>0.02</v>
      </c>
      <c r="J32" s="58">
        <v>0.04</v>
      </c>
      <c r="K32" s="58">
        <v>5.0000000000000001E-3</v>
      </c>
      <c r="L32" s="58">
        <v>2.8E-3</v>
      </c>
      <c r="M32" s="80">
        <v>4.9245999999999998E-2</v>
      </c>
      <c r="N32" s="25">
        <v>0.05</v>
      </c>
      <c r="O32" s="25">
        <v>0.11</v>
      </c>
      <c r="P32" s="25"/>
      <c r="Q32" s="25">
        <v>26</v>
      </c>
      <c r="R32" s="25">
        <v>40</v>
      </c>
      <c r="S32" s="205">
        <v>32</v>
      </c>
      <c r="T32" s="205">
        <v>17</v>
      </c>
      <c r="U32" s="147">
        <f t="shared" si="4"/>
        <v>53.125</v>
      </c>
      <c r="V32" s="81">
        <v>-3200</v>
      </c>
      <c r="W32" s="81">
        <v>2600</v>
      </c>
      <c r="X32" s="22">
        <f t="shared" si="2"/>
        <v>-23.076923076923084</v>
      </c>
      <c r="Y32" s="22"/>
      <c r="Z32" s="22">
        <f t="shared" si="3"/>
        <v>-0.15</v>
      </c>
    </row>
    <row r="33" spans="1:26" s="74" customFormat="1" x14ac:dyDescent="0.2">
      <c r="A33" s="21" t="s">
        <v>512</v>
      </c>
      <c r="B33" s="112">
        <v>20.459</v>
      </c>
      <c r="C33" s="25">
        <v>19.5</v>
      </c>
      <c r="D33" s="117">
        <v>1.8</v>
      </c>
      <c r="E33" s="25">
        <v>17.899999999999999</v>
      </c>
      <c r="F33" s="117">
        <v>3.4</v>
      </c>
      <c r="G33" s="23">
        <f t="shared" si="0"/>
        <v>0.91794871794871791</v>
      </c>
      <c r="H33" s="24">
        <f t="shared" si="1"/>
        <v>23.706499999999998</v>
      </c>
      <c r="I33" s="58">
        <v>4.3999999999999997E-2</v>
      </c>
      <c r="J33" s="58">
        <v>0.03</v>
      </c>
      <c r="K33" s="58">
        <v>5.1000000000000004E-3</v>
      </c>
      <c r="L33" s="58">
        <v>1E-3</v>
      </c>
      <c r="M33" s="80">
        <v>0.13403000000000001</v>
      </c>
      <c r="N33" s="25">
        <v>3.3000000000000002E-2</v>
      </c>
      <c r="O33" s="25">
        <v>5.8000000000000003E-2</v>
      </c>
      <c r="P33" s="25"/>
      <c r="Q33" s="25">
        <v>45</v>
      </c>
      <c r="R33" s="25">
        <v>30</v>
      </c>
      <c r="S33" s="205">
        <v>32.5</v>
      </c>
      <c r="T33" s="205">
        <v>6.4</v>
      </c>
      <c r="U33" s="147">
        <f t="shared" si="4"/>
        <v>19.692307692307693</v>
      </c>
      <c r="V33" s="81">
        <v>-1600</v>
      </c>
      <c r="W33" s="81">
        <v>1700</v>
      </c>
      <c r="X33" s="22">
        <f t="shared" si="2"/>
        <v>27.777777777777779</v>
      </c>
      <c r="Y33" s="22"/>
      <c r="Z33" s="22">
        <f t="shared" si="3"/>
        <v>0.41666666666666669</v>
      </c>
    </row>
    <row r="34" spans="1:26" s="79" customFormat="1" x14ac:dyDescent="0.2">
      <c r="A34" s="18" t="s">
        <v>513</v>
      </c>
      <c r="B34" s="111">
        <v>5.3712</v>
      </c>
      <c r="C34" s="17">
        <v>70.2</v>
      </c>
      <c r="D34" s="115">
        <v>2.7</v>
      </c>
      <c r="E34" s="17">
        <v>150.6</v>
      </c>
      <c r="F34" s="115">
        <v>3.9</v>
      </c>
      <c r="G34" s="31">
        <f t="shared" si="0"/>
        <v>2.1452991452991452</v>
      </c>
      <c r="H34" s="32">
        <f t="shared" si="1"/>
        <v>105.59100000000001</v>
      </c>
      <c r="I34" s="56">
        <v>2.5999999999999999E-2</v>
      </c>
      <c r="J34" s="56">
        <v>2.4E-2</v>
      </c>
      <c r="K34" s="56">
        <v>5.2300000000000003E-3</v>
      </c>
      <c r="L34" s="56">
        <v>7.7999999999999999E-4</v>
      </c>
      <c r="M34" s="82">
        <v>5.0777000000000001E-3</v>
      </c>
      <c r="N34" s="17">
        <v>6.5000000000000002E-2</v>
      </c>
      <c r="O34" s="17">
        <v>5.2999999999999999E-2</v>
      </c>
      <c r="P34" s="17"/>
      <c r="Q34" s="17">
        <v>26</v>
      </c>
      <c r="R34" s="17">
        <v>23</v>
      </c>
      <c r="S34" s="204">
        <v>33.6</v>
      </c>
      <c r="T34" s="204">
        <v>5</v>
      </c>
      <c r="U34" s="121">
        <f t="shared" si="4"/>
        <v>14.880952380952381</v>
      </c>
      <c r="V34" s="17">
        <v>-300</v>
      </c>
      <c r="W34" s="17">
        <v>1300</v>
      </c>
      <c r="X34" s="30">
        <f t="shared" si="2"/>
        <v>-29.230769230769237</v>
      </c>
      <c r="Y34" s="30"/>
      <c r="Z34" s="30">
        <f t="shared" si="3"/>
        <v>-0.33043478260869569</v>
      </c>
    </row>
    <row r="35" spans="1:26" s="79" customFormat="1" x14ac:dyDescent="0.2">
      <c r="A35" s="18" t="s">
        <v>514</v>
      </c>
      <c r="B35" s="111">
        <v>22.268999999999998</v>
      </c>
      <c r="C35" s="17">
        <v>210</v>
      </c>
      <c r="D35" s="115">
        <v>14</v>
      </c>
      <c r="E35" s="17">
        <v>140.6</v>
      </c>
      <c r="F35" s="115">
        <v>6.9</v>
      </c>
      <c r="G35" s="31">
        <f t="shared" ref="G35:G66" si="5">E35/C35</f>
        <v>0.66952380952380952</v>
      </c>
      <c r="H35" s="32">
        <f t="shared" ref="H35:H66" si="6">C35+(0.235*E35)</f>
        <v>243.041</v>
      </c>
      <c r="I35" s="56">
        <v>3.9199999999999999E-2</v>
      </c>
      <c r="J35" s="56">
        <v>5.4999999999999997E-3</v>
      </c>
      <c r="K35" s="56">
        <v>5.3499999999999997E-3</v>
      </c>
      <c r="L35" s="56">
        <v>2.9999999999999997E-4</v>
      </c>
      <c r="M35" s="82">
        <v>-0.20288</v>
      </c>
      <c r="N35" s="17">
        <v>5.1799999999999999E-2</v>
      </c>
      <c r="O35" s="17">
        <v>8.0000000000000002E-3</v>
      </c>
      <c r="P35" s="17"/>
      <c r="Q35" s="17">
        <v>38.799999999999997</v>
      </c>
      <c r="R35" s="17">
        <v>5.3</v>
      </c>
      <c r="S35" s="204">
        <v>34.4</v>
      </c>
      <c r="T35" s="204">
        <v>1.9</v>
      </c>
      <c r="U35" s="121">
        <f t="shared" si="4"/>
        <v>5.5232558139534884</v>
      </c>
      <c r="V35" s="17">
        <v>160</v>
      </c>
      <c r="W35" s="17">
        <v>300</v>
      </c>
      <c r="X35" s="30">
        <f t="shared" ref="X35:X66" si="7">100*(1-(S35/Q35))</f>
        <v>11.340206185567004</v>
      </c>
      <c r="Y35" s="30"/>
      <c r="Z35" s="30">
        <f t="shared" ref="Z35:Z66" si="8">(Q35-S35)/R35</f>
        <v>0.83018867924528272</v>
      </c>
    </row>
    <row r="36" spans="1:26" s="79" customFormat="1" x14ac:dyDescent="0.2">
      <c r="A36" s="18" t="s">
        <v>515</v>
      </c>
      <c r="B36" s="111">
        <v>22.751999999999999</v>
      </c>
      <c r="C36" s="17">
        <v>159</v>
      </c>
      <c r="D36" s="115">
        <v>11</v>
      </c>
      <c r="E36" s="17">
        <v>90.4</v>
      </c>
      <c r="F36" s="115">
        <v>5.8</v>
      </c>
      <c r="G36" s="31">
        <f t="shared" si="5"/>
        <v>0.56855345911949684</v>
      </c>
      <c r="H36" s="32">
        <f t="shared" si="6"/>
        <v>180.244</v>
      </c>
      <c r="I36" s="56">
        <v>3.1300000000000001E-2</v>
      </c>
      <c r="J36" s="56">
        <v>6.6E-3</v>
      </c>
      <c r="K36" s="56">
        <v>5.4900000000000001E-3</v>
      </c>
      <c r="L36" s="56">
        <v>3.4000000000000002E-4</v>
      </c>
      <c r="M36" s="82">
        <v>6.1051000000000001E-2</v>
      </c>
      <c r="N36" s="17">
        <v>4.3700000000000003E-2</v>
      </c>
      <c r="O36" s="17">
        <v>9.5999999999999992E-3</v>
      </c>
      <c r="P36" s="17"/>
      <c r="Q36" s="17">
        <v>31</v>
      </c>
      <c r="R36" s="17">
        <v>6.5</v>
      </c>
      <c r="S36" s="204">
        <v>35.299999999999997</v>
      </c>
      <c r="T36" s="204">
        <v>2.2000000000000002</v>
      </c>
      <c r="U36" s="121">
        <f t="shared" si="4"/>
        <v>6.2322946175637401</v>
      </c>
      <c r="V36" s="17">
        <v>-240</v>
      </c>
      <c r="W36" s="17">
        <v>370</v>
      </c>
      <c r="X36" s="30">
        <f t="shared" si="7"/>
        <v>-13.87096774193548</v>
      </c>
      <c r="Y36" s="30"/>
      <c r="Z36" s="30">
        <f t="shared" si="8"/>
        <v>-0.66153846153846108</v>
      </c>
    </row>
    <row r="37" spans="1:26" s="74" customFormat="1" x14ac:dyDescent="0.2">
      <c r="A37" s="21" t="s">
        <v>516</v>
      </c>
      <c r="B37" s="112">
        <v>19.131</v>
      </c>
      <c r="C37" s="25">
        <v>23.5</v>
      </c>
      <c r="D37" s="117">
        <v>3.8</v>
      </c>
      <c r="E37" s="25">
        <v>48.8</v>
      </c>
      <c r="F37" s="117">
        <v>3.5</v>
      </c>
      <c r="G37" s="23">
        <f t="shared" si="5"/>
        <v>2.076595744680851</v>
      </c>
      <c r="H37" s="24">
        <f t="shared" si="6"/>
        <v>34.967999999999996</v>
      </c>
      <c r="I37" s="58">
        <v>3.7999999999999999E-2</v>
      </c>
      <c r="J37" s="58">
        <v>4.2999999999999997E-2</v>
      </c>
      <c r="K37" s="58">
        <v>5.5700000000000003E-3</v>
      </c>
      <c r="L37" s="58">
        <v>9.5E-4</v>
      </c>
      <c r="M37" s="80">
        <v>-7.0872000000000004E-2</v>
      </c>
      <c r="N37" s="25">
        <v>9.8000000000000004E-2</v>
      </c>
      <c r="O37" s="25">
        <v>8.4000000000000005E-2</v>
      </c>
      <c r="P37" s="25"/>
      <c r="Q37" s="25">
        <v>30</v>
      </c>
      <c r="R37" s="25">
        <v>41</v>
      </c>
      <c r="S37" s="205">
        <v>35.799999999999997</v>
      </c>
      <c r="T37" s="205">
        <v>6.1</v>
      </c>
      <c r="U37" s="147">
        <f t="shared" si="4"/>
        <v>17.039106145251399</v>
      </c>
      <c r="V37" s="25">
        <v>-900</v>
      </c>
      <c r="W37" s="25">
        <v>1500</v>
      </c>
      <c r="X37" s="22">
        <f t="shared" si="7"/>
        <v>-19.333333333333314</v>
      </c>
      <c r="Y37" s="22"/>
      <c r="Z37" s="22">
        <f t="shared" si="8"/>
        <v>-0.14146341463414627</v>
      </c>
    </row>
    <row r="38" spans="1:26" s="74" customFormat="1" x14ac:dyDescent="0.2">
      <c r="A38" s="21" t="s">
        <v>517</v>
      </c>
      <c r="B38" s="112">
        <v>18.89</v>
      </c>
      <c r="C38" s="25">
        <v>99</v>
      </c>
      <c r="D38" s="117">
        <v>12</v>
      </c>
      <c r="E38" s="25">
        <v>51.5</v>
      </c>
      <c r="F38" s="117">
        <v>3.9</v>
      </c>
      <c r="G38" s="23">
        <f t="shared" si="5"/>
        <v>0.52020202020202022</v>
      </c>
      <c r="H38" s="24">
        <f t="shared" si="6"/>
        <v>111.10249999999999</v>
      </c>
      <c r="I38" s="58">
        <v>2.1999999999999999E-2</v>
      </c>
      <c r="J38" s="58">
        <v>1.0999999999999999E-2</v>
      </c>
      <c r="K38" s="58">
        <v>5.5999999999999999E-3</v>
      </c>
      <c r="L38" s="58">
        <v>1.1000000000000001E-3</v>
      </c>
      <c r="M38" s="80">
        <v>-0.18429000000000001</v>
      </c>
      <c r="N38" s="25">
        <v>3.6999999999999998E-2</v>
      </c>
      <c r="O38" s="25">
        <v>1.4999999999999999E-2</v>
      </c>
      <c r="P38" s="25"/>
      <c r="Q38" s="25">
        <v>25</v>
      </c>
      <c r="R38" s="25">
        <v>10</v>
      </c>
      <c r="S38" s="205">
        <v>36.200000000000003</v>
      </c>
      <c r="T38" s="205">
        <v>7.3</v>
      </c>
      <c r="U38" s="147">
        <f t="shared" si="4"/>
        <v>20.165745856353588</v>
      </c>
      <c r="V38" s="25">
        <v>-400</v>
      </c>
      <c r="W38" s="25">
        <v>560</v>
      </c>
      <c r="X38" s="22">
        <f t="shared" si="7"/>
        <v>-44.800000000000018</v>
      </c>
      <c r="Y38" s="22"/>
      <c r="Z38" s="22">
        <f t="shared" si="8"/>
        <v>-1.1200000000000003</v>
      </c>
    </row>
    <row r="39" spans="1:26" s="74" customFormat="1" x14ac:dyDescent="0.2">
      <c r="A39" s="21" t="s">
        <v>518</v>
      </c>
      <c r="B39" s="112">
        <v>13.217000000000001</v>
      </c>
      <c r="C39" s="25">
        <v>30.1</v>
      </c>
      <c r="D39" s="117">
        <v>1.6</v>
      </c>
      <c r="E39" s="25">
        <v>28.5</v>
      </c>
      <c r="F39" s="117">
        <v>1.9</v>
      </c>
      <c r="G39" s="23">
        <f t="shared" si="5"/>
        <v>0.94684385382059799</v>
      </c>
      <c r="H39" s="24">
        <f t="shared" si="6"/>
        <v>36.797499999999999</v>
      </c>
      <c r="I39" s="58">
        <v>4.4999999999999998E-2</v>
      </c>
      <c r="J39" s="58">
        <v>0.03</v>
      </c>
      <c r="K39" s="58">
        <v>5.5999999999999999E-3</v>
      </c>
      <c r="L39" s="58">
        <v>1E-3</v>
      </c>
      <c r="M39" s="80">
        <v>-0.22846</v>
      </c>
      <c r="N39" s="25">
        <v>8.2000000000000003E-2</v>
      </c>
      <c r="O39" s="25">
        <v>6.4000000000000001E-2</v>
      </c>
      <c r="P39" s="25"/>
      <c r="Q39" s="25">
        <v>42</v>
      </c>
      <c r="R39" s="25">
        <v>29</v>
      </c>
      <c r="S39" s="205">
        <v>36.200000000000003</v>
      </c>
      <c r="T39" s="205">
        <v>6.5</v>
      </c>
      <c r="U39" s="147">
        <f t="shared" si="4"/>
        <v>17.955801104972373</v>
      </c>
      <c r="V39" s="25">
        <v>-400</v>
      </c>
      <c r="W39" s="25">
        <v>1500</v>
      </c>
      <c r="X39" s="22">
        <f t="shared" si="7"/>
        <v>13.809523809523805</v>
      </c>
      <c r="Y39" s="22"/>
      <c r="Z39" s="22">
        <f t="shared" si="8"/>
        <v>0.1999999999999999</v>
      </c>
    </row>
    <row r="40" spans="1:26" s="74" customFormat="1" x14ac:dyDescent="0.2">
      <c r="A40" s="21" t="s">
        <v>519</v>
      </c>
      <c r="B40" s="112">
        <v>6.3368000000000002</v>
      </c>
      <c r="C40" s="25">
        <v>32.799999999999997</v>
      </c>
      <c r="D40" s="117">
        <v>4.0999999999999996</v>
      </c>
      <c r="E40" s="25">
        <v>58.7</v>
      </c>
      <c r="F40" s="117">
        <v>6.1</v>
      </c>
      <c r="G40" s="23">
        <f t="shared" si="5"/>
        <v>1.7896341463414636</v>
      </c>
      <c r="H40" s="24">
        <f t="shared" si="6"/>
        <v>46.594499999999996</v>
      </c>
      <c r="I40" s="58">
        <v>5.8999999999999997E-2</v>
      </c>
      <c r="J40" s="58">
        <v>4.4999999999999998E-2</v>
      </c>
      <c r="K40" s="58">
        <v>5.7000000000000002E-3</v>
      </c>
      <c r="L40" s="58">
        <v>1.2999999999999999E-3</v>
      </c>
      <c r="M40" s="80">
        <v>0.23623</v>
      </c>
      <c r="N40" s="25">
        <v>5.3999999999999999E-2</v>
      </c>
      <c r="O40" s="25">
        <v>6.0999999999999999E-2</v>
      </c>
      <c r="P40" s="25"/>
      <c r="Q40" s="25">
        <v>56</v>
      </c>
      <c r="R40" s="25">
        <v>43</v>
      </c>
      <c r="S40" s="205">
        <v>36.700000000000003</v>
      </c>
      <c r="T40" s="205">
        <v>8.1</v>
      </c>
      <c r="U40" s="147">
        <f t="shared" si="4"/>
        <v>22.070844686648499</v>
      </c>
      <c r="V40" s="25">
        <v>500</v>
      </c>
      <c r="W40" s="25">
        <v>1600</v>
      </c>
      <c r="X40" s="22">
        <f t="shared" si="7"/>
        <v>34.464285714285715</v>
      </c>
      <c r="Y40" s="22"/>
      <c r="Z40" s="22">
        <f t="shared" si="8"/>
        <v>0.44883720930232551</v>
      </c>
    </row>
    <row r="41" spans="1:26" s="74" customFormat="1" x14ac:dyDescent="0.2">
      <c r="A41" s="21" t="s">
        <v>520</v>
      </c>
      <c r="B41" s="112">
        <v>21.605</v>
      </c>
      <c r="C41" s="25">
        <v>13.6</v>
      </c>
      <c r="D41" s="117">
        <v>1.1000000000000001</v>
      </c>
      <c r="E41" s="25">
        <v>2.63</v>
      </c>
      <c r="F41" s="117">
        <v>0.26</v>
      </c>
      <c r="G41" s="23">
        <f t="shared" si="5"/>
        <v>0.19338235294117648</v>
      </c>
      <c r="H41" s="24">
        <f t="shared" si="6"/>
        <v>14.21805</v>
      </c>
      <c r="I41" s="58">
        <v>-2.1999999999999999E-2</v>
      </c>
      <c r="J41" s="58">
        <v>4.4999999999999998E-2</v>
      </c>
      <c r="K41" s="58">
        <v>5.7000000000000002E-3</v>
      </c>
      <c r="L41" s="58">
        <v>1.6999999999999999E-3</v>
      </c>
      <c r="M41" s="80">
        <v>0.15497</v>
      </c>
      <c r="N41" s="25">
        <v>0.04</v>
      </c>
      <c r="O41" s="25">
        <v>0.11</v>
      </c>
      <c r="P41" s="25"/>
      <c r="Q41" s="25">
        <v>-34</v>
      </c>
      <c r="R41" s="25">
        <v>46</v>
      </c>
      <c r="S41" s="205">
        <v>37</v>
      </c>
      <c r="T41" s="205">
        <v>11</v>
      </c>
      <c r="U41" s="147">
        <f t="shared" si="4"/>
        <v>29.72972972972973</v>
      </c>
      <c r="V41" s="81">
        <v>-4500</v>
      </c>
      <c r="W41" s="81">
        <v>3100</v>
      </c>
      <c r="X41" s="22">
        <f t="shared" si="7"/>
        <v>208.82352941176467</v>
      </c>
      <c r="Y41" s="22"/>
      <c r="Z41" s="29">
        <f t="shared" si="8"/>
        <v>-1.5434782608695652</v>
      </c>
    </row>
    <row r="42" spans="1:26" s="74" customFormat="1" x14ac:dyDescent="0.2">
      <c r="A42" s="21" t="s">
        <v>521</v>
      </c>
      <c r="B42" s="112">
        <v>22.148</v>
      </c>
      <c r="C42" s="25">
        <v>20.399999999999999</v>
      </c>
      <c r="D42" s="117">
        <v>3.4</v>
      </c>
      <c r="E42" s="25">
        <v>26.4</v>
      </c>
      <c r="F42" s="117">
        <v>1.9</v>
      </c>
      <c r="G42" s="23">
        <f t="shared" si="5"/>
        <v>1.2941176470588236</v>
      </c>
      <c r="H42" s="24">
        <f t="shared" si="6"/>
        <v>26.603999999999999</v>
      </c>
      <c r="I42" s="58">
        <v>3.4000000000000002E-2</v>
      </c>
      <c r="J42" s="58">
        <v>3.9E-2</v>
      </c>
      <c r="K42" s="58">
        <v>5.8700000000000002E-3</v>
      </c>
      <c r="L42" s="58">
        <v>8.8999999999999995E-4</v>
      </c>
      <c r="M42" s="80">
        <v>-2.4342999999999999E-3</v>
      </c>
      <c r="N42" s="25">
        <v>0.09</v>
      </c>
      <c r="O42" s="25">
        <v>0.11</v>
      </c>
      <c r="P42" s="25"/>
      <c r="Q42" s="25">
        <v>27</v>
      </c>
      <c r="R42" s="25">
        <v>37</v>
      </c>
      <c r="S42" s="205">
        <v>37.700000000000003</v>
      </c>
      <c r="T42" s="205">
        <v>5.7</v>
      </c>
      <c r="U42" s="147">
        <f t="shared" si="4"/>
        <v>15.119363395225463</v>
      </c>
      <c r="V42" s="81">
        <v>-1400</v>
      </c>
      <c r="W42" s="81">
        <v>1300</v>
      </c>
      <c r="X42" s="22">
        <f t="shared" si="7"/>
        <v>-39.629629629629633</v>
      </c>
      <c r="Y42" s="22"/>
      <c r="Z42" s="22">
        <f t="shared" si="8"/>
        <v>-0.28918918918918929</v>
      </c>
    </row>
    <row r="43" spans="1:26" s="79" customFormat="1" x14ac:dyDescent="0.2">
      <c r="A43" s="18" t="s">
        <v>522</v>
      </c>
      <c r="B43" s="111">
        <v>22.088000000000001</v>
      </c>
      <c r="C43" s="17">
        <v>177</v>
      </c>
      <c r="D43" s="115">
        <v>10</v>
      </c>
      <c r="E43" s="17">
        <v>68.7</v>
      </c>
      <c r="F43" s="115">
        <v>5.6</v>
      </c>
      <c r="G43" s="31">
        <f t="shared" si="5"/>
        <v>0.38813559322033903</v>
      </c>
      <c r="H43" s="32">
        <f t="shared" si="6"/>
        <v>193.14449999999999</v>
      </c>
      <c r="I43" s="56">
        <v>3.2099999999999997E-2</v>
      </c>
      <c r="J43" s="56">
        <v>5.3E-3</v>
      </c>
      <c r="K43" s="56">
        <v>5.9199999999999999E-3</v>
      </c>
      <c r="L43" s="56">
        <v>4.6999999999999999E-4</v>
      </c>
      <c r="M43" s="82">
        <v>0.23155000000000001</v>
      </c>
      <c r="N43" s="17">
        <v>4.2299999999999997E-2</v>
      </c>
      <c r="O43" s="17">
        <v>7.1999999999999998E-3</v>
      </c>
      <c r="P43" s="17"/>
      <c r="Q43" s="17">
        <v>32</v>
      </c>
      <c r="R43" s="17">
        <v>5.2</v>
      </c>
      <c r="S43" s="204">
        <v>38</v>
      </c>
      <c r="T43" s="204">
        <v>3</v>
      </c>
      <c r="U43" s="121">
        <f t="shared" si="4"/>
        <v>7.8947368421052628</v>
      </c>
      <c r="V43" s="17">
        <v>-190</v>
      </c>
      <c r="W43" s="17">
        <v>280</v>
      </c>
      <c r="X43" s="30">
        <f t="shared" si="7"/>
        <v>-18.75</v>
      </c>
      <c r="Y43" s="30"/>
      <c r="Z43" s="30">
        <f t="shared" si="8"/>
        <v>-1.1538461538461537</v>
      </c>
    </row>
    <row r="44" spans="1:26" s="79" customFormat="1" x14ac:dyDescent="0.2">
      <c r="A44" s="18" t="s">
        <v>523</v>
      </c>
      <c r="B44" s="111">
        <v>14.303000000000001</v>
      </c>
      <c r="C44" s="17">
        <v>390</v>
      </c>
      <c r="D44" s="115">
        <v>110</v>
      </c>
      <c r="E44" s="17">
        <v>61.7</v>
      </c>
      <c r="F44" s="115">
        <v>9.4</v>
      </c>
      <c r="G44" s="31">
        <f t="shared" si="5"/>
        <v>0.15820512820512822</v>
      </c>
      <c r="H44" s="32">
        <f t="shared" si="6"/>
        <v>404.49950000000001</v>
      </c>
      <c r="I44" s="56">
        <v>3.61E-2</v>
      </c>
      <c r="J44" s="56">
        <v>6.8999999999999999E-3</v>
      </c>
      <c r="K44" s="56">
        <v>5.94E-3</v>
      </c>
      <c r="L44" s="56">
        <v>8.5999999999999998E-4</v>
      </c>
      <c r="M44" s="82">
        <v>0.31586999999999998</v>
      </c>
      <c r="N44" s="17">
        <v>4.6399999999999997E-2</v>
      </c>
      <c r="O44" s="17">
        <v>8.3999999999999995E-3</v>
      </c>
      <c r="P44" s="17"/>
      <c r="Q44" s="17">
        <v>35.799999999999997</v>
      </c>
      <c r="R44" s="17">
        <v>6.8</v>
      </c>
      <c r="S44" s="204">
        <v>38.1</v>
      </c>
      <c r="T44" s="204">
        <v>5.5</v>
      </c>
      <c r="U44" s="121">
        <f t="shared" si="4"/>
        <v>14.435695538057741</v>
      </c>
      <c r="V44" s="17">
        <v>20</v>
      </c>
      <c r="W44" s="17">
        <v>350</v>
      </c>
      <c r="X44" s="30">
        <f t="shared" si="7"/>
        <v>-6.4245810055866048</v>
      </c>
      <c r="Y44" s="30"/>
      <c r="Z44" s="30">
        <f t="shared" si="8"/>
        <v>-0.33823529411764769</v>
      </c>
    </row>
    <row r="45" spans="1:26" s="79" customFormat="1" x14ac:dyDescent="0.2">
      <c r="A45" s="18" t="s">
        <v>524</v>
      </c>
      <c r="B45" s="111">
        <v>19.492999999999999</v>
      </c>
      <c r="C45" s="17">
        <v>78</v>
      </c>
      <c r="D45" s="115">
        <v>15</v>
      </c>
      <c r="E45" s="17">
        <v>59.5</v>
      </c>
      <c r="F45" s="115">
        <v>9.9</v>
      </c>
      <c r="G45" s="31">
        <f t="shared" si="5"/>
        <v>0.76282051282051277</v>
      </c>
      <c r="H45" s="32">
        <f t="shared" si="6"/>
        <v>91.982500000000002</v>
      </c>
      <c r="I45" s="56">
        <v>3.4000000000000002E-2</v>
      </c>
      <c r="J45" s="56">
        <v>1.6E-2</v>
      </c>
      <c r="K45" s="56">
        <v>6.4799999999999996E-3</v>
      </c>
      <c r="L45" s="56">
        <v>7.1000000000000002E-4</v>
      </c>
      <c r="M45" s="82">
        <v>3.4368999999999997E-2</v>
      </c>
      <c r="N45" s="17">
        <v>4.3999999999999997E-2</v>
      </c>
      <c r="O45" s="17">
        <v>0.02</v>
      </c>
      <c r="P45" s="17"/>
      <c r="Q45" s="17">
        <v>33</v>
      </c>
      <c r="R45" s="17">
        <v>16</v>
      </c>
      <c r="S45" s="204">
        <v>41.6</v>
      </c>
      <c r="T45" s="204">
        <v>4.5</v>
      </c>
      <c r="U45" s="121">
        <f t="shared" si="4"/>
        <v>10.817307692307692</v>
      </c>
      <c r="V45" s="17">
        <v>-310</v>
      </c>
      <c r="W45" s="17">
        <v>630</v>
      </c>
      <c r="X45" s="30">
        <f t="shared" si="7"/>
        <v>-26.060606060606073</v>
      </c>
      <c r="Y45" s="30"/>
      <c r="Z45" s="30">
        <f t="shared" si="8"/>
        <v>-0.53750000000000009</v>
      </c>
    </row>
    <row r="46" spans="1:26" s="79" customFormat="1" x14ac:dyDescent="0.2">
      <c r="A46" s="18" t="s">
        <v>525</v>
      </c>
      <c r="B46" s="111">
        <v>20.579000000000001</v>
      </c>
      <c r="C46" s="17">
        <v>19.100000000000001</v>
      </c>
      <c r="D46" s="115">
        <v>2.8</v>
      </c>
      <c r="E46" s="17">
        <v>19.100000000000001</v>
      </c>
      <c r="F46" s="115">
        <v>1.9</v>
      </c>
      <c r="G46" s="31">
        <f t="shared" si="5"/>
        <v>1</v>
      </c>
      <c r="H46" s="32">
        <f t="shared" si="6"/>
        <v>23.588500000000003</v>
      </c>
      <c r="I46" s="56">
        <v>4.3999999999999997E-2</v>
      </c>
      <c r="J46" s="56">
        <v>0.05</v>
      </c>
      <c r="K46" s="56">
        <v>6.4999999999999997E-3</v>
      </c>
      <c r="L46" s="56">
        <v>9.7999999999999997E-4</v>
      </c>
      <c r="M46" s="82">
        <v>0.11111</v>
      </c>
      <c r="N46" s="17">
        <v>0.08</v>
      </c>
      <c r="O46" s="17">
        <v>6.5000000000000002E-2</v>
      </c>
      <c r="P46" s="17"/>
      <c r="Q46" s="17">
        <v>31</v>
      </c>
      <c r="R46" s="17">
        <v>50</v>
      </c>
      <c r="S46" s="204">
        <v>41.7</v>
      </c>
      <c r="T46" s="204">
        <v>6.2</v>
      </c>
      <c r="U46" s="121">
        <f t="shared" si="4"/>
        <v>14.86810551558753</v>
      </c>
      <c r="V46" s="17">
        <v>-300</v>
      </c>
      <c r="W46" s="17">
        <v>1500</v>
      </c>
      <c r="X46" s="30">
        <f t="shared" si="7"/>
        <v>-34.516129032258071</v>
      </c>
      <c r="Y46" s="30"/>
      <c r="Z46" s="30">
        <f t="shared" si="8"/>
        <v>-0.21400000000000005</v>
      </c>
    </row>
    <row r="47" spans="1:26" s="79" customFormat="1" x14ac:dyDescent="0.2">
      <c r="A47" s="18" t="s">
        <v>526</v>
      </c>
      <c r="B47" s="111">
        <v>15.45</v>
      </c>
      <c r="C47" s="17">
        <v>18.399999999999999</v>
      </c>
      <c r="D47" s="115">
        <v>2</v>
      </c>
      <c r="E47" s="17">
        <v>39.9</v>
      </c>
      <c r="F47" s="115">
        <v>3.5</v>
      </c>
      <c r="G47" s="31">
        <f t="shared" si="5"/>
        <v>2.1684782608695654</v>
      </c>
      <c r="H47" s="32">
        <f t="shared" si="6"/>
        <v>27.776499999999999</v>
      </c>
      <c r="I47" s="56">
        <v>5.6000000000000001E-2</v>
      </c>
      <c r="J47" s="56">
        <v>4.9000000000000002E-2</v>
      </c>
      <c r="K47" s="56">
        <v>6.5500000000000003E-3</v>
      </c>
      <c r="L47" s="56">
        <v>9.3000000000000005E-4</v>
      </c>
      <c r="M47" s="82">
        <v>-1.6251999999999999E-2</v>
      </c>
      <c r="N47" s="17">
        <v>8.5999999999999993E-2</v>
      </c>
      <c r="O47" s="17">
        <v>6.6000000000000003E-2</v>
      </c>
      <c r="P47" s="17"/>
      <c r="Q47" s="17">
        <v>47</v>
      </c>
      <c r="R47" s="17">
        <v>47</v>
      </c>
      <c r="S47" s="204">
        <v>42</v>
      </c>
      <c r="T47" s="204">
        <v>6</v>
      </c>
      <c r="U47" s="121">
        <f t="shared" si="4"/>
        <v>14.285714285714285</v>
      </c>
      <c r="V47" s="17">
        <v>-100</v>
      </c>
      <c r="W47" s="17">
        <v>1400</v>
      </c>
      <c r="X47" s="30">
        <f t="shared" si="7"/>
        <v>10.638297872340431</v>
      </c>
      <c r="Y47" s="30"/>
      <c r="Z47" s="30">
        <f t="shared" si="8"/>
        <v>0.10638297872340426</v>
      </c>
    </row>
    <row r="48" spans="1:26" s="79" customFormat="1" x14ac:dyDescent="0.2">
      <c r="A48" s="18" t="s">
        <v>527</v>
      </c>
      <c r="B48" s="111">
        <v>12.13</v>
      </c>
      <c r="C48" s="17">
        <v>111</v>
      </c>
      <c r="D48" s="115">
        <v>8.1999999999999993</v>
      </c>
      <c r="E48" s="17">
        <v>100.4</v>
      </c>
      <c r="F48" s="115">
        <v>7.7</v>
      </c>
      <c r="G48" s="31">
        <f t="shared" si="5"/>
        <v>0.90450450450450459</v>
      </c>
      <c r="H48" s="32">
        <f t="shared" si="6"/>
        <v>134.59399999999999</v>
      </c>
      <c r="I48" s="56">
        <v>4.4299999999999999E-2</v>
      </c>
      <c r="J48" s="56">
        <v>9.2999999999999992E-3</v>
      </c>
      <c r="K48" s="56">
        <v>6.5900000000000004E-3</v>
      </c>
      <c r="L48" s="56">
        <v>5.2999999999999998E-4</v>
      </c>
      <c r="M48" s="82">
        <v>3.6090999999999998E-2</v>
      </c>
      <c r="N48" s="17">
        <v>4.9000000000000002E-2</v>
      </c>
      <c r="O48" s="17">
        <v>1.2E-2</v>
      </c>
      <c r="P48" s="17"/>
      <c r="Q48" s="17">
        <v>43.8</v>
      </c>
      <c r="R48" s="17">
        <v>9.1</v>
      </c>
      <c r="S48" s="204">
        <v>42.3</v>
      </c>
      <c r="T48" s="204">
        <v>3.4</v>
      </c>
      <c r="U48" s="121">
        <f t="shared" si="4"/>
        <v>8.0378250591016549</v>
      </c>
      <c r="V48" s="17">
        <v>60</v>
      </c>
      <c r="W48" s="17">
        <v>440</v>
      </c>
      <c r="X48" s="30">
        <f t="shared" si="7"/>
        <v>3.4246575342465779</v>
      </c>
      <c r="Y48" s="30"/>
      <c r="Z48" s="30">
        <f t="shared" si="8"/>
        <v>0.16483516483516483</v>
      </c>
    </row>
    <row r="49" spans="1:26" s="74" customFormat="1" x14ac:dyDescent="0.2">
      <c r="A49" s="21" t="s">
        <v>528</v>
      </c>
      <c r="B49" s="112">
        <v>21.364000000000001</v>
      </c>
      <c r="C49" s="25">
        <v>65.5</v>
      </c>
      <c r="D49" s="117">
        <v>4.5</v>
      </c>
      <c r="E49" s="25">
        <v>94.6</v>
      </c>
      <c r="F49" s="117">
        <v>5.7</v>
      </c>
      <c r="G49" s="23">
        <f t="shared" si="5"/>
        <v>1.4442748091603053</v>
      </c>
      <c r="H49" s="24">
        <f t="shared" si="6"/>
        <v>87.730999999999995</v>
      </c>
      <c r="I49" s="58">
        <v>2.5999999999999999E-2</v>
      </c>
      <c r="J49" s="58">
        <v>1.2999999999999999E-2</v>
      </c>
      <c r="K49" s="58">
        <v>6.7999999999999996E-3</v>
      </c>
      <c r="L49" s="58">
        <v>1.1999999999999999E-3</v>
      </c>
      <c r="M49" s="80">
        <v>0.15826000000000001</v>
      </c>
      <c r="N49" s="25">
        <v>2.7E-2</v>
      </c>
      <c r="O49" s="25">
        <v>1.7999999999999999E-2</v>
      </c>
      <c r="P49" s="25"/>
      <c r="Q49" s="25">
        <v>25</v>
      </c>
      <c r="R49" s="25">
        <v>13</v>
      </c>
      <c r="S49" s="205">
        <v>43.7</v>
      </c>
      <c r="T49" s="205">
        <v>7.6</v>
      </c>
      <c r="U49" s="147">
        <f t="shared" si="4"/>
        <v>17.391304347826082</v>
      </c>
      <c r="V49" s="25">
        <v>-880</v>
      </c>
      <c r="W49" s="25">
        <v>680</v>
      </c>
      <c r="X49" s="22">
        <f t="shared" si="7"/>
        <v>-74.800000000000026</v>
      </c>
      <c r="Y49" s="22"/>
      <c r="Z49" s="29">
        <f t="shared" si="8"/>
        <v>-1.4384615384615387</v>
      </c>
    </row>
    <row r="50" spans="1:26" s="79" customFormat="1" x14ac:dyDescent="0.2">
      <c r="A50" s="18" t="s">
        <v>529</v>
      </c>
      <c r="B50" s="111">
        <v>18.768999999999998</v>
      </c>
      <c r="C50" s="17">
        <v>87.3</v>
      </c>
      <c r="D50" s="115">
        <v>3.1</v>
      </c>
      <c r="E50" s="17">
        <v>83.9</v>
      </c>
      <c r="F50" s="115">
        <v>4.8</v>
      </c>
      <c r="G50" s="31">
        <f t="shared" si="5"/>
        <v>0.96105383734249727</v>
      </c>
      <c r="H50" s="32">
        <f t="shared" si="6"/>
        <v>107.01649999999999</v>
      </c>
      <c r="I50" s="56">
        <v>3.9E-2</v>
      </c>
      <c r="J50" s="56">
        <v>1.0999999999999999E-2</v>
      </c>
      <c r="K50" s="56">
        <v>6.9300000000000004E-3</v>
      </c>
      <c r="L50" s="56">
        <v>5.5999999999999995E-4</v>
      </c>
      <c r="M50" s="82">
        <v>0.16231000000000001</v>
      </c>
      <c r="N50" s="17">
        <v>4.2999999999999997E-2</v>
      </c>
      <c r="O50" s="17">
        <v>1.2E-2</v>
      </c>
      <c r="P50" s="17"/>
      <c r="Q50" s="17">
        <v>38</v>
      </c>
      <c r="R50" s="17">
        <v>11</v>
      </c>
      <c r="S50" s="204">
        <v>44.5</v>
      </c>
      <c r="T50" s="204">
        <v>3.6</v>
      </c>
      <c r="U50" s="121">
        <f t="shared" si="4"/>
        <v>8.0898876404494384</v>
      </c>
      <c r="V50" s="17">
        <v>-80</v>
      </c>
      <c r="W50" s="17">
        <v>450</v>
      </c>
      <c r="X50" s="30">
        <f t="shared" si="7"/>
        <v>-17.105263157894733</v>
      </c>
      <c r="Y50" s="30"/>
      <c r="Z50" s="30">
        <f t="shared" si="8"/>
        <v>-0.59090909090909094</v>
      </c>
    </row>
    <row r="51" spans="1:26" s="79" customFormat="1" x14ac:dyDescent="0.2">
      <c r="A51" s="18" t="s">
        <v>530</v>
      </c>
      <c r="B51" s="111">
        <v>10.077999999999999</v>
      </c>
      <c r="C51" s="17">
        <v>160</v>
      </c>
      <c r="D51" s="115">
        <v>11</v>
      </c>
      <c r="E51" s="17">
        <v>82</v>
      </c>
      <c r="F51" s="115">
        <v>6.4</v>
      </c>
      <c r="G51" s="31">
        <f t="shared" si="5"/>
        <v>0.51249999999999996</v>
      </c>
      <c r="H51" s="32">
        <f t="shared" si="6"/>
        <v>179.27</v>
      </c>
      <c r="I51" s="56">
        <v>5.3999999999999999E-2</v>
      </c>
      <c r="J51" s="56">
        <v>0.01</v>
      </c>
      <c r="K51" s="56">
        <v>8.4899999999999993E-3</v>
      </c>
      <c r="L51" s="56">
        <v>7.2000000000000005E-4</v>
      </c>
      <c r="M51" s="82">
        <v>0.19284000000000001</v>
      </c>
      <c r="N51" s="17">
        <v>4.6699999999999998E-2</v>
      </c>
      <c r="O51" s="17">
        <v>9.5999999999999992E-3</v>
      </c>
      <c r="P51" s="17"/>
      <c r="Q51" s="17">
        <v>53.1</v>
      </c>
      <c r="R51" s="17">
        <v>10</v>
      </c>
      <c r="S51" s="204">
        <v>54.5</v>
      </c>
      <c r="T51" s="204">
        <v>4.5999999999999996</v>
      </c>
      <c r="U51" s="121">
        <f t="shared" si="4"/>
        <v>8.4403669724770634</v>
      </c>
      <c r="V51" s="17">
        <v>50</v>
      </c>
      <c r="W51" s="17">
        <v>390</v>
      </c>
      <c r="X51" s="30">
        <f t="shared" si="7"/>
        <v>-2.6365348399246757</v>
      </c>
      <c r="Y51" s="30"/>
      <c r="Z51" s="30">
        <f t="shared" si="8"/>
        <v>-0.13999999999999985</v>
      </c>
    </row>
    <row r="52" spans="1:26" s="74" customFormat="1" x14ac:dyDescent="0.2">
      <c r="A52" s="21" t="s">
        <v>531</v>
      </c>
      <c r="B52" s="112">
        <v>15.208</v>
      </c>
      <c r="C52" s="25">
        <v>71.900000000000006</v>
      </c>
      <c r="D52" s="117">
        <v>2</v>
      </c>
      <c r="E52" s="25">
        <v>133.9</v>
      </c>
      <c r="F52" s="117">
        <v>4.9000000000000004</v>
      </c>
      <c r="G52" s="23">
        <f t="shared" si="5"/>
        <v>1.8623087621696801</v>
      </c>
      <c r="H52" s="24">
        <f t="shared" si="6"/>
        <v>103.3665</v>
      </c>
      <c r="I52" s="58">
        <v>3.5000000000000003E-2</v>
      </c>
      <c r="J52" s="58">
        <v>1.0999999999999999E-2</v>
      </c>
      <c r="K52" s="58">
        <v>9.7999999999999997E-3</v>
      </c>
      <c r="L52" s="58">
        <v>2E-3</v>
      </c>
      <c r="M52" s="80">
        <v>4.5853999999999999E-2</v>
      </c>
      <c r="N52" s="25">
        <v>3.5999999999999997E-2</v>
      </c>
      <c r="O52" s="25">
        <v>1.2999999999999999E-2</v>
      </c>
      <c r="P52" s="25"/>
      <c r="Q52" s="25">
        <v>34</v>
      </c>
      <c r="R52" s="25">
        <v>11</v>
      </c>
      <c r="S52" s="205">
        <v>63</v>
      </c>
      <c r="T52" s="205">
        <v>12</v>
      </c>
      <c r="U52" s="147">
        <f t="shared" si="4"/>
        <v>19.047619047619047</v>
      </c>
      <c r="V52" s="25">
        <v>-590</v>
      </c>
      <c r="W52" s="25">
        <v>470</v>
      </c>
      <c r="X52" s="22">
        <f t="shared" si="7"/>
        <v>-85.294117647058826</v>
      </c>
      <c r="Y52" s="22"/>
      <c r="Z52" s="29">
        <f t="shared" si="8"/>
        <v>-2.6363636363636362</v>
      </c>
    </row>
    <row r="53" spans="1:26" s="74" customFormat="1" x14ac:dyDescent="0.2">
      <c r="A53" s="21" t="s">
        <v>532</v>
      </c>
      <c r="B53" s="112">
        <v>6.8799000000000001</v>
      </c>
      <c r="C53" s="25">
        <v>577</v>
      </c>
      <c r="D53" s="117">
        <v>46</v>
      </c>
      <c r="E53" s="25">
        <v>92.2</v>
      </c>
      <c r="F53" s="117">
        <v>6.2</v>
      </c>
      <c r="G53" s="23">
        <f t="shared" si="5"/>
        <v>0.15979202772963605</v>
      </c>
      <c r="H53" s="24">
        <f t="shared" si="6"/>
        <v>598.66700000000003</v>
      </c>
      <c r="I53" s="58">
        <v>0.114</v>
      </c>
      <c r="J53" s="58">
        <v>1.2E-2</v>
      </c>
      <c r="K53" s="58">
        <v>1.04E-2</v>
      </c>
      <c r="L53" s="58">
        <v>1E-3</v>
      </c>
      <c r="M53" s="80">
        <v>9.0914999999999996E-2</v>
      </c>
      <c r="N53" s="25">
        <v>8.1000000000000003E-2</v>
      </c>
      <c r="O53" s="25">
        <v>1.0999999999999999E-2</v>
      </c>
      <c r="P53" s="25"/>
      <c r="Q53" s="25">
        <v>109</v>
      </c>
      <c r="R53" s="25">
        <v>11</v>
      </c>
      <c r="S53" s="205">
        <v>66.5</v>
      </c>
      <c r="T53" s="205">
        <v>6.5</v>
      </c>
      <c r="U53" s="146">
        <f t="shared" si="4"/>
        <v>9.7744360902255636</v>
      </c>
      <c r="V53" s="25">
        <v>1230</v>
      </c>
      <c r="W53" s="25">
        <v>290</v>
      </c>
      <c r="X53" s="22">
        <f t="shared" si="7"/>
        <v>38.990825688073393</v>
      </c>
      <c r="Y53" s="22"/>
      <c r="Z53" s="29">
        <f t="shared" si="8"/>
        <v>3.8636363636363638</v>
      </c>
    </row>
    <row r="54" spans="1:26" s="79" customFormat="1" x14ac:dyDescent="0.2">
      <c r="A54" s="18" t="s">
        <v>533</v>
      </c>
      <c r="B54" s="111">
        <v>10.48</v>
      </c>
      <c r="C54" s="17">
        <v>137.30000000000001</v>
      </c>
      <c r="D54" s="115">
        <v>7.2</v>
      </c>
      <c r="E54" s="17">
        <v>63.7</v>
      </c>
      <c r="F54" s="115">
        <v>6.3</v>
      </c>
      <c r="G54" s="31">
        <f t="shared" si="5"/>
        <v>0.46394756008739985</v>
      </c>
      <c r="H54" s="32">
        <f t="shared" si="6"/>
        <v>152.26950000000002</v>
      </c>
      <c r="I54" s="60">
        <v>0.503</v>
      </c>
      <c r="J54" s="60">
        <v>5.6000000000000001E-2</v>
      </c>
      <c r="K54" s="60">
        <v>3.8699999999999998E-2</v>
      </c>
      <c r="L54" s="60">
        <v>2.5999999999999999E-3</v>
      </c>
      <c r="M54" s="83">
        <v>0.67754000000000003</v>
      </c>
      <c r="N54" s="17">
        <v>9.4E-2</v>
      </c>
      <c r="O54" s="17">
        <v>7.4000000000000003E-3</v>
      </c>
      <c r="P54" s="17"/>
      <c r="Q54" s="17">
        <v>410</v>
      </c>
      <c r="R54" s="17">
        <v>38</v>
      </c>
      <c r="S54" s="204">
        <v>245</v>
      </c>
      <c r="T54" s="204">
        <v>16</v>
      </c>
      <c r="U54" s="121">
        <f t="shared" si="4"/>
        <v>6.5306122448979593</v>
      </c>
      <c r="V54" s="17">
        <v>1470</v>
      </c>
      <c r="W54" s="17">
        <v>160</v>
      </c>
      <c r="X54" s="30">
        <f t="shared" si="7"/>
        <v>40.243902439024396</v>
      </c>
      <c r="Y54" s="30"/>
      <c r="Z54" s="84">
        <f t="shared" si="8"/>
        <v>4.3421052631578947</v>
      </c>
    </row>
    <row r="55" spans="1:26" s="79" customFormat="1" x14ac:dyDescent="0.2">
      <c r="A55" s="18" t="s">
        <v>534</v>
      </c>
      <c r="B55" s="111">
        <v>12.984999999999999</v>
      </c>
      <c r="C55" s="17">
        <v>133.9</v>
      </c>
      <c r="D55" s="115">
        <v>5.4</v>
      </c>
      <c r="E55" s="17">
        <v>18.5</v>
      </c>
      <c r="F55" s="115">
        <v>1.9</v>
      </c>
      <c r="G55" s="31">
        <f t="shared" si="5"/>
        <v>0.13816280806572068</v>
      </c>
      <c r="H55" s="32">
        <f t="shared" si="6"/>
        <v>138.2475</v>
      </c>
      <c r="I55" s="60">
        <v>0.82599999999999996</v>
      </c>
      <c r="J55" s="60">
        <v>5.8999999999999997E-2</v>
      </c>
      <c r="K55" s="60">
        <v>7.4200000000000002E-2</v>
      </c>
      <c r="L55" s="60">
        <v>4.3E-3</v>
      </c>
      <c r="M55" s="83">
        <v>0.72860999999999998</v>
      </c>
      <c r="N55" s="17">
        <v>9.0999999999999998E-2</v>
      </c>
      <c r="O55" s="17">
        <v>4.4999999999999997E-3</v>
      </c>
      <c r="P55" s="17"/>
      <c r="Q55" s="17">
        <v>609</v>
      </c>
      <c r="R55" s="17">
        <v>33</v>
      </c>
      <c r="S55" s="204">
        <v>461</v>
      </c>
      <c r="T55" s="204">
        <v>26</v>
      </c>
      <c r="U55" s="121">
        <f t="shared" si="4"/>
        <v>5.6399132321041208</v>
      </c>
      <c r="V55" s="17">
        <v>1433</v>
      </c>
      <c r="W55" s="17">
        <v>94</v>
      </c>
      <c r="X55" s="30">
        <f t="shared" si="7"/>
        <v>24.302134646962237</v>
      </c>
      <c r="Y55" s="30"/>
      <c r="Z55" s="84">
        <f t="shared" si="8"/>
        <v>4.4848484848484844</v>
      </c>
    </row>
    <row r="56" spans="1:26" s="79" customFormat="1" x14ac:dyDescent="0.2">
      <c r="A56" s="18" t="s">
        <v>535</v>
      </c>
      <c r="B56" s="111">
        <v>22.059000000000001</v>
      </c>
      <c r="C56" s="17">
        <v>148.9</v>
      </c>
      <c r="D56" s="115">
        <v>3.9</v>
      </c>
      <c r="E56" s="17">
        <v>70.400000000000006</v>
      </c>
      <c r="F56" s="115">
        <v>2.6</v>
      </c>
      <c r="G56" s="31">
        <f t="shared" si="5"/>
        <v>0.47280053727333782</v>
      </c>
      <c r="H56" s="32">
        <f t="shared" si="6"/>
        <v>165.44400000000002</v>
      </c>
      <c r="I56" s="60">
        <v>1.026</v>
      </c>
      <c r="J56" s="60">
        <v>8.3000000000000004E-2</v>
      </c>
      <c r="K56" s="60">
        <v>7.6100000000000001E-2</v>
      </c>
      <c r="L56" s="60">
        <v>5.7000000000000002E-3</v>
      </c>
      <c r="M56" s="83">
        <v>0.88192000000000004</v>
      </c>
      <c r="N56" s="17">
        <v>9.9099999999999994E-2</v>
      </c>
      <c r="O56" s="17">
        <v>4.4999999999999997E-3</v>
      </c>
      <c r="P56" s="17"/>
      <c r="Q56" s="17">
        <v>715</v>
      </c>
      <c r="R56" s="17">
        <v>43</v>
      </c>
      <c r="S56" s="204">
        <v>477</v>
      </c>
      <c r="T56" s="204">
        <v>35</v>
      </c>
      <c r="U56" s="121">
        <f t="shared" si="4"/>
        <v>7.3375262054507342</v>
      </c>
      <c r="V56" s="17">
        <v>1600</v>
      </c>
      <c r="W56" s="17">
        <v>82</v>
      </c>
      <c r="X56" s="30">
        <f t="shared" si="7"/>
        <v>33.286713286713287</v>
      </c>
      <c r="Y56" s="30"/>
      <c r="Z56" s="84">
        <f t="shared" si="8"/>
        <v>5.5348837209302326</v>
      </c>
    </row>
    <row r="57" spans="1:26" s="79" customFormat="1" x14ac:dyDescent="0.2">
      <c r="A57" s="18" t="s">
        <v>536</v>
      </c>
      <c r="B57" s="111">
        <v>22.742000000000001</v>
      </c>
      <c r="C57" s="17">
        <v>72.099999999999994</v>
      </c>
      <c r="D57" s="115">
        <v>8.6999999999999993</v>
      </c>
      <c r="E57" s="17">
        <v>36.6</v>
      </c>
      <c r="F57" s="115">
        <v>4.2</v>
      </c>
      <c r="G57" s="31">
        <f t="shared" si="5"/>
        <v>0.50762829403606113</v>
      </c>
      <c r="H57" s="32">
        <f t="shared" si="6"/>
        <v>80.700999999999993</v>
      </c>
      <c r="I57" s="60">
        <v>1.33</v>
      </c>
      <c r="J57" s="60">
        <v>0.11</v>
      </c>
      <c r="K57" s="60">
        <v>0.1106</v>
      </c>
      <c r="L57" s="60">
        <v>5.8999999999999999E-3</v>
      </c>
      <c r="M57" s="83">
        <v>0.76681999999999995</v>
      </c>
      <c r="N57" s="17">
        <v>8.4699999999999998E-2</v>
      </c>
      <c r="O57" s="17">
        <v>5.3E-3</v>
      </c>
      <c r="P57" s="17"/>
      <c r="Q57" s="17">
        <v>854</v>
      </c>
      <c r="R57" s="17">
        <v>46</v>
      </c>
      <c r="S57" s="204">
        <v>676</v>
      </c>
      <c r="T57" s="204">
        <v>34</v>
      </c>
      <c r="U57" s="121">
        <f t="shared" si="4"/>
        <v>5.0295857988165684</v>
      </c>
      <c r="V57" s="17">
        <v>1336</v>
      </c>
      <c r="W57" s="17">
        <v>110</v>
      </c>
      <c r="X57" s="30">
        <f t="shared" si="7"/>
        <v>20.843091334894616</v>
      </c>
      <c r="Y57" s="30"/>
      <c r="Z57" s="84">
        <f t="shared" si="8"/>
        <v>3.8695652173913042</v>
      </c>
    </row>
    <row r="58" spans="1:26" s="79" customFormat="1" x14ac:dyDescent="0.2">
      <c r="A58" s="18" t="s">
        <v>537</v>
      </c>
      <c r="B58" s="111">
        <v>21.741</v>
      </c>
      <c r="C58" s="17">
        <v>91.9</v>
      </c>
      <c r="D58" s="115">
        <v>2.9</v>
      </c>
      <c r="E58" s="17">
        <v>40.24</v>
      </c>
      <c r="F58" s="115">
        <v>0.86</v>
      </c>
      <c r="G58" s="31">
        <f t="shared" si="5"/>
        <v>0.43786724700761698</v>
      </c>
      <c r="H58" s="32">
        <f t="shared" si="6"/>
        <v>101.35640000000001</v>
      </c>
      <c r="I58" s="60">
        <v>1.53</v>
      </c>
      <c r="J58" s="60">
        <v>0.12</v>
      </c>
      <c r="K58" s="60">
        <v>0.1227</v>
      </c>
      <c r="L58" s="60">
        <v>7.7000000000000002E-3</v>
      </c>
      <c r="M58" s="83">
        <v>0.82374000000000003</v>
      </c>
      <c r="N58" s="17">
        <v>9.0300000000000005E-2</v>
      </c>
      <c r="O58" s="17">
        <v>4.4000000000000003E-3</v>
      </c>
      <c r="P58" s="17"/>
      <c r="Q58" s="17">
        <v>940</v>
      </c>
      <c r="R58" s="17">
        <v>47</v>
      </c>
      <c r="S58" s="204">
        <v>744</v>
      </c>
      <c r="T58" s="204">
        <v>44</v>
      </c>
      <c r="U58" s="121">
        <f t="shared" si="4"/>
        <v>5.913978494623656</v>
      </c>
      <c r="V58" s="17">
        <v>1410</v>
      </c>
      <c r="W58" s="17">
        <v>93</v>
      </c>
      <c r="X58" s="30">
        <f t="shared" si="7"/>
        <v>20.851063829787229</v>
      </c>
      <c r="Y58" s="30"/>
      <c r="Z58" s="84">
        <f t="shared" si="8"/>
        <v>4.1702127659574471</v>
      </c>
    </row>
    <row r="59" spans="1:26" s="79" customFormat="1" x14ac:dyDescent="0.2">
      <c r="A59" s="18" t="s">
        <v>538</v>
      </c>
      <c r="B59" s="111">
        <v>14.32</v>
      </c>
      <c r="C59" s="17">
        <v>56.7</v>
      </c>
      <c r="D59" s="115">
        <v>6.3</v>
      </c>
      <c r="E59" s="17">
        <v>31.7</v>
      </c>
      <c r="F59" s="115">
        <v>4</v>
      </c>
      <c r="G59" s="31">
        <f t="shared" si="5"/>
        <v>0.55908289241622566</v>
      </c>
      <c r="H59" s="32">
        <f t="shared" si="6"/>
        <v>64.149500000000003</v>
      </c>
      <c r="I59" s="60">
        <v>1.8939999999999999</v>
      </c>
      <c r="J59" s="60">
        <v>0.1</v>
      </c>
      <c r="K59" s="60">
        <v>0.13289999999999999</v>
      </c>
      <c r="L59" s="60">
        <v>5.1999999999999998E-3</v>
      </c>
      <c r="M59" s="83">
        <v>0.44581999999999999</v>
      </c>
      <c r="N59" s="17">
        <v>0.1022</v>
      </c>
      <c r="O59" s="17">
        <v>6.0000000000000001E-3</v>
      </c>
      <c r="P59" s="17"/>
      <c r="Q59" s="17">
        <v>1076</v>
      </c>
      <c r="R59" s="17">
        <v>37</v>
      </c>
      <c r="S59" s="204">
        <v>804</v>
      </c>
      <c r="T59" s="204">
        <v>30</v>
      </c>
      <c r="U59" s="121">
        <f t="shared" si="4"/>
        <v>3.7313432835820892</v>
      </c>
      <c r="V59" s="17">
        <v>1701</v>
      </c>
      <c r="W59" s="17">
        <v>100</v>
      </c>
      <c r="X59" s="30">
        <f t="shared" si="7"/>
        <v>25.278810408921938</v>
      </c>
      <c r="Y59" s="30"/>
      <c r="Z59" s="84">
        <f t="shared" si="8"/>
        <v>7.3513513513513518</v>
      </c>
    </row>
    <row r="60" spans="1:26" s="79" customFormat="1" x14ac:dyDescent="0.2">
      <c r="A60" s="18" t="s">
        <v>539</v>
      </c>
      <c r="B60" s="111">
        <v>15.622</v>
      </c>
      <c r="C60" s="17">
        <v>375</v>
      </c>
      <c r="D60" s="115">
        <v>13</v>
      </c>
      <c r="E60" s="17">
        <v>54.3</v>
      </c>
      <c r="F60" s="115">
        <v>3.5</v>
      </c>
      <c r="G60" s="31">
        <f t="shared" si="5"/>
        <v>0.14479999999999998</v>
      </c>
      <c r="H60" s="32">
        <f t="shared" si="6"/>
        <v>387.76049999999998</v>
      </c>
      <c r="I60" s="60">
        <v>1.9910000000000001</v>
      </c>
      <c r="J60" s="60">
        <v>7.0000000000000007E-2</v>
      </c>
      <c r="K60" s="60">
        <v>0.15679999999999999</v>
      </c>
      <c r="L60" s="60">
        <v>3.3E-3</v>
      </c>
      <c r="M60" s="83">
        <v>0.61033000000000004</v>
      </c>
      <c r="N60" s="17">
        <v>9.1600000000000001E-2</v>
      </c>
      <c r="O60" s="17">
        <v>3.0999999999999999E-3</v>
      </c>
      <c r="P60" s="17"/>
      <c r="Q60" s="17">
        <v>1112</v>
      </c>
      <c r="R60" s="17">
        <v>24</v>
      </c>
      <c r="S60" s="204">
        <v>939</v>
      </c>
      <c r="T60" s="204">
        <v>18</v>
      </c>
      <c r="U60" s="121">
        <f t="shared" si="4"/>
        <v>1.9169329073482428</v>
      </c>
      <c r="V60" s="17">
        <v>1455</v>
      </c>
      <c r="W60" s="17">
        <v>65</v>
      </c>
      <c r="X60" s="30">
        <f t="shared" si="7"/>
        <v>15.557553956834536</v>
      </c>
      <c r="Y60" s="30"/>
      <c r="Z60" s="84">
        <f t="shared" si="8"/>
        <v>7.208333333333333</v>
      </c>
    </row>
    <row r="61" spans="1:26" s="79" customFormat="1" x14ac:dyDescent="0.2">
      <c r="A61" s="18" t="s">
        <v>540</v>
      </c>
      <c r="B61" s="111">
        <v>22.736000000000001</v>
      </c>
      <c r="C61" s="17">
        <v>387</v>
      </c>
      <c r="D61" s="115">
        <v>34</v>
      </c>
      <c r="E61" s="17">
        <v>261</v>
      </c>
      <c r="F61" s="115">
        <v>34</v>
      </c>
      <c r="G61" s="31">
        <f t="shared" si="5"/>
        <v>0.67441860465116277</v>
      </c>
      <c r="H61" s="32">
        <f t="shared" si="6"/>
        <v>448.33499999999998</v>
      </c>
      <c r="I61" s="60">
        <v>2.4910000000000001</v>
      </c>
      <c r="J61" s="60">
        <v>0.12</v>
      </c>
      <c r="K61" s="60">
        <v>0.18190000000000001</v>
      </c>
      <c r="L61" s="60">
        <v>5.7999999999999996E-3</v>
      </c>
      <c r="M61" s="83">
        <v>0.90634999999999999</v>
      </c>
      <c r="N61" s="17">
        <v>9.9299999999999999E-2</v>
      </c>
      <c r="O61" s="17">
        <v>3.2000000000000002E-3</v>
      </c>
      <c r="P61" s="17"/>
      <c r="Q61" s="17">
        <v>1265</v>
      </c>
      <c r="R61" s="17">
        <v>35</v>
      </c>
      <c r="S61" s="204">
        <v>1076</v>
      </c>
      <c r="T61" s="204">
        <v>31</v>
      </c>
      <c r="U61" s="121">
        <f t="shared" si="4"/>
        <v>2.8810408921933086</v>
      </c>
      <c r="V61" s="17">
        <v>1611</v>
      </c>
      <c r="W61" s="17">
        <v>59</v>
      </c>
      <c r="X61" s="30">
        <f t="shared" si="7"/>
        <v>14.940711462450595</v>
      </c>
      <c r="Y61" s="30">
        <f t="shared" ref="Y61:Y66" si="9">100*(1-(S61/V61))</f>
        <v>33.209186840471759</v>
      </c>
      <c r="Z61" s="84">
        <f t="shared" si="8"/>
        <v>5.4</v>
      </c>
    </row>
    <row r="62" spans="1:26" s="79" customFormat="1" x14ac:dyDescent="0.2">
      <c r="A62" s="18" t="s">
        <v>541</v>
      </c>
      <c r="B62" s="111">
        <v>22.77</v>
      </c>
      <c r="C62" s="17">
        <v>70.599999999999994</v>
      </c>
      <c r="D62" s="115">
        <v>5.4</v>
      </c>
      <c r="E62" s="17">
        <v>32.700000000000003</v>
      </c>
      <c r="F62" s="115">
        <v>2.2000000000000002</v>
      </c>
      <c r="G62" s="31">
        <f t="shared" si="5"/>
        <v>0.46317280453257798</v>
      </c>
      <c r="H62" s="32">
        <f t="shared" si="6"/>
        <v>78.284499999999994</v>
      </c>
      <c r="I62" s="60">
        <v>2.73</v>
      </c>
      <c r="J62" s="60">
        <v>0.15</v>
      </c>
      <c r="K62" s="60">
        <v>0.19389999999999999</v>
      </c>
      <c r="L62" s="60">
        <v>8.0999999999999996E-3</v>
      </c>
      <c r="M62" s="83">
        <v>0.74941999999999998</v>
      </c>
      <c r="N62" s="17">
        <v>0.1008</v>
      </c>
      <c r="O62" s="17">
        <v>4.1999999999999997E-3</v>
      </c>
      <c r="P62" s="17"/>
      <c r="Q62" s="17">
        <v>1335</v>
      </c>
      <c r="R62" s="17">
        <v>44</v>
      </c>
      <c r="S62" s="204">
        <v>1141</v>
      </c>
      <c r="T62" s="204">
        <v>44</v>
      </c>
      <c r="U62" s="121">
        <f t="shared" si="4"/>
        <v>3.8562664329535492</v>
      </c>
      <c r="V62" s="17">
        <v>1644</v>
      </c>
      <c r="W62" s="17">
        <v>83</v>
      </c>
      <c r="X62" s="30">
        <f t="shared" si="7"/>
        <v>14.531835205992504</v>
      </c>
      <c r="Y62" s="30">
        <f t="shared" si="9"/>
        <v>30.596107055961074</v>
      </c>
      <c r="Z62" s="84">
        <f t="shared" si="8"/>
        <v>4.4090909090909092</v>
      </c>
    </row>
    <row r="63" spans="1:26" s="79" customFormat="1" x14ac:dyDescent="0.2">
      <c r="A63" s="18" t="s">
        <v>542</v>
      </c>
      <c r="B63" s="111">
        <v>17.731000000000002</v>
      </c>
      <c r="C63" s="17">
        <v>241.5</v>
      </c>
      <c r="D63" s="115">
        <v>4.5999999999999996</v>
      </c>
      <c r="E63" s="17">
        <v>189</v>
      </c>
      <c r="F63" s="115">
        <v>22</v>
      </c>
      <c r="G63" s="31">
        <f t="shared" si="5"/>
        <v>0.78260869565217395</v>
      </c>
      <c r="H63" s="32">
        <f t="shared" si="6"/>
        <v>285.91500000000002</v>
      </c>
      <c r="I63" s="60">
        <v>2.74</v>
      </c>
      <c r="J63" s="60">
        <v>0.15</v>
      </c>
      <c r="K63" s="60">
        <v>0.19650000000000001</v>
      </c>
      <c r="L63" s="60">
        <v>7.9000000000000008E-3</v>
      </c>
      <c r="M63" s="83">
        <v>0.82133999999999996</v>
      </c>
      <c r="N63" s="17">
        <v>9.9099999999999994E-2</v>
      </c>
      <c r="O63" s="17">
        <v>3.5000000000000001E-3</v>
      </c>
      <c r="P63" s="17"/>
      <c r="Q63" s="17">
        <v>1335</v>
      </c>
      <c r="R63" s="17">
        <v>40</v>
      </c>
      <c r="S63" s="204">
        <v>1162</v>
      </c>
      <c r="T63" s="204">
        <v>41</v>
      </c>
      <c r="U63" s="121">
        <f t="shared" si="4"/>
        <v>3.5283993115318415</v>
      </c>
      <c r="V63" s="17">
        <v>1610</v>
      </c>
      <c r="W63" s="17">
        <v>64</v>
      </c>
      <c r="X63" s="30">
        <f t="shared" si="7"/>
        <v>12.958801498127336</v>
      </c>
      <c r="Y63" s="30">
        <f t="shared" si="9"/>
        <v>27.826086956521735</v>
      </c>
      <c r="Z63" s="84">
        <f t="shared" si="8"/>
        <v>4.3250000000000002</v>
      </c>
    </row>
    <row r="64" spans="1:26" s="79" customFormat="1" x14ac:dyDescent="0.2">
      <c r="A64" s="18" t="s">
        <v>543</v>
      </c>
      <c r="B64" s="111">
        <v>22.279</v>
      </c>
      <c r="C64" s="17">
        <v>252</v>
      </c>
      <c r="D64" s="115">
        <v>24</v>
      </c>
      <c r="E64" s="17">
        <v>166</v>
      </c>
      <c r="F64" s="115">
        <v>14</v>
      </c>
      <c r="G64" s="31">
        <f t="shared" si="5"/>
        <v>0.65873015873015872</v>
      </c>
      <c r="H64" s="32">
        <f t="shared" si="6"/>
        <v>291.01</v>
      </c>
      <c r="I64" s="60">
        <v>2.87</v>
      </c>
      <c r="J64" s="60">
        <v>0.13</v>
      </c>
      <c r="K64" s="60">
        <v>0.20369999999999999</v>
      </c>
      <c r="L64" s="60">
        <v>7.1999999999999998E-3</v>
      </c>
      <c r="M64" s="83">
        <v>0.79090000000000005</v>
      </c>
      <c r="N64" s="17">
        <v>0.1004</v>
      </c>
      <c r="O64" s="17">
        <v>3.5000000000000001E-3</v>
      </c>
      <c r="P64" s="17"/>
      <c r="Q64" s="17">
        <v>1370</v>
      </c>
      <c r="R64" s="17">
        <v>35</v>
      </c>
      <c r="S64" s="204">
        <v>1194</v>
      </c>
      <c r="T64" s="204">
        <v>38</v>
      </c>
      <c r="U64" s="121">
        <f t="shared" si="4"/>
        <v>3.1825795644891124</v>
      </c>
      <c r="V64" s="17">
        <v>1639</v>
      </c>
      <c r="W64" s="17">
        <v>66</v>
      </c>
      <c r="X64" s="30">
        <f t="shared" si="7"/>
        <v>12.846715328467152</v>
      </c>
      <c r="Y64" s="30">
        <f t="shared" si="9"/>
        <v>27.150701647345944</v>
      </c>
      <c r="Z64" s="84">
        <f t="shared" si="8"/>
        <v>5.0285714285714285</v>
      </c>
    </row>
    <row r="65" spans="1:26" s="79" customFormat="1" x14ac:dyDescent="0.2">
      <c r="A65" s="18" t="s">
        <v>544</v>
      </c>
      <c r="B65" s="111">
        <v>22.736000000000001</v>
      </c>
      <c r="C65" s="17">
        <v>56</v>
      </c>
      <c r="D65" s="115">
        <v>5.7</v>
      </c>
      <c r="E65" s="17">
        <v>22.8</v>
      </c>
      <c r="F65" s="115">
        <v>2.2000000000000002</v>
      </c>
      <c r="G65" s="31">
        <f t="shared" si="5"/>
        <v>0.40714285714285714</v>
      </c>
      <c r="H65" s="32">
        <f t="shared" si="6"/>
        <v>61.357999999999997</v>
      </c>
      <c r="I65" s="60">
        <v>3</v>
      </c>
      <c r="J65" s="60">
        <v>0.14000000000000001</v>
      </c>
      <c r="K65" s="60">
        <v>0.2248</v>
      </c>
      <c r="L65" s="60">
        <v>6.4000000000000003E-3</v>
      </c>
      <c r="M65" s="83">
        <v>0.65341000000000005</v>
      </c>
      <c r="N65" s="17">
        <v>0.1002</v>
      </c>
      <c r="O65" s="17">
        <v>4.1000000000000003E-3</v>
      </c>
      <c r="P65" s="17"/>
      <c r="Q65" s="17">
        <v>1403</v>
      </c>
      <c r="R65" s="17">
        <v>36</v>
      </c>
      <c r="S65" s="204">
        <v>1306</v>
      </c>
      <c r="T65" s="204">
        <v>34</v>
      </c>
      <c r="U65" s="121">
        <f t="shared" si="4"/>
        <v>2.6033690658499236</v>
      </c>
      <c r="V65" s="17">
        <v>1634</v>
      </c>
      <c r="W65" s="17">
        <v>80</v>
      </c>
      <c r="X65" s="30">
        <f t="shared" si="7"/>
        <v>6.9137562366357823</v>
      </c>
      <c r="Y65" s="30">
        <f t="shared" si="9"/>
        <v>20.073439412484696</v>
      </c>
      <c r="Z65" s="84">
        <f t="shared" si="8"/>
        <v>2.6944444444444446</v>
      </c>
    </row>
    <row r="66" spans="1:26" s="79" customFormat="1" x14ac:dyDescent="0.2">
      <c r="A66" s="3" t="s">
        <v>545</v>
      </c>
      <c r="B66" s="141">
        <v>22.774999999999999</v>
      </c>
      <c r="C66" s="6">
        <v>129</v>
      </c>
      <c r="D66" s="6">
        <v>30</v>
      </c>
      <c r="E66" s="6">
        <v>89</v>
      </c>
      <c r="F66" s="6">
        <v>23</v>
      </c>
      <c r="G66" s="85">
        <f t="shared" si="5"/>
        <v>0.68992248062015504</v>
      </c>
      <c r="H66" s="86">
        <f t="shared" si="6"/>
        <v>149.91499999999999</v>
      </c>
      <c r="I66" s="87">
        <v>3.36</v>
      </c>
      <c r="J66" s="87">
        <v>0.16</v>
      </c>
      <c r="K66" s="87">
        <v>0.2306</v>
      </c>
      <c r="L66" s="87">
        <v>8.8000000000000005E-3</v>
      </c>
      <c r="M66" s="88">
        <v>0.68156000000000005</v>
      </c>
      <c r="N66" s="6">
        <v>0.10299999999999999</v>
      </c>
      <c r="O66" s="6">
        <v>4.1999999999999997E-3</v>
      </c>
      <c r="P66" s="6"/>
      <c r="Q66" s="6">
        <v>1496</v>
      </c>
      <c r="R66" s="6">
        <v>38</v>
      </c>
      <c r="S66" s="207">
        <v>1336</v>
      </c>
      <c r="T66" s="207">
        <v>46</v>
      </c>
      <c r="U66" s="19">
        <f t="shared" si="4"/>
        <v>3.44311377245509</v>
      </c>
      <c r="V66" s="6">
        <v>1675</v>
      </c>
      <c r="W66" s="6">
        <v>73</v>
      </c>
      <c r="X66" s="89">
        <f t="shared" si="7"/>
        <v>10.695187165775399</v>
      </c>
      <c r="Y66" s="89">
        <f t="shared" si="9"/>
        <v>20.238805970149254</v>
      </c>
      <c r="Z66" s="90">
        <f t="shared" si="8"/>
        <v>4.2105263157894735</v>
      </c>
    </row>
    <row r="67" spans="1:26" s="79" customFormat="1" x14ac:dyDescent="0.15">
      <c r="A67" s="72" t="s">
        <v>1864</v>
      </c>
      <c r="B67" s="152"/>
      <c r="S67" s="208"/>
      <c r="T67" s="208"/>
    </row>
    <row r="68" spans="1:26" x14ac:dyDescent="0.15">
      <c r="A68" s="72" t="s">
        <v>1867</v>
      </c>
      <c r="U68" s="79"/>
    </row>
    <row r="69" spans="1:26" x14ac:dyDescent="0.2">
      <c r="A69" s="2"/>
      <c r="U69" s="79"/>
    </row>
    <row r="70" spans="1:26" ht="18" x14ac:dyDescent="0.2">
      <c r="A70" s="193" t="s">
        <v>1853</v>
      </c>
      <c r="U70" s="79"/>
    </row>
    <row r="71" spans="1:26" ht="18" x14ac:dyDescent="0.2">
      <c r="A71" s="193" t="s">
        <v>1854</v>
      </c>
      <c r="U71" s="79"/>
    </row>
    <row r="72" spans="1:26" ht="18" x14ac:dyDescent="0.2">
      <c r="A72" s="193" t="s">
        <v>1855</v>
      </c>
      <c r="U72" s="79"/>
    </row>
    <row r="73" spans="1:26" ht="18" x14ac:dyDescent="0.2">
      <c r="A73" s="193" t="s">
        <v>1856</v>
      </c>
      <c r="U73" s="79"/>
    </row>
    <row r="74" spans="1:26" ht="18" x14ac:dyDescent="0.2">
      <c r="A74" s="193" t="s">
        <v>1857</v>
      </c>
      <c r="U74" s="79"/>
    </row>
    <row r="75" spans="1:26" ht="18" x14ac:dyDescent="0.2">
      <c r="A75" s="192" t="s">
        <v>1858</v>
      </c>
      <c r="U75" s="79"/>
    </row>
    <row r="76" spans="1:26" ht="18" x14ac:dyDescent="0.2">
      <c r="A76" s="192" t="s">
        <v>1859</v>
      </c>
      <c r="U76" s="79"/>
    </row>
    <row r="77" spans="1:26" ht="19" x14ac:dyDescent="0.25">
      <c r="A77" s="192" t="s">
        <v>1860</v>
      </c>
      <c r="U77" s="79"/>
    </row>
    <row r="78" spans="1:26" ht="18" x14ac:dyDescent="0.2">
      <c r="A78" s="193" t="s">
        <v>1861</v>
      </c>
      <c r="U78" s="79"/>
    </row>
    <row r="79" spans="1:26" ht="18" x14ac:dyDescent="0.2">
      <c r="A79" s="193" t="s">
        <v>1862</v>
      </c>
      <c r="U79" s="79"/>
    </row>
    <row r="80" spans="1:26" x14ac:dyDescent="0.2">
      <c r="U80" s="79"/>
    </row>
    <row r="81" spans="21:21" x14ac:dyDescent="0.2">
      <c r="U81" s="79"/>
    </row>
    <row r="82" spans="21:21" x14ac:dyDescent="0.2">
      <c r="U82" s="79"/>
    </row>
    <row r="83" spans="21:21" x14ac:dyDescent="0.2">
      <c r="U83" s="79"/>
    </row>
    <row r="84" spans="21:21" x14ac:dyDescent="0.2">
      <c r="U84" s="79"/>
    </row>
    <row r="85" spans="21:21" x14ac:dyDescent="0.2">
      <c r="U85" s="79"/>
    </row>
    <row r="86" spans="21:21" x14ac:dyDescent="0.2">
      <c r="U86" s="79"/>
    </row>
    <row r="87" spans="21:21" x14ac:dyDescent="0.2">
      <c r="U87" s="79"/>
    </row>
    <row r="88" spans="21:21" x14ac:dyDescent="0.2">
      <c r="U88" s="79"/>
    </row>
    <row r="89" spans="21:21" x14ac:dyDescent="0.2">
      <c r="U89" s="79"/>
    </row>
    <row r="90" spans="21:21" x14ac:dyDescent="0.2">
      <c r="U90" s="79"/>
    </row>
    <row r="91" spans="21:21" x14ac:dyDescent="0.2">
      <c r="U91" s="79"/>
    </row>
    <row r="92" spans="21:21" x14ac:dyDescent="0.2">
      <c r="U92" s="79"/>
    </row>
    <row r="93" spans="21:21" x14ac:dyDescent="0.2">
      <c r="U93" s="79"/>
    </row>
    <row r="94" spans="21:21" x14ac:dyDescent="0.2">
      <c r="U94" s="79"/>
    </row>
    <row r="95" spans="21:21" x14ac:dyDescent="0.2">
      <c r="U95" s="79"/>
    </row>
    <row r="96" spans="21:21" x14ac:dyDescent="0.2">
      <c r="U96" s="79"/>
    </row>
    <row r="97" spans="21:21" x14ac:dyDescent="0.2">
      <c r="U97" s="79"/>
    </row>
    <row r="98" spans="21:21" x14ac:dyDescent="0.2">
      <c r="U98" s="79"/>
    </row>
    <row r="99" spans="21:21" x14ac:dyDescent="0.2">
      <c r="U99" s="79"/>
    </row>
    <row r="100" spans="21:21" x14ac:dyDescent="0.2">
      <c r="U100" s="79"/>
    </row>
    <row r="101" spans="21:21" x14ac:dyDescent="0.2">
      <c r="U101" s="79"/>
    </row>
    <row r="102" spans="21:21" x14ac:dyDescent="0.2">
      <c r="U102" s="79"/>
    </row>
    <row r="103" spans="21:21" x14ac:dyDescent="0.2">
      <c r="U103" s="79"/>
    </row>
    <row r="104" spans="21:21" x14ac:dyDescent="0.2">
      <c r="U104" s="79"/>
    </row>
    <row r="105" spans="21:21" x14ac:dyDescent="0.2">
      <c r="U105" s="79"/>
    </row>
    <row r="106" spans="21:21" x14ac:dyDescent="0.2">
      <c r="U106" s="79"/>
    </row>
    <row r="107" spans="21:21" x14ac:dyDescent="0.2">
      <c r="U107" s="79"/>
    </row>
    <row r="108" spans="21:21" x14ac:dyDescent="0.2">
      <c r="U108" s="79"/>
    </row>
    <row r="109" spans="21:21" x14ac:dyDescent="0.2">
      <c r="U109" s="79"/>
    </row>
    <row r="110" spans="21:21" x14ac:dyDescent="0.2">
      <c r="U110" s="79"/>
    </row>
    <row r="111" spans="21:21" x14ac:dyDescent="0.2">
      <c r="U111" s="79"/>
    </row>
    <row r="112" spans="21:21" x14ac:dyDescent="0.2">
      <c r="U112" s="79"/>
    </row>
    <row r="113" spans="21:21" x14ac:dyDescent="0.2">
      <c r="U113" s="79"/>
    </row>
    <row r="114" spans="21:21" x14ac:dyDescent="0.2">
      <c r="U114" s="79"/>
    </row>
    <row r="115" spans="21:21" x14ac:dyDescent="0.2">
      <c r="U115" s="79"/>
    </row>
    <row r="116" spans="21:21" x14ac:dyDescent="0.2">
      <c r="U116" s="79"/>
    </row>
    <row r="117" spans="21:21" x14ac:dyDescent="0.2">
      <c r="U117" s="79"/>
    </row>
    <row r="118" spans="21:21" x14ac:dyDescent="0.2">
      <c r="U118" s="79"/>
    </row>
    <row r="119" spans="21:21" x14ac:dyDescent="0.2">
      <c r="U119" s="79"/>
    </row>
    <row r="120" spans="21:21" x14ac:dyDescent="0.2">
      <c r="U120" s="79"/>
    </row>
    <row r="121" spans="21:21" x14ac:dyDescent="0.2">
      <c r="U121" s="79"/>
    </row>
    <row r="122" spans="21:21" x14ac:dyDescent="0.2">
      <c r="U122" s="79"/>
    </row>
    <row r="123" spans="21:21" x14ac:dyDescent="0.2">
      <c r="U123" s="79"/>
    </row>
    <row r="124" spans="21:21" x14ac:dyDescent="0.2">
      <c r="U124" s="79"/>
    </row>
    <row r="125" spans="21:21" x14ac:dyDescent="0.2">
      <c r="U125" s="79"/>
    </row>
    <row r="126" spans="21:21" x14ac:dyDescent="0.2">
      <c r="U126" s="79"/>
    </row>
    <row r="127" spans="21:21" x14ac:dyDescent="0.2">
      <c r="U127" s="79"/>
    </row>
    <row r="128" spans="21:21" x14ac:dyDescent="0.2">
      <c r="U128" s="17"/>
    </row>
    <row r="129" spans="21:21" x14ac:dyDescent="0.2">
      <c r="U129" s="17"/>
    </row>
    <row r="130" spans="21:21" x14ac:dyDescent="0.2">
      <c r="U130" s="17"/>
    </row>
    <row r="131" spans="21:21" x14ac:dyDescent="0.2">
      <c r="U131" s="17"/>
    </row>
    <row r="132" spans="21:21" x14ac:dyDescent="0.2">
      <c r="U132" s="17"/>
    </row>
    <row r="133" spans="21:21" x14ac:dyDescent="0.2">
      <c r="U133" s="17"/>
    </row>
    <row r="134" spans="21:21" x14ac:dyDescent="0.2">
      <c r="U134" s="17"/>
    </row>
    <row r="135" spans="21:21" x14ac:dyDescent="0.2">
      <c r="U135" s="17"/>
    </row>
    <row r="136" spans="21:21" x14ac:dyDescent="0.2">
      <c r="U136" s="17"/>
    </row>
    <row r="137" spans="21:21" x14ac:dyDescent="0.2">
      <c r="U137" s="17"/>
    </row>
    <row r="138" spans="21:21" x14ac:dyDescent="0.2">
      <c r="U138" s="17"/>
    </row>
    <row r="139" spans="21:21" x14ac:dyDescent="0.2">
      <c r="U139" s="17"/>
    </row>
    <row r="140" spans="21:21" x14ac:dyDescent="0.2">
      <c r="U140" s="17"/>
    </row>
    <row r="141" spans="21:21" x14ac:dyDescent="0.2">
      <c r="U141" s="17"/>
    </row>
    <row r="142" spans="21:21" x14ac:dyDescent="0.2">
      <c r="U142" s="17"/>
    </row>
    <row r="143" spans="21:21" x14ac:dyDescent="0.2">
      <c r="U143" s="17"/>
    </row>
    <row r="144" spans="21:21" x14ac:dyDescent="0.2">
      <c r="U144" s="17"/>
    </row>
    <row r="145" spans="21:21" x14ac:dyDescent="0.2">
      <c r="U145" s="17"/>
    </row>
    <row r="146" spans="21:21" x14ac:dyDescent="0.2">
      <c r="U146" s="17"/>
    </row>
    <row r="147" spans="21:21" x14ac:dyDescent="0.2">
      <c r="U147" s="17"/>
    </row>
    <row r="148" spans="21:21" x14ac:dyDescent="0.2">
      <c r="U148" s="17"/>
    </row>
    <row r="149" spans="21:21" x14ac:dyDescent="0.2">
      <c r="U149" s="17"/>
    </row>
    <row r="150" spans="21:21" x14ac:dyDescent="0.2">
      <c r="U150" s="17"/>
    </row>
    <row r="151" spans="21:21" x14ac:dyDescent="0.2">
      <c r="U151" s="17"/>
    </row>
    <row r="152" spans="21:21" x14ac:dyDescent="0.2">
      <c r="U152" s="17"/>
    </row>
    <row r="153" spans="21:21" x14ac:dyDescent="0.2">
      <c r="U153" s="17"/>
    </row>
    <row r="154" spans="21:21" x14ac:dyDescent="0.2">
      <c r="U154" s="17"/>
    </row>
    <row r="155" spans="21:21" x14ac:dyDescent="0.2">
      <c r="U155" s="17"/>
    </row>
    <row r="156" spans="21:21" x14ac:dyDescent="0.2">
      <c r="U156" s="17"/>
    </row>
    <row r="157" spans="21:21" x14ac:dyDescent="0.2">
      <c r="U157" s="17"/>
    </row>
    <row r="158" spans="21:21" x14ac:dyDescent="0.2">
      <c r="U158" s="17"/>
    </row>
    <row r="159" spans="21:21" x14ac:dyDescent="0.2">
      <c r="U159" s="17"/>
    </row>
    <row r="160" spans="21:21" x14ac:dyDescent="0.2">
      <c r="U160" s="17"/>
    </row>
    <row r="161" spans="21:21" x14ac:dyDescent="0.2">
      <c r="U161" s="17"/>
    </row>
    <row r="162" spans="21:21" x14ac:dyDescent="0.2">
      <c r="U162" s="17"/>
    </row>
    <row r="163" spans="21:21" x14ac:dyDescent="0.2">
      <c r="U163" s="17"/>
    </row>
    <row r="164" spans="21:21" x14ac:dyDescent="0.2">
      <c r="U164" s="17"/>
    </row>
    <row r="165" spans="21:21" x14ac:dyDescent="0.2">
      <c r="U165" s="17"/>
    </row>
    <row r="166" spans="21:21" x14ac:dyDescent="0.2">
      <c r="U166" s="17"/>
    </row>
    <row r="167" spans="21:21" x14ac:dyDescent="0.2">
      <c r="U167" s="17"/>
    </row>
    <row r="168" spans="21:21" x14ac:dyDescent="0.2">
      <c r="U168" s="17"/>
    </row>
    <row r="169" spans="21:21" x14ac:dyDescent="0.2">
      <c r="U169" s="17"/>
    </row>
    <row r="170" spans="21:21" x14ac:dyDescent="0.2">
      <c r="U170" s="17"/>
    </row>
    <row r="171" spans="21:21" x14ac:dyDescent="0.2">
      <c r="U171" s="17"/>
    </row>
    <row r="172" spans="21:21" x14ac:dyDescent="0.2">
      <c r="U172" s="17"/>
    </row>
    <row r="173" spans="21:21" x14ac:dyDescent="0.2">
      <c r="U173" s="17"/>
    </row>
    <row r="174" spans="21:21" x14ac:dyDescent="0.2">
      <c r="U174" s="17"/>
    </row>
    <row r="175" spans="21:21" x14ac:dyDescent="0.2">
      <c r="U175" s="17"/>
    </row>
    <row r="176" spans="21:21" x14ac:dyDescent="0.2">
      <c r="U176" s="17"/>
    </row>
    <row r="177" spans="21:21" x14ac:dyDescent="0.2">
      <c r="U177" s="17"/>
    </row>
    <row r="178" spans="21:21" x14ac:dyDescent="0.2">
      <c r="U178" s="17"/>
    </row>
    <row r="179" spans="21:21" x14ac:dyDescent="0.2">
      <c r="U179" s="17"/>
    </row>
    <row r="180" spans="21:21" x14ac:dyDescent="0.2">
      <c r="U180" s="17"/>
    </row>
    <row r="181" spans="21:21" x14ac:dyDescent="0.2">
      <c r="U181" s="17"/>
    </row>
    <row r="182" spans="21:21" x14ac:dyDescent="0.2">
      <c r="U182" s="17"/>
    </row>
    <row r="183" spans="21:21" x14ac:dyDescent="0.2">
      <c r="U183" s="17"/>
    </row>
    <row r="184" spans="21:21" x14ac:dyDescent="0.2">
      <c r="U184" s="17"/>
    </row>
    <row r="185" spans="21:21" x14ac:dyDescent="0.2">
      <c r="U185" s="17"/>
    </row>
    <row r="186" spans="21:21" x14ac:dyDescent="0.2">
      <c r="U186" s="17"/>
    </row>
    <row r="187" spans="21:21" x14ac:dyDescent="0.2">
      <c r="U187" s="17"/>
    </row>
    <row r="188" spans="21:21" x14ac:dyDescent="0.2">
      <c r="U188" s="17"/>
    </row>
    <row r="189" spans="21:21" x14ac:dyDescent="0.2">
      <c r="U189" s="17"/>
    </row>
    <row r="190" spans="21:21" x14ac:dyDescent="0.2">
      <c r="U190" s="17"/>
    </row>
    <row r="191" spans="21:21" x14ac:dyDescent="0.2">
      <c r="U191" s="17"/>
    </row>
    <row r="192" spans="21:21" x14ac:dyDescent="0.2">
      <c r="U192" s="17"/>
    </row>
    <row r="193" spans="21:21" x14ac:dyDescent="0.2">
      <c r="U193" s="17"/>
    </row>
    <row r="194" spans="21:21" x14ac:dyDescent="0.2">
      <c r="U194" s="17"/>
    </row>
    <row r="195" spans="21:21" x14ac:dyDescent="0.2">
      <c r="U195" s="17"/>
    </row>
    <row r="196" spans="21:21" x14ac:dyDescent="0.2">
      <c r="U196" s="17"/>
    </row>
    <row r="197" spans="21:21" x14ac:dyDescent="0.2">
      <c r="U197" s="17"/>
    </row>
    <row r="198" spans="21:21" x14ac:dyDescent="0.2">
      <c r="U198" s="17"/>
    </row>
    <row r="199" spans="21:21" x14ac:dyDescent="0.2">
      <c r="U199" s="17"/>
    </row>
    <row r="200" spans="21:21" x14ac:dyDescent="0.2">
      <c r="U200" s="17"/>
    </row>
    <row r="201" spans="21:21" x14ac:dyDescent="0.2">
      <c r="U201" s="17"/>
    </row>
    <row r="202" spans="21:21" x14ac:dyDescent="0.2">
      <c r="U202" s="17"/>
    </row>
    <row r="203" spans="21:21" x14ac:dyDescent="0.2">
      <c r="U203" s="17"/>
    </row>
    <row r="204" spans="21:21" x14ac:dyDescent="0.2">
      <c r="U204" s="17"/>
    </row>
    <row r="205" spans="21:21" x14ac:dyDescent="0.2">
      <c r="U205" s="17"/>
    </row>
    <row r="206" spans="21:21" x14ac:dyDescent="0.2">
      <c r="U206" s="17"/>
    </row>
    <row r="207" spans="21:21" x14ac:dyDescent="0.2">
      <c r="U207" s="17"/>
    </row>
  </sheetData>
  <mergeCells count="3">
    <mergeCell ref="A1:A2"/>
    <mergeCell ref="I1:O1"/>
    <mergeCell ref="Q1:W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3AA28-D1FE-8C4D-AF4E-5FEB19182F99}">
  <dimension ref="A1:AA207"/>
  <sheetViews>
    <sheetView topLeftCell="L48" workbookViewId="0">
      <selection activeCell="S3" sqref="S3"/>
    </sheetView>
  </sheetViews>
  <sheetFormatPr baseColWidth="10" defaultRowHeight="16" x14ac:dyDescent="0.2"/>
  <cols>
    <col min="1" max="1" width="19.5" customWidth="1"/>
    <col min="2" max="2" width="12" customWidth="1"/>
    <col min="3" max="3" width="9.1640625" bestFit="1" customWidth="1"/>
    <col min="4" max="4" width="5.1640625" bestFit="1" customWidth="1"/>
    <col min="5" max="5" width="10.1640625" bestFit="1" customWidth="1"/>
    <col min="6" max="7" width="5.1640625" bestFit="1" customWidth="1"/>
    <col min="8" max="8" width="10" bestFit="1" customWidth="1"/>
    <col min="9" max="9" width="9.83203125" bestFit="1" customWidth="1"/>
    <col min="10" max="10" width="8.1640625" bestFit="1" customWidth="1"/>
    <col min="11" max="11" width="9.83203125" bestFit="1" customWidth="1"/>
    <col min="12" max="12" width="9.1640625" bestFit="1" customWidth="1"/>
    <col min="13" max="13" width="7.33203125" bestFit="1" customWidth="1"/>
    <col min="14" max="14" width="10.5" bestFit="1" customWidth="1"/>
    <col min="15" max="15" width="7.1640625" bestFit="1" customWidth="1"/>
    <col min="16" max="16" width="2.5" customWidth="1"/>
    <col min="17" max="17" width="9.1640625" bestFit="1" customWidth="1"/>
    <col min="18" max="18" width="5.1640625" bestFit="1" customWidth="1"/>
    <col min="19" max="19" width="9.1640625" style="156" bestFit="1" customWidth="1"/>
    <col min="20" max="20" width="5.1640625" style="156" bestFit="1" customWidth="1"/>
    <col min="21" max="21" width="8.5" style="115" bestFit="1" customWidth="1"/>
    <col min="22" max="22" width="10" bestFit="1" customWidth="1"/>
    <col min="23" max="23" width="5.1640625" bestFit="1" customWidth="1"/>
    <col min="24" max="24" width="14.83203125" bestFit="1" customWidth="1"/>
    <col min="25" max="25" width="14.5" customWidth="1"/>
  </cols>
  <sheetData>
    <row r="1" spans="1:27" s="18" customFormat="1" ht="18" x14ac:dyDescent="0.2">
      <c r="A1" s="219" t="s">
        <v>278</v>
      </c>
      <c r="B1" s="109"/>
      <c r="C1" s="40"/>
      <c r="D1" s="40"/>
      <c r="E1" s="40"/>
      <c r="F1" s="40"/>
      <c r="G1" s="40"/>
      <c r="H1" s="40"/>
      <c r="I1" s="218" t="s">
        <v>103</v>
      </c>
      <c r="J1" s="218"/>
      <c r="K1" s="218"/>
      <c r="L1" s="218"/>
      <c r="M1" s="218"/>
      <c r="N1" s="218"/>
      <c r="O1" s="218"/>
      <c r="P1" s="40"/>
      <c r="Q1" s="218" t="s">
        <v>1838</v>
      </c>
      <c r="R1" s="218"/>
      <c r="S1" s="218"/>
      <c r="T1" s="218"/>
      <c r="U1" s="218"/>
      <c r="V1" s="218"/>
      <c r="W1" s="218"/>
      <c r="X1" s="17"/>
      <c r="Y1" s="17"/>
    </row>
    <row r="2" spans="1:27" s="18" customFormat="1" ht="51" customHeight="1" x14ac:dyDescent="0.2">
      <c r="A2" s="220"/>
      <c r="B2" s="110" t="s">
        <v>546</v>
      </c>
      <c r="C2" s="43" t="s">
        <v>1835</v>
      </c>
      <c r="D2" s="42" t="s">
        <v>106</v>
      </c>
      <c r="E2" s="43" t="s">
        <v>1836</v>
      </c>
      <c r="F2" s="42" t="s">
        <v>106</v>
      </c>
      <c r="G2" s="20" t="s">
        <v>0</v>
      </c>
      <c r="H2" s="43" t="s">
        <v>1837</v>
      </c>
      <c r="I2" s="41" t="s">
        <v>1839</v>
      </c>
      <c r="J2" s="42" t="s">
        <v>1840</v>
      </c>
      <c r="K2" s="41" t="s">
        <v>1841</v>
      </c>
      <c r="L2" s="42" t="s">
        <v>1840</v>
      </c>
      <c r="M2" s="43" t="s">
        <v>1842</v>
      </c>
      <c r="N2" s="41" t="s">
        <v>1843</v>
      </c>
      <c r="O2" s="42" t="s">
        <v>1840</v>
      </c>
      <c r="P2" s="42"/>
      <c r="Q2" s="41" t="s">
        <v>105</v>
      </c>
      <c r="R2" s="42" t="s">
        <v>106</v>
      </c>
      <c r="S2" s="41" t="s">
        <v>107</v>
      </c>
      <c r="T2" s="42" t="s">
        <v>106</v>
      </c>
      <c r="U2" s="42" t="s">
        <v>1606</v>
      </c>
      <c r="V2" s="41" t="s">
        <v>108</v>
      </c>
      <c r="W2" s="42" t="s">
        <v>106</v>
      </c>
      <c r="X2" s="43" t="s">
        <v>1847</v>
      </c>
      <c r="Y2" s="119" t="s">
        <v>1849</v>
      </c>
      <c r="Z2" s="43" t="s">
        <v>1848</v>
      </c>
      <c r="AA2" s="44"/>
    </row>
    <row r="3" spans="1:27" x14ac:dyDescent="0.2">
      <c r="A3" s="2" t="s">
        <v>1016</v>
      </c>
      <c r="B3" s="30">
        <v>28.279</v>
      </c>
      <c r="C3" s="17">
        <v>731</v>
      </c>
      <c r="D3" s="17">
        <v>48</v>
      </c>
      <c r="E3" s="17">
        <v>57.7</v>
      </c>
      <c r="F3" s="17">
        <v>2.8</v>
      </c>
      <c r="G3" s="31">
        <f t="shared" ref="G3:G34" si="0">E3/C3</f>
        <v>7.8932968536251716E-2</v>
      </c>
      <c r="H3" s="32">
        <f t="shared" ref="H3:H34" si="1">C3+(0.235*E3)</f>
        <v>744.55949999999996</v>
      </c>
      <c r="I3" s="56">
        <v>1.2630000000000001E-2</v>
      </c>
      <c r="J3" s="56">
        <v>6.2E-4</v>
      </c>
      <c r="K3" s="56">
        <v>1.8779999999999999E-3</v>
      </c>
      <c r="L3" s="56">
        <v>4.0000000000000003E-5</v>
      </c>
      <c r="M3" s="82">
        <v>0.33134000000000002</v>
      </c>
      <c r="N3" s="17">
        <v>4.8000000000000001E-2</v>
      </c>
      <c r="O3" s="17">
        <v>2.0999999999999999E-3</v>
      </c>
      <c r="P3" s="17"/>
      <c r="Q3" s="17">
        <v>12.74</v>
      </c>
      <c r="R3" s="17">
        <v>0.62</v>
      </c>
      <c r="S3" s="182">
        <v>12.1</v>
      </c>
      <c r="T3" s="182">
        <v>0.26</v>
      </c>
      <c r="U3" s="121">
        <f>(T3/S3)*100</f>
        <v>2.1487603305785123</v>
      </c>
      <c r="V3" s="32">
        <v>92</v>
      </c>
      <c r="W3" s="32">
        <v>92</v>
      </c>
      <c r="X3" s="30">
        <f t="shared" ref="X3:X34" si="2">100*(1-(S3/Q3))</f>
        <v>5.023547880690737</v>
      </c>
      <c r="Y3" s="17"/>
      <c r="Z3" s="30">
        <f t="shared" ref="Z3:Z34" si="3">(Q3-S3)/R3</f>
        <v>1.0322580645161299</v>
      </c>
    </row>
    <row r="4" spans="1:27" x14ac:dyDescent="0.2">
      <c r="A4" s="2" t="s">
        <v>1017</v>
      </c>
      <c r="B4" s="30">
        <v>9.1495999999999995</v>
      </c>
      <c r="C4" s="17">
        <v>134.9</v>
      </c>
      <c r="D4" s="17">
        <v>5.7</v>
      </c>
      <c r="E4" s="17">
        <v>50.1</v>
      </c>
      <c r="F4" s="17">
        <v>2.9</v>
      </c>
      <c r="G4" s="31">
        <f t="shared" si="0"/>
        <v>0.37138621200889549</v>
      </c>
      <c r="H4" s="32">
        <f t="shared" si="1"/>
        <v>146.67350000000002</v>
      </c>
      <c r="I4" s="56">
        <v>1.61E-2</v>
      </c>
      <c r="J4" s="56">
        <v>3.5000000000000001E-3</v>
      </c>
      <c r="K4" s="56">
        <v>1.9300000000000001E-3</v>
      </c>
      <c r="L4" s="56">
        <v>1.1E-4</v>
      </c>
      <c r="M4" s="82">
        <v>0.31373000000000001</v>
      </c>
      <c r="N4" s="17">
        <v>5.8999999999999997E-2</v>
      </c>
      <c r="O4" s="17">
        <v>1.2E-2</v>
      </c>
      <c r="P4" s="17"/>
      <c r="Q4" s="17">
        <v>16.100000000000001</v>
      </c>
      <c r="R4" s="17">
        <v>3.5</v>
      </c>
      <c r="S4" s="182">
        <v>12.44</v>
      </c>
      <c r="T4" s="182">
        <v>0.7</v>
      </c>
      <c r="U4" s="121">
        <f t="shared" ref="U4:U25" si="4">(T4/S4)*100</f>
        <v>5.627009646302251</v>
      </c>
      <c r="V4" s="32">
        <v>470</v>
      </c>
      <c r="W4" s="32">
        <v>400</v>
      </c>
      <c r="X4" s="30">
        <f t="shared" si="2"/>
        <v>22.732919254658391</v>
      </c>
      <c r="Y4" s="17"/>
      <c r="Z4" s="30">
        <f t="shared" si="3"/>
        <v>1.0457142857142863</v>
      </c>
    </row>
    <row r="5" spans="1:27" x14ac:dyDescent="0.2">
      <c r="A5" s="2" t="s">
        <v>1018</v>
      </c>
      <c r="B5" s="30">
        <v>5.0350000000000001</v>
      </c>
      <c r="C5" s="17">
        <v>135.1</v>
      </c>
      <c r="D5" s="17">
        <v>6.8</v>
      </c>
      <c r="E5" s="17">
        <v>36.4</v>
      </c>
      <c r="F5" s="17">
        <v>1.8</v>
      </c>
      <c r="G5" s="31">
        <f t="shared" si="0"/>
        <v>0.26943005181347152</v>
      </c>
      <c r="H5" s="32">
        <f t="shared" si="1"/>
        <v>143.654</v>
      </c>
      <c r="I5" s="56">
        <v>1.6E-2</v>
      </c>
      <c r="J5" s="56">
        <v>4.4999999999999997E-3</v>
      </c>
      <c r="K5" s="56">
        <v>2.2599999999999999E-3</v>
      </c>
      <c r="L5" s="56">
        <v>1.3999999999999999E-4</v>
      </c>
      <c r="M5" s="82">
        <v>0.52478999999999998</v>
      </c>
      <c r="N5" s="17">
        <v>5.0999999999999997E-2</v>
      </c>
      <c r="O5" s="17">
        <v>1.2999999999999999E-2</v>
      </c>
      <c r="P5" s="17"/>
      <c r="Q5" s="17">
        <v>16.100000000000001</v>
      </c>
      <c r="R5" s="17">
        <v>4.5</v>
      </c>
      <c r="S5" s="182">
        <v>14.53</v>
      </c>
      <c r="T5" s="182">
        <v>0.91</v>
      </c>
      <c r="U5" s="121">
        <f t="shared" si="4"/>
        <v>6.2629043358568488</v>
      </c>
      <c r="V5" s="32">
        <v>190</v>
      </c>
      <c r="W5" s="32">
        <v>510</v>
      </c>
      <c r="X5" s="30">
        <f t="shared" si="2"/>
        <v>9.7515527950310705</v>
      </c>
      <c r="Y5" s="17"/>
      <c r="Z5" s="30">
        <f t="shared" si="3"/>
        <v>0.34888888888888936</v>
      </c>
    </row>
    <row r="6" spans="1:27" x14ac:dyDescent="0.2">
      <c r="A6" s="2" t="s">
        <v>1019</v>
      </c>
      <c r="B6" s="30">
        <v>7.1464999999999996</v>
      </c>
      <c r="C6" s="17">
        <v>189</v>
      </c>
      <c r="D6" s="17">
        <v>52</v>
      </c>
      <c r="E6" s="17">
        <v>66.400000000000006</v>
      </c>
      <c r="F6" s="17">
        <v>5.7</v>
      </c>
      <c r="G6" s="31">
        <f t="shared" si="0"/>
        <v>0.35132275132275137</v>
      </c>
      <c r="H6" s="32">
        <f t="shared" si="1"/>
        <v>204.60400000000001</v>
      </c>
      <c r="I6" s="56">
        <v>1.7999999999999999E-2</v>
      </c>
      <c r="J6" s="56">
        <v>4.3E-3</v>
      </c>
      <c r="K6" s="56">
        <v>2.3400000000000001E-3</v>
      </c>
      <c r="L6" s="56">
        <v>1.9000000000000001E-4</v>
      </c>
      <c r="M6" s="82">
        <v>-2.7434999999999998E-3</v>
      </c>
      <c r="N6" s="17">
        <v>5.5E-2</v>
      </c>
      <c r="O6" s="17">
        <v>1.2E-2</v>
      </c>
      <c r="P6" s="17"/>
      <c r="Q6" s="17">
        <v>18.100000000000001</v>
      </c>
      <c r="R6" s="17">
        <v>4.3</v>
      </c>
      <c r="S6" s="182">
        <v>15</v>
      </c>
      <c r="T6" s="182">
        <v>1.2</v>
      </c>
      <c r="U6" s="121">
        <f t="shared" si="4"/>
        <v>8</v>
      </c>
      <c r="V6" s="32">
        <v>430</v>
      </c>
      <c r="W6" s="32">
        <v>390</v>
      </c>
      <c r="X6" s="30">
        <f t="shared" si="2"/>
        <v>17.127071823204432</v>
      </c>
      <c r="Y6" s="17"/>
      <c r="Z6" s="30">
        <f t="shared" si="3"/>
        <v>0.72093023255813993</v>
      </c>
    </row>
    <row r="7" spans="1:27" x14ac:dyDescent="0.2">
      <c r="A7" s="2" t="s">
        <v>1020</v>
      </c>
      <c r="B7" s="30">
        <v>24.19</v>
      </c>
      <c r="C7" s="17">
        <v>123</v>
      </c>
      <c r="D7" s="17">
        <v>16</v>
      </c>
      <c r="E7" s="17">
        <v>112</v>
      </c>
      <c r="F7" s="17">
        <v>11</v>
      </c>
      <c r="G7" s="31">
        <f t="shared" si="0"/>
        <v>0.91056910569105687</v>
      </c>
      <c r="H7" s="32">
        <f t="shared" si="1"/>
        <v>149.32</v>
      </c>
      <c r="I7" s="56">
        <v>1.41E-2</v>
      </c>
      <c r="J7" s="56">
        <v>2.8999999999999998E-3</v>
      </c>
      <c r="K7" s="56">
        <v>2.3500000000000001E-3</v>
      </c>
      <c r="L7" s="56">
        <v>1.2E-4</v>
      </c>
      <c r="M7" s="82">
        <v>0.19545000000000001</v>
      </c>
      <c r="N7" s="17">
        <v>4.2700000000000002E-2</v>
      </c>
      <c r="O7" s="17">
        <v>7.7999999999999996E-3</v>
      </c>
      <c r="P7" s="17"/>
      <c r="Q7" s="17">
        <v>14.1</v>
      </c>
      <c r="R7" s="17">
        <v>2.9</v>
      </c>
      <c r="S7" s="182">
        <v>15.12</v>
      </c>
      <c r="T7" s="182">
        <v>0.77</v>
      </c>
      <c r="U7" s="121">
        <f t="shared" si="4"/>
        <v>5.0925925925925934</v>
      </c>
      <c r="V7" s="32">
        <v>-50</v>
      </c>
      <c r="W7" s="32">
        <v>310</v>
      </c>
      <c r="X7" s="30">
        <f t="shared" si="2"/>
        <v>-7.2340425531914887</v>
      </c>
      <c r="Y7" s="17"/>
      <c r="Z7" s="30">
        <f t="shared" si="3"/>
        <v>-0.35172413793103435</v>
      </c>
    </row>
    <row r="8" spans="1:27" x14ac:dyDescent="0.2">
      <c r="A8" s="2" t="s">
        <v>1021</v>
      </c>
      <c r="B8" s="30">
        <v>28.042000000000002</v>
      </c>
      <c r="C8" s="17">
        <v>270</v>
      </c>
      <c r="D8" s="17">
        <v>49</v>
      </c>
      <c r="E8" s="17">
        <v>54.6</v>
      </c>
      <c r="F8" s="17">
        <v>1.8</v>
      </c>
      <c r="G8" s="31">
        <f t="shared" si="0"/>
        <v>0.20222222222222222</v>
      </c>
      <c r="H8" s="32">
        <f t="shared" si="1"/>
        <v>282.83100000000002</v>
      </c>
      <c r="I8" s="56">
        <v>1.6799999999999999E-2</v>
      </c>
      <c r="J8" s="56">
        <v>2.5999999999999999E-3</v>
      </c>
      <c r="K8" s="56">
        <v>2.4399999999999999E-3</v>
      </c>
      <c r="L8" s="56">
        <v>1.1E-4</v>
      </c>
      <c r="M8" s="82">
        <v>3.2321000000000003E-2</v>
      </c>
      <c r="N8" s="17">
        <v>4.8899999999999999E-2</v>
      </c>
      <c r="O8" s="17">
        <v>8.6E-3</v>
      </c>
      <c r="P8" s="17"/>
      <c r="Q8" s="17">
        <v>16.8</v>
      </c>
      <c r="R8" s="17">
        <v>2.6</v>
      </c>
      <c r="S8" s="182">
        <v>15.7</v>
      </c>
      <c r="T8" s="182">
        <v>0.72</v>
      </c>
      <c r="U8" s="121">
        <f t="shared" si="4"/>
        <v>4.5859872611464976</v>
      </c>
      <c r="V8" s="32">
        <v>110</v>
      </c>
      <c r="W8" s="32">
        <v>280</v>
      </c>
      <c r="X8" s="30">
        <f t="shared" si="2"/>
        <v>6.5476190476190581</v>
      </c>
      <c r="Y8" s="17"/>
      <c r="Z8" s="30">
        <f t="shared" si="3"/>
        <v>0.42307692307692363</v>
      </c>
    </row>
    <row r="9" spans="1:27" s="114" customFormat="1" x14ac:dyDescent="0.2">
      <c r="A9" s="4" t="s">
        <v>1022</v>
      </c>
      <c r="B9" s="22">
        <v>15.358000000000001</v>
      </c>
      <c r="C9" s="25">
        <v>1939</v>
      </c>
      <c r="D9" s="25">
        <v>39</v>
      </c>
      <c r="E9" s="25">
        <v>98.6</v>
      </c>
      <c r="F9" s="25">
        <v>1.8</v>
      </c>
      <c r="G9" s="23">
        <f t="shared" si="0"/>
        <v>5.0850954100051568E-2</v>
      </c>
      <c r="H9" s="24">
        <f t="shared" si="1"/>
        <v>1962.171</v>
      </c>
      <c r="I9" s="58">
        <v>1.7149999999999999E-2</v>
      </c>
      <c r="J9" s="58">
        <v>6.6E-4</v>
      </c>
      <c r="K9" s="58">
        <v>2.4399999999999999E-3</v>
      </c>
      <c r="L9" s="58">
        <v>3.8000000000000002E-5</v>
      </c>
      <c r="M9" s="80">
        <v>0.40105000000000002</v>
      </c>
      <c r="N9" s="25">
        <v>4.7899999999999998E-2</v>
      </c>
      <c r="O9" s="25">
        <v>1.5E-3</v>
      </c>
      <c r="P9" s="25"/>
      <c r="Q9" s="25">
        <v>17.36</v>
      </c>
      <c r="R9" s="25">
        <v>0.64</v>
      </c>
      <c r="S9" s="184">
        <v>15.71</v>
      </c>
      <c r="T9" s="184">
        <v>0.24</v>
      </c>
      <c r="U9" s="146">
        <f t="shared" si="4"/>
        <v>1.5276893698281346</v>
      </c>
      <c r="V9" s="24">
        <v>109</v>
      </c>
      <c r="W9" s="24">
        <v>73</v>
      </c>
      <c r="X9" s="22">
        <f t="shared" si="2"/>
        <v>9.5046082949308719</v>
      </c>
      <c r="Y9" s="25"/>
      <c r="Z9" s="29">
        <f t="shared" si="3"/>
        <v>2.5781249999999978</v>
      </c>
    </row>
    <row r="10" spans="1:27" x14ac:dyDescent="0.2">
      <c r="A10" s="2" t="s">
        <v>1023</v>
      </c>
      <c r="B10" s="30">
        <v>27.204999999999998</v>
      </c>
      <c r="C10" s="17">
        <v>863</v>
      </c>
      <c r="D10" s="17">
        <v>89</v>
      </c>
      <c r="E10" s="17">
        <v>169</v>
      </c>
      <c r="F10" s="17">
        <v>11</v>
      </c>
      <c r="G10" s="31">
        <f t="shared" si="0"/>
        <v>0.19582850521436848</v>
      </c>
      <c r="H10" s="32">
        <f t="shared" si="1"/>
        <v>902.71500000000003</v>
      </c>
      <c r="I10" s="56">
        <v>1.7999999999999999E-2</v>
      </c>
      <c r="J10" s="56">
        <v>1.1000000000000001E-3</v>
      </c>
      <c r="K10" s="56">
        <v>2.689E-3</v>
      </c>
      <c r="L10" s="56">
        <v>8.0000000000000007E-5</v>
      </c>
      <c r="M10" s="82">
        <v>2.7883000000000002E-2</v>
      </c>
      <c r="N10" s="17">
        <v>4.8300000000000003E-2</v>
      </c>
      <c r="O10" s="17">
        <v>2.5999999999999999E-3</v>
      </c>
      <c r="P10" s="17"/>
      <c r="Q10" s="17">
        <v>18.100000000000001</v>
      </c>
      <c r="R10" s="17">
        <v>1.1000000000000001</v>
      </c>
      <c r="S10" s="182">
        <v>17.309999999999999</v>
      </c>
      <c r="T10" s="182">
        <v>0.51</v>
      </c>
      <c r="U10" s="121">
        <f t="shared" si="4"/>
        <v>2.9462738301559792</v>
      </c>
      <c r="V10" s="32">
        <v>145</v>
      </c>
      <c r="W10" s="32">
        <v>91</v>
      </c>
      <c r="X10" s="30">
        <f t="shared" si="2"/>
        <v>4.3646408839779109</v>
      </c>
      <c r="Y10" s="17"/>
      <c r="Z10" s="30">
        <f t="shared" si="3"/>
        <v>0.71818181818182059</v>
      </c>
    </row>
    <row r="11" spans="1:27" x14ac:dyDescent="0.2">
      <c r="A11" s="2" t="s">
        <v>1024</v>
      </c>
      <c r="B11" s="30">
        <v>8.3327000000000009</v>
      </c>
      <c r="C11" s="17">
        <v>120</v>
      </c>
      <c r="D11" s="17">
        <v>36</v>
      </c>
      <c r="E11" s="17">
        <v>46</v>
      </c>
      <c r="F11" s="17">
        <v>4.7</v>
      </c>
      <c r="G11" s="31">
        <f t="shared" si="0"/>
        <v>0.38333333333333336</v>
      </c>
      <c r="H11" s="32">
        <f t="shared" si="1"/>
        <v>130.81</v>
      </c>
      <c r="I11" s="56">
        <v>2.1299999999999999E-2</v>
      </c>
      <c r="J11" s="56">
        <v>4.1000000000000003E-3</v>
      </c>
      <c r="K11" s="56">
        <v>2.7200000000000002E-3</v>
      </c>
      <c r="L11" s="56">
        <v>1.7000000000000001E-4</v>
      </c>
      <c r="M11" s="82">
        <v>-9.4686999999999993E-2</v>
      </c>
      <c r="N11" s="17">
        <v>5.2999999999999999E-2</v>
      </c>
      <c r="O11" s="17">
        <v>1.2E-2</v>
      </c>
      <c r="P11" s="17"/>
      <c r="Q11" s="17">
        <v>21.4</v>
      </c>
      <c r="R11" s="17">
        <v>4.0999999999999996</v>
      </c>
      <c r="S11" s="182">
        <v>17.5</v>
      </c>
      <c r="T11" s="182">
        <v>1.1000000000000001</v>
      </c>
      <c r="U11" s="121">
        <f t="shared" si="4"/>
        <v>6.2857142857142865</v>
      </c>
      <c r="V11" s="32">
        <v>270</v>
      </c>
      <c r="W11" s="32">
        <v>370</v>
      </c>
      <c r="X11" s="30">
        <f t="shared" si="2"/>
        <v>18.224299065420556</v>
      </c>
      <c r="Y11" s="17"/>
      <c r="Z11" s="30">
        <f t="shared" si="3"/>
        <v>0.95121951219512169</v>
      </c>
    </row>
    <row r="12" spans="1:27" x14ac:dyDescent="0.2">
      <c r="A12" s="2" t="s">
        <v>1025</v>
      </c>
      <c r="B12" s="30">
        <v>8.1210000000000004</v>
      </c>
      <c r="C12" s="17">
        <v>17.54</v>
      </c>
      <c r="D12" s="17">
        <v>0.79</v>
      </c>
      <c r="E12" s="17">
        <v>11.12</v>
      </c>
      <c r="F12" s="17">
        <v>0.35</v>
      </c>
      <c r="G12" s="31">
        <f t="shared" si="0"/>
        <v>0.63397947548460665</v>
      </c>
      <c r="H12" s="32">
        <f t="shared" si="1"/>
        <v>20.153199999999998</v>
      </c>
      <c r="I12" s="56">
        <v>1.4E-2</v>
      </c>
      <c r="J12" s="56">
        <v>1.4E-2</v>
      </c>
      <c r="K12" s="56">
        <v>2.9399999999999999E-3</v>
      </c>
      <c r="L12" s="56">
        <v>2.5999999999999998E-4</v>
      </c>
      <c r="M12" s="82">
        <v>6.7924999999999999E-2</v>
      </c>
      <c r="N12" s="17">
        <v>0.04</v>
      </c>
      <c r="O12" s="17">
        <v>3.5999999999999997E-2</v>
      </c>
      <c r="P12" s="17"/>
      <c r="Q12" s="17">
        <v>14</v>
      </c>
      <c r="R12" s="17">
        <v>14</v>
      </c>
      <c r="S12" s="182">
        <v>18.899999999999999</v>
      </c>
      <c r="T12" s="182">
        <v>1.7</v>
      </c>
      <c r="U12" s="121">
        <f t="shared" si="4"/>
        <v>8.9947089947089953</v>
      </c>
      <c r="V12" s="32">
        <v>-400</v>
      </c>
      <c r="W12" s="32">
        <v>1000</v>
      </c>
      <c r="X12" s="30">
        <f t="shared" si="2"/>
        <v>-34.999999999999986</v>
      </c>
      <c r="Y12" s="17"/>
      <c r="Z12" s="30">
        <f t="shared" si="3"/>
        <v>-0.34999999999999992</v>
      </c>
    </row>
    <row r="13" spans="1:27" x14ac:dyDescent="0.2">
      <c r="A13" s="2" t="s">
        <v>1026</v>
      </c>
      <c r="B13" s="30">
        <v>24.637</v>
      </c>
      <c r="C13" s="17">
        <v>56.8</v>
      </c>
      <c r="D13" s="17">
        <v>6.5</v>
      </c>
      <c r="E13" s="17">
        <v>52.1</v>
      </c>
      <c r="F13" s="17">
        <v>3.2</v>
      </c>
      <c r="G13" s="31">
        <f t="shared" si="0"/>
        <v>0.91725352112676062</v>
      </c>
      <c r="H13" s="32">
        <f t="shared" si="1"/>
        <v>69.043499999999995</v>
      </c>
      <c r="I13" s="56">
        <v>2.35E-2</v>
      </c>
      <c r="J13" s="56">
        <v>4.4000000000000003E-3</v>
      </c>
      <c r="K13" s="56">
        <v>3.0500000000000002E-3</v>
      </c>
      <c r="L13" s="56">
        <v>1.1E-4</v>
      </c>
      <c r="M13" s="82">
        <v>0.11885999999999999</v>
      </c>
      <c r="N13" s="17">
        <v>5.28E-2</v>
      </c>
      <c r="O13" s="17">
        <v>9.4999999999999998E-3</v>
      </c>
      <c r="P13" s="17"/>
      <c r="Q13" s="17">
        <v>23.4</v>
      </c>
      <c r="R13" s="17">
        <v>4.3</v>
      </c>
      <c r="S13" s="182">
        <v>19.64</v>
      </c>
      <c r="T13" s="182">
        <v>0.72</v>
      </c>
      <c r="U13" s="121">
        <f t="shared" si="4"/>
        <v>3.6659877800407332</v>
      </c>
      <c r="V13" s="32">
        <v>410</v>
      </c>
      <c r="W13" s="32">
        <v>320</v>
      </c>
      <c r="X13" s="30">
        <f t="shared" si="2"/>
        <v>16.068376068376054</v>
      </c>
      <c r="Y13" s="17"/>
      <c r="Z13" s="30">
        <f t="shared" si="3"/>
        <v>0.87441860465116239</v>
      </c>
    </row>
    <row r="14" spans="1:27" x14ac:dyDescent="0.2">
      <c r="A14" s="2" t="s">
        <v>1027</v>
      </c>
      <c r="B14" s="30">
        <v>5.4139999999999997</v>
      </c>
      <c r="C14" s="17">
        <v>19.100000000000001</v>
      </c>
      <c r="D14" s="17">
        <v>3.9</v>
      </c>
      <c r="E14" s="17">
        <v>9.3000000000000007</v>
      </c>
      <c r="F14" s="17">
        <v>2.1</v>
      </c>
      <c r="G14" s="31">
        <f t="shared" si="0"/>
        <v>0.48691099476439792</v>
      </c>
      <c r="H14" s="32">
        <f t="shared" si="1"/>
        <v>21.285500000000003</v>
      </c>
      <c r="I14" s="56">
        <v>0.03</v>
      </c>
      <c r="J14" s="56">
        <v>1.6E-2</v>
      </c>
      <c r="K14" s="56">
        <v>3.1199999999999999E-3</v>
      </c>
      <c r="L14" s="56">
        <v>2.5000000000000001E-4</v>
      </c>
      <c r="M14" s="82">
        <v>-0.31161</v>
      </c>
      <c r="N14" s="17">
        <v>6.5000000000000002E-2</v>
      </c>
      <c r="O14" s="17">
        <v>3.6999999999999998E-2</v>
      </c>
      <c r="P14" s="17"/>
      <c r="Q14" s="17">
        <v>29</v>
      </c>
      <c r="R14" s="17">
        <v>16</v>
      </c>
      <c r="S14" s="182">
        <v>20.100000000000001</v>
      </c>
      <c r="T14" s="182">
        <v>1.6</v>
      </c>
      <c r="U14" s="121">
        <f t="shared" si="4"/>
        <v>7.9601990049751246</v>
      </c>
      <c r="V14" s="32">
        <v>480</v>
      </c>
      <c r="W14" s="32">
        <v>980</v>
      </c>
      <c r="X14" s="30">
        <f t="shared" si="2"/>
        <v>30.689655172413786</v>
      </c>
      <c r="Y14" s="17"/>
      <c r="Z14" s="30">
        <f t="shared" si="3"/>
        <v>0.55624999999999991</v>
      </c>
    </row>
    <row r="15" spans="1:27" x14ac:dyDescent="0.2">
      <c r="A15" s="2" t="s">
        <v>1028</v>
      </c>
      <c r="B15" s="30">
        <v>26.216000000000001</v>
      </c>
      <c r="C15" s="17">
        <v>20.25</v>
      </c>
      <c r="D15" s="17">
        <v>0.44</v>
      </c>
      <c r="E15" s="17">
        <v>69.2</v>
      </c>
      <c r="F15" s="17">
        <v>1.6</v>
      </c>
      <c r="G15" s="31">
        <f t="shared" si="0"/>
        <v>3.4172839506172843</v>
      </c>
      <c r="H15" s="32">
        <f t="shared" si="1"/>
        <v>36.512</v>
      </c>
      <c r="I15" s="56">
        <v>2.29E-2</v>
      </c>
      <c r="J15" s="56">
        <v>7.4000000000000003E-3</v>
      </c>
      <c r="K15" s="56">
        <v>3.1900000000000001E-3</v>
      </c>
      <c r="L15" s="56">
        <v>1.9000000000000001E-4</v>
      </c>
      <c r="M15" s="82">
        <v>0.21540000000000001</v>
      </c>
      <c r="N15" s="17">
        <v>5.2999999999999999E-2</v>
      </c>
      <c r="O15" s="17">
        <v>1.4999999999999999E-2</v>
      </c>
      <c r="P15" s="17"/>
      <c r="Q15" s="17">
        <v>23.4</v>
      </c>
      <c r="R15" s="17">
        <v>7.2</v>
      </c>
      <c r="S15" s="182">
        <v>20.5</v>
      </c>
      <c r="T15" s="182">
        <v>1.2</v>
      </c>
      <c r="U15" s="121">
        <f t="shared" si="4"/>
        <v>5.8536585365853657</v>
      </c>
      <c r="V15" s="32">
        <v>-170</v>
      </c>
      <c r="W15" s="32">
        <v>510</v>
      </c>
      <c r="X15" s="30">
        <f t="shared" si="2"/>
        <v>12.393162393162383</v>
      </c>
      <c r="Y15" s="17"/>
      <c r="Z15" s="30">
        <f t="shared" si="3"/>
        <v>0.40277777777777757</v>
      </c>
    </row>
    <row r="16" spans="1:27" x14ac:dyDescent="0.2">
      <c r="A16" s="2" t="s">
        <v>1029</v>
      </c>
      <c r="B16" s="30">
        <v>14.222</v>
      </c>
      <c r="C16" s="17">
        <v>68</v>
      </c>
      <c r="D16" s="17">
        <v>32</v>
      </c>
      <c r="E16" s="17">
        <v>53.5</v>
      </c>
      <c r="F16" s="17">
        <v>5.3</v>
      </c>
      <c r="G16" s="31">
        <f t="shared" si="0"/>
        <v>0.78676470588235292</v>
      </c>
      <c r="H16" s="32">
        <f t="shared" si="1"/>
        <v>80.572500000000005</v>
      </c>
      <c r="I16" s="56">
        <v>3.4000000000000002E-2</v>
      </c>
      <c r="J16" s="56">
        <v>1.0999999999999999E-2</v>
      </c>
      <c r="K16" s="56">
        <v>3.2100000000000002E-3</v>
      </c>
      <c r="L16" s="56">
        <v>1.8000000000000001E-4</v>
      </c>
      <c r="M16" s="82">
        <v>0.27844000000000002</v>
      </c>
      <c r="N16" s="17">
        <v>6.8000000000000005E-2</v>
      </c>
      <c r="O16" s="17">
        <v>1.9E-2</v>
      </c>
      <c r="P16" s="17"/>
      <c r="Q16" s="17">
        <v>33</v>
      </c>
      <c r="R16" s="17">
        <v>10</v>
      </c>
      <c r="S16" s="182">
        <v>20.6</v>
      </c>
      <c r="T16" s="182">
        <v>1.1000000000000001</v>
      </c>
      <c r="U16" s="121">
        <f t="shared" si="4"/>
        <v>5.3398058252427187</v>
      </c>
      <c r="V16" s="32">
        <v>440</v>
      </c>
      <c r="W16" s="32">
        <v>440</v>
      </c>
      <c r="X16" s="30">
        <f t="shared" si="2"/>
        <v>37.575757575757571</v>
      </c>
      <c r="Y16" s="17"/>
      <c r="Z16" s="30">
        <f t="shared" si="3"/>
        <v>1.2399999999999998</v>
      </c>
    </row>
    <row r="17" spans="1:26" s="114" customFormat="1" x14ac:dyDescent="0.2">
      <c r="A17" s="4" t="s">
        <v>1030</v>
      </c>
      <c r="B17" s="22">
        <v>23.31</v>
      </c>
      <c r="C17" s="25">
        <v>5.94</v>
      </c>
      <c r="D17" s="25">
        <v>0.27</v>
      </c>
      <c r="E17" s="25">
        <v>4.87</v>
      </c>
      <c r="F17" s="25">
        <v>0.23</v>
      </c>
      <c r="G17" s="23">
        <f t="shared" si="0"/>
        <v>0.81986531986531985</v>
      </c>
      <c r="H17" s="24">
        <f t="shared" si="1"/>
        <v>7.0844500000000004</v>
      </c>
      <c r="I17" s="58">
        <v>0.13800000000000001</v>
      </c>
      <c r="J17" s="58">
        <v>0.04</v>
      </c>
      <c r="K17" s="58">
        <v>3.2000000000000002E-3</v>
      </c>
      <c r="L17" s="58">
        <v>4.2999999999999999E-4</v>
      </c>
      <c r="M17" s="80">
        <v>6.6816E-2</v>
      </c>
      <c r="N17" s="25">
        <v>0.4</v>
      </c>
      <c r="O17" s="25">
        <v>0.17</v>
      </c>
      <c r="P17" s="25"/>
      <c r="Q17" s="25">
        <v>128</v>
      </c>
      <c r="R17" s="25">
        <v>36</v>
      </c>
      <c r="S17" s="184">
        <v>20.6</v>
      </c>
      <c r="T17" s="184">
        <v>2.8</v>
      </c>
      <c r="U17" s="147">
        <f t="shared" si="4"/>
        <v>13.592233009708737</v>
      </c>
      <c r="V17" s="24">
        <v>600</v>
      </c>
      <c r="W17" s="24">
        <v>4700</v>
      </c>
      <c r="X17" s="22">
        <f t="shared" si="2"/>
        <v>83.90625</v>
      </c>
      <c r="Y17" s="25"/>
      <c r="Z17" s="29">
        <f t="shared" si="3"/>
        <v>2.9833333333333334</v>
      </c>
    </row>
    <row r="18" spans="1:26" s="114" customFormat="1" x14ac:dyDescent="0.2">
      <c r="A18" s="4" t="s">
        <v>1031</v>
      </c>
      <c r="B18" s="22">
        <v>11.211</v>
      </c>
      <c r="C18" s="25">
        <v>260</v>
      </c>
      <c r="D18" s="25">
        <v>14</v>
      </c>
      <c r="E18" s="25">
        <v>45.9</v>
      </c>
      <c r="F18" s="25">
        <v>1.8</v>
      </c>
      <c r="G18" s="23">
        <f t="shared" si="0"/>
        <v>0.17653846153846153</v>
      </c>
      <c r="H18" s="24">
        <f t="shared" si="1"/>
        <v>270.78649999999999</v>
      </c>
      <c r="I18" s="58">
        <v>2.8299999999999999E-2</v>
      </c>
      <c r="J18" s="58">
        <v>5.0000000000000001E-3</v>
      </c>
      <c r="K18" s="58">
        <v>3.2499999999999999E-3</v>
      </c>
      <c r="L18" s="58">
        <v>3.8999999999999999E-4</v>
      </c>
      <c r="M18" s="80">
        <v>0.82635000000000003</v>
      </c>
      <c r="N18" s="25">
        <v>6.6400000000000001E-2</v>
      </c>
      <c r="O18" s="25">
        <v>7.3000000000000001E-3</v>
      </c>
      <c r="P18" s="25"/>
      <c r="Q18" s="25">
        <v>29.1</v>
      </c>
      <c r="R18" s="25">
        <v>5.0999999999999996</v>
      </c>
      <c r="S18" s="184">
        <v>20.9</v>
      </c>
      <c r="T18" s="184">
        <v>2.5</v>
      </c>
      <c r="U18" s="147">
        <f t="shared" si="4"/>
        <v>11.961722488038278</v>
      </c>
      <c r="V18" s="24">
        <v>770</v>
      </c>
      <c r="W18" s="24">
        <v>240</v>
      </c>
      <c r="X18" s="22">
        <f t="shared" si="2"/>
        <v>28.178694158075611</v>
      </c>
      <c r="Y18" s="25"/>
      <c r="Z18" s="29">
        <f t="shared" si="3"/>
        <v>1.6078431372549027</v>
      </c>
    </row>
    <row r="19" spans="1:26" x14ac:dyDescent="0.2">
      <c r="A19" s="2" t="s">
        <v>1032</v>
      </c>
      <c r="B19" s="30">
        <v>28.300999999999998</v>
      </c>
      <c r="C19" s="17">
        <v>24.6</v>
      </c>
      <c r="D19" s="17">
        <v>2.5</v>
      </c>
      <c r="E19" s="17">
        <v>38.6</v>
      </c>
      <c r="F19" s="17">
        <v>5.3</v>
      </c>
      <c r="G19" s="31">
        <f t="shared" si="0"/>
        <v>1.5691056910569106</v>
      </c>
      <c r="H19" s="32">
        <f t="shared" si="1"/>
        <v>33.670999999999999</v>
      </c>
      <c r="I19" s="56">
        <v>2.47E-2</v>
      </c>
      <c r="J19" s="56">
        <v>8.3000000000000001E-3</v>
      </c>
      <c r="K19" s="56">
        <v>3.2599999999999999E-3</v>
      </c>
      <c r="L19" s="56">
        <v>2.2000000000000001E-4</v>
      </c>
      <c r="M19" s="82">
        <v>-0.15637999999999999</v>
      </c>
      <c r="N19" s="17">
        <v>6.5000000000000002E-2</v>
      </c>
      <c r="O19" s="17">
        <v>2.1999999999999999E-2</v>
      </c>
      <c r="P19" s="17"/>
      <c r="Q19" s="17">
        <v>24</v>
      </c>
      <c r="R19" s="17">
        <v>8.1999999999999993</v>
      </c>
      <c r="S19" s="182">
        <v>21</v>
      </c>
      <c r="T19" s="182">
        <v>1.4</v>
      </c>
      <c r="U19" s="121">
        <f t="shared" si="4"/>
        <v>6.666666666666667</v>
      </c>
      <c r="V19" s="32">
        <v>190</v>
      </c>
      <c r="W19" s="32">
        <v>540</v>
      </c>
      <c r="X19" s="30">
        <f t="shared" si="2"/>
        <v>12.5</v>
      </c>
      <c r="Y19" s="17"/>
      <c r="Z19" s="30">
        <f t="shared" si="3"/>
        <v>0.36585365853658541</v>
      </c>
    </row>
    <row r="20" spans="1:26" x14ac:dyDescent="0.2">
      <c r="A20" s="2" t="s">
        <v>1033</v>
      </c>
      <c r="B20" s="30">
        <v>28.3</v>
      </c>
      <c r="C20" s="17">
        <v>58.8</v>
      </c>
      <c r="D20" s="17">
        <v>2</v>
      </c>
      <c r="E20" s="17">
        <v>98.4</v>
      </c>
      <c r="F20" s="17">
        <v>2.6</v>
      </c>
      <c r="G20" s="31">
        <f t="shared" si="0"/>
        <v>1.6734693877551021</v>
      </c>
      <c r="H20" s="32">
        <f t="shared" si="1"/>
        <v>81.923999999999992</v>
      </c>
      <c r="I20" s="56">
        <v>3.1800000000000002E-2</v>
      </c>
      <c r="J20" s="56">
        <v>5.4999999999999997E-3</v>
      </c>
      <c r="K20" s="56">
        <v>3.2699999999999999E-3</v>
      </c>
      <c r="L20" s="56">
        <v>1.1E-4</v>
      </c>
      <c r="M20" s="82">
        <v>0.30042000000000002</v>
      </c>
      <c r="N20" s="17">
        <v>7.2999999999999995E-2</v>
      </c>
      <c r="O20" s="17">
        <v>1.2E-2</v>
      </c>
      <c r="P20" s="17"/>
      <c r="Q20" s="17">
        <v>31.5</v>
      </c>
      <c r="R20" s="17">
        <v>5.3</v>
      </c>
      <c r="S20" s="182">
        <v>21.03</v>
      </c>
      <c r="T20" s="182">
        <v>0.72</v>
      </c>
      <c r="U20" s="121">
        <f t="shared" si="4"/>
        <v>3.4236804564907271</v>
      </c>
      <c r="V20" s="32">
        <v>670</v>
      </c>
      <c r="W20" s="32">
        <v>330</v>
      </c>
      <c r="X20" s="30">
        <f t="shared" si="2"/>
        <v>33.238095238095234</v>
      </c>
      <c r="Y20" s="17"/>
      <c r="Z20" s="84">
        <f t="shared" si="3"/>
        <v>1.9754716981132074</v>
      </c>
    </row>
    <row r="21" spans="1:26" x14ac:dyDescent="0.2">
      <c r="A21" s="2" t="s">
        <v>1034</v>
      </c>
      <c r="B21" s="30">
        <v>11.877000000000001</v>
      </c>
      <c r="C21" s="17">
        <v>104.6</v>
      </c>
      <c r="D21" s="17">
        <v>8.4</v>
      </c>
      <c r="E21" s="17">
        <v>60.5</v>
      </c>
      <c r="F21" s="17">
        <v>4.5999999999999996</v>
      </c>
      <c r="G21" s="31">
        <f t="shared" si="0"/>
        <v>0.57839388145315496</v>
      </c>
      <c r="H21" s="32">
        <f t="shared" si="1"/>
        <v>118.8175</v>
      </c>
      <c r="I21" s="56">
        <v>2.2499999999999999E-2</v>
      </c>
      <c r="J21" s="56">
        <v>3.7000000000000002E-3</v>
      </c>
      <c r="K21" s="56">
        <v>3.29E-3</v>
      </c>
      <c r="L21" s="56">
        <v>1.4999999999999999E-4</v>
      </c>
      <c r="M21" s="82">
        <v>-1.1846000000000001E-2</v>
      </c>
      <c r="N21" s="17">
        <v>5.3100000000000001E-2</v>
      </c>
      <c r="O21" s="17">
        <v>9.1000000000000004E-3</v>
      </c>
      <c r="P21" s="17"/>
      <c r="Q21" s="17">
        <v>22.6</v>
      </c>
      <c r="R21" s="17">
        <v>3.6</v>
      </c>
      <c r="S21" s="182">
        <v>21.15</v>
      </c>
      <c r="T21" s="182">
        <v>0.95</v>
      </c>
      <c r="U21" s="121">
        <f t="shared" si="4"/>
        <v>4.4917257683215128</v>
      </c>
      <c r="V21" s="32">
        <v>140</v>
      </c>
      <c r="W21" s="32">
        <v>320</v>
      </c>
      <c r="X21" s="30">
        <f t="shared" si="2"/>
        <v>6.4159292035398385</v>
      </c>
      <c r="Y21" s="17"/>
      <c r="Z21" s="30">
        <f t="shared" si="3"/>
        <v>0.40277777777777857</v>
      </c>
    </row>
    <row r="22" spans="1:26" x14ac:dyDescent="0.2">
      <c r="A22" s="2" t="s">
        <v>1035</v>
      </c>
      <c r="B22" s="84">
        <v>2.5987</v>
      </c>
      <c r="C22" s="17">
        <v>442</v>
      </c>
      <c r="D22" s="17">
        <v>16</v>
      </c>
      <c r="E22" s="17">
        <v>33.299999999999997</v>
      </c>
      <c r="F22" s="17">
        <v>2</v>
      </c>
      <c r="G22" s="31">
        <f t="shared" si="0"/>
        <v>7.53393665158371E-2</v>
      </c>
      <c r="H22" s="32">
        <f t="shared" si="1"/>
        <v>449.82549999999998</v>
      </c>
      <c r="I22" s="56">
        <v>2.29E-2</v>
      </c>
      <c r="J22" s="56">
        <v>5.8999999999999999E-3</v>
      </c>
      <c r="K22" s="56">
        <v>3.29E-3</v>
      </c>
      <c r="L22" s="56">
        <v>2.1000000000000001E-4</v>
      </c>
      <c r="M22" s="82">
        <v>0.62431999999999999</v>
      </c>
      <c r="N22" s="17">
        <v>4.8000000000000001E-2</v>
      </c>
      <c r="O22" s="17">
        <v>1.0999999999999999E-2</v>
      </c>
      <c r="P22" s="17"/>
      <c r="Q22" s="17">
        <v>23</v>
      </c>
      <c r="R22" s="17">
        <v>5.9</v>
      </c>
      <c r="S22" s="182">
        <v>21.2</v>
      </c>
      <c r="T22" s="182">
        <v>1.3</v>
      </c>
      <c r="U22" s="121">
        <f t="shared" si="4"/>
        <v>6.1320754716981138</v>
      </c>
      <c r="V22" s="32">
        <v>50</v>
      </c>
      <c r="W22" s="32">
        <v>440</v>
      </c>
      <c r="X22" s="30">
        <f t="shared" si="2"/>
        <v>7.8260869565217384</v>
      </c>
      <c r="Y22" s="17"/>
      <c r="Z22" s="30">
        <f t="shared" si="3"/>
        <v>0.30508474576271194</v>
      </c>
    </row>
    <row r="23" spans="1:26" s="114" customFormat="1" x14ac:dyDescent="0.2">
      <c r="A23" s="4" t="s">
        <v>1036</v>
      </c>
      <c r="B23" s="22">
        <v>6.2107000000000001</v>
      </c>
      <c r="C23" s="25">
        <v>29</v>
      </c>
      <c r="D23" s="25">
        <v>14</v>
      </c>
      <c r="E23" s="25">
        <v>25</v>
      </c>
      <c r="F23" s="25">
        <v>8.3000000000000007</v>
      </c>
      <c r="G23" s="23">
        <f t="shared" si="0"/>
        <v>0.86206896551724133</v>
      </c>
      <c r="H23" s="24">
        <f t="shared" si="1"/>
        <v>34.875</v>
      </c>
      <c r="I23" s="58">
        <v>2.9000000000000001E-2</v>
      </c>
      <c r="J23" s="58">
        <v>1.6E-2</v>
      </c>
      <c r="K23" s="58">
        <v>3.31E-3</v>
      </c>
      <c r="L23" s="58">
        <v>3.6000000000000002E-4</v>
      </c>
      <c r="M23" s="80">
        <v>-0.32335999999999998</v>
      </c>
      <c r="N23" s="25">
        <v>7.3999999999999996E-2</v>
      </c>
      <c r="O23" s="25">
        <v>4.9000000000000002E-2</v>
      </c>
      <c r="P23" s="25"/>
      <c r="Q23" s="25">
        <v>29</v>
      </c>
      <c r="R23" s="25">
        <v>15</v>
      </c>
      <c r="S23" s="184">
        <v>21.3</v>
      </c>
      <c r="T23" s="184">
        <v>2.2999999999999998</v>
      </c>
      <c r="U23" s="147">
        <f t="shared" si="4"/>
        <v>10.798122065727698</v>
      </c>
      <c r="V23" s="24">
        <v>450</v>
      </c>
      <c r="W23" s="24">
        <v>860</v>
      </c>
      <c r="X23" s="22">
        <f t="shared" si="2"/>
        <v>26.551724137931032</v>
      </c>
      <c r="Y23" s="25"/>
      <c r="Z23" s="22">
        <f t="shared" si="3"/>
        <v>0.51333333333333331</v>
      </c>
    </row>
    <row r="24" spans="1:26" s="114" customFormat="1" x14ac:dyDescent="0.2">
      <c r="A24" s="4" t="s">
        <v>1037</v>
      </c>
      <c r="B24" s="22">
        <v>28.300999999999998</v>
      </c>
      <c r="C24" s="25">
        <v>108</v>
      </c>
      <c r="D24" s="25">
        <v>13</v>
      </c>
      <c r="E24" s="25">
        <v>57.8</v>
      </c>
      <c r="F24" s="25">
        <v>7.3</v>
      </c>
      <c r="G24" s="23">
        <f t="shared" si="0"/>
        <v>0.53518518518518521</v>
      </c>
      <c r="H24" s="24">
        <f t="shared" si="1"/>
        <v>121.583</v>
      </c>
      <c r="I24" s="58">
        <v>3.6499999999999998E-2</v>
      </c>
      <c r="J24" s="58">
        <v>7.6E-3</v>
      </c>
      <c r="K24" s="58">
        <v>3.3300000000000001E-3</v>
      </c>
      <c r="L24" s="58">
        <v>1.4999999999999999E-4</v>
      </c>
      <c r="M24" s="80">
        <v>0.79125000000000001</v>
      </c>
      <c r="N24" s="25">
        <v>6.8000000000000005E-2</v>
      </c>
      <c r="O24" s="25">
        <v>1.0999999999999999E-2</v>
      </c>
      <c r="P24" s="25"/>
      <c r="Q24" s="25">
        <v>34.200000000000003</v>
      </c>
      <c r="R24" s="25">
        <v>6.5</v>
      </c>
      <c r="S24" s="184">
        <v>21.44</v>
      </c>
      <c r="T24" s="184">
        <v>0.96</v>
      </c>
      <c r="U24" s="146">
        <f t="shared" si="4"/>
        <v>4.4776119402985071</v>
      </c>
      <c r="V24" s="24">
        <v>560</v>
      </c>
      <c r="W24" s="24">
        <v>260</v>
      </c>
      <c r="X24" s="22">
        <f t="shared" si="2"/>
        <v>37.309941520467838</v>
      </c>
      <c r="Y24" s="25"/>
      <c r="Z24" s="29">
        <f t="shared" si="3"/>
        <v>1.9630769230769234</v>
      </c>
    </row>
    <row r="25" spans="1:26" x14ac:dyDescent="0.2">
      <c r="A25" s="2" t="s">
        <v>1038</v>
      </c>
      <c r="B25" s="30">
        <v>13.128</v>
      </c>
      <c r="C25" s="17">
        <v>41.2</v>
      </c>
      <c r="D25" s="17">
        <v>1.4</v>
      </c>
      <c r="E25" s="17">
        <v>49.33</v>
      </c>
      <c r="F25" s="17">
        <v>0.87</v>
      </c>
      <c r="G25" s="31">
        <f t="shared" si="0"/>
        <v>1.1973300970873786</v>
      </c>
      <c r="H25" s="32">
        <f t="shared" si="1"/>
        <v>52.792550000000006</v>
      </c>
      <c r="I25" s="56">
        <v>2.47E-2</v>
      </c>
      <c r="J25" s="56">
        <v>5.8999999999999999E-3</v>
      </c>
      <c r="K25" s="56">
        <v>3.5000000000000001E-3</v>
      </c>
      <c r="L25" s="56">
        <v>1.4999999999999999E-4</v>
      </c>
      <c r="M25" s="82">
        <v>-0.31047000000000002</v>
      </c>
      <c r="N25" s="17">
        <v>5.0999999999999997E-2</v>
      </c>
      <c r="O25" s="17">
        <v>1.2999999999999999E-2</v>
      </c>
      <c r="P25" s="17"/>
      <c r="Q25" s="17">
        <v>24.6</v>
      </c>
      <c r="R25" s="17">
        <v>5.8</v>
      </c>
      <c r="S25" s="182">
        <v>22.53</v>
      </c>
      <c r="T25" s="182">
        <v>0.95</v>
      </c>
      <c r="U25" s="121">
        <f t="shared" si="4"/>
        <v>4.2166000887705284</v>
      </c>
      <c r="V25" s="32">
        <v>0</v>
      </c>
      <c r="W25" s="32">
        <v>430</v>
      </c>
      <c r="X25" s="30">
        <f t="shared" si="2"/>
        <v>8.4146341463414593</v>
      </c>
      <c r="Y25" s="17"/>
      <c r="Z25" s="30">
        <f t="shared" si="3"/>
        <v>0.35689655172413798</v>
      </c>
    </row>
    <row r="26" spans="1:26" x14ac:dyDescent="0.2">
      <c r="A26" s="2" t="s">
        <v>1039</v>
      </c>
      <c r="B26" s="30">
        <v>27.774000000000001</v>
      </c>
      <c r="C26" s="17">
        <v>323</v>
      </c>
      <c r="D26" s="17">
        <v>4.7</v>
      </c>
      <c r="E26" s="17">
        <v>317</v>
      </c>
      <c r="F26" s="17">
        <v>17</v>
      </c>
      <c r="G26" s="31">
        <f t="shared" si="0"/>
        <v>0.98142414860681115</v>
      </c>
      <c r="H26" s="32">
        <f t="shared" si="1"/>
        <v>397.495</v>
      </c>
      <c r="I26" s="56">
        <v>3.9E-2</v>
      </c>
      <c r="J26" s="56">
        <v>4.4000000000000003E-3</v>
      </c>
      <c r="K26" s="56">
        <v>3.5999999999999999E-3</v>
      </c>
      <c r="L26" s="56">
        <v>8.8999999999999995E-5</v>
      </c>
      <c r="M26" s="82">
        <v>0.62868000000000002</v>
      </c>
      <c r="N26" s="17">
        <v>7.8299999999999995E-2</v>
      </c>
      <c r="O26" s="17">
        <v>7.4000000000000003E-3</v>
      </c>
      <c r="P26" s="17"/>
      <c r="Q26" s="17">
        <v>38.700000000000003</v>
      </c>
      <c r="R26" s="17">
        <v>4.2</v>
      </c>
      <c r="S26" s="182">
        <v>23.17</v>
      </c>
      <c r="T26" s="182">
        <v>0.56999999999999995</v>
      </c>
      <c r="U26" s="121">
        <f>(T26/S26)*100</f>
        <v>2.460077686663789</v>
      </c>
      <c r="V26" s="32">
        <v>970</v>
      </c>
      <c r="W26" s="32">
        <v>190</v>
      </c>
      <c r="X26" s="30">
        <f t="shared" si="2"/>
        <v>40.129198966408261</v>
      </c>
      <c r="Y26" s="17"/>
      <c r="Z26" s="84">
        <f t="shared" si="3"/>
        <v>3.6976190476190478</v>
      </c>
    </row>
    <row r="27" spans="1:26" x14ac:dyDescent="0.2">
      <c r="A27" s="2" t="s">
        <v>1040</v>
      </c>
      <c r="B27" s="30">
        <v>28.300999999999998</v>
      </c>
      <c r="C27" s="17">
        <v>12.14</v>
      </c>
      <c r="D27" s="17">
        <v>0.76</v>
      </c>
      <c r="E27" s="17">
        <v>16.2</v>
      </c>
      <c r="F27" s="17">
        <v>1.7</v>
      </c>
      <c r="G27" s="31">
        <f t="shared" si="0"/>
        <v>1.3344316309719932</v>
      </c>
      <c r="H27" s="32">
        <f t="shared" si="1"/>
        <v>15.946999999999999</v>
      </c>
      <c r="I27" s="56">
        <v>4.3999999999999997E-2</v>
      </c>
      <c r="J27" s="56">
        <v>1.2999999999999999E-2</v>
      </c>
      <c r="K27" s="56">
        <v>3.64E-3</v>
      </c>
      <c r="L27" s="56">
        <v>2.5999999999999998E-4</v>
      </c>
      <c r="M27" s="82">
        <v>0.10793999999999999</v>
      </c>
      <c r="N27" s="17">
        <v>8.1000000000000003E-2</v>
      </c>
      <c r="O27" s="17">
        <v>2.8000000000000001E-2</v>
      </c>
      <c r="P27" s="17"/>
      <c r="Q27" s="17">
        <v>41</v>
      </c>
      <c r="R27" s="17">
        <v>13</v>
      </c>
      <c r="S27" s="182">
        <v>23.4</v>
      </c>
      <c r="T27" s="182">
        <v>1.6</v>
      </c>
      <c r="U27" s="121">
        <f t="shared" ref="U27:U68" si="5">(T27/S27)*100</f>
        <v>6.8376068376068382</v>
      </c>
      <c r="V27" s="32">
        <v>150</v>
      </c>
      <c r="W27" s="32">
        <v>710</v>
      </c>
      <c r="X27" s="30">
        <f t="shared" si="2"/>
        <v>42.926829268292686</v>
      </c>
      <c r="Y27" s="17"/>
      <c r="Z27" s="84">
        <f t="shared" si="3"/>
        <v>1.3538461538461539</v>
      </c>
    </row>
    <row r="28" spans="1:26" x14ac:dyDescent="0.2">
      <c r="A28" s="2" t="s">
        <v>1041</v>
      </c>
      <c r="B28" s="30">
        <v>28.315000000000001</v>
      </c>
      <c r="C28" s="17">
        <v>88.5</v>
      </c>
      <c r="D28" s="17">
        <v>3.5</v>
      </c>
      <c r="E28" s="17">
        <v>154.30000000000001</v>
      </c>
      <c r="F28" s="17">
        <v>5</v>
      </c>
      <c r="G28" s="31">
        <f t="shared" si="0"/>
        <v>1.7435028248587572</v>
      </c>
      <c r="H28" s="32">
        <f t="shared" si="1"/>
        <v>124.76050000000001</v>
      </c>
      <c r="I28" s="56">
        <v>2.7099999999999999E-2</v>
      </c>
      <c r="J28" s="56">
        <v>3.0000000000000001E-3</v>
      </c>
      <c r="K28" s="56">
        <v>3.7000000000000002E-3</v>
      </c>
      <c r="L28" s="56">
        <v>1.6000000000000001E-4</v>
      </c>
      <c r="M28" s="82">
        <v>0.28734999999999999</v>
      </c>
      <c r="N28" s="17">
        <v>5.0900000000000001E-2</v>
      </c>
      <c r="O28" s="17">
        <v>6.3E-3</v>
      </c>
      <c r="P28" s="17"/>
      <c r="Q28" s="17">
        <v>27.1</v>
      </c>
      <c r="R28" s="17">
        <v>3</v>
      </c>
      <c r="S28" s="182">
        <v>23.82</v>
      </c>
      <c r="T28" s="182">
        <v>1</v>
      </c>
      <c r="U28" s="121">
        <f t="shared" si="5"/>
        <v>4.1981528127623848</v>
      </c>
      <c r="V28" s="32">
        <v>90</v>
      </c>
      <c r="W28" s="32">
        <v>200</v>
      </c>
      <c r="X28" s="30">
        <f t="shared" si="2"/>
        <v>12.103321033210335</v>
      </c>
      <c r="Y28" s="17"/>
      <c r="Z28" s="30">
        <f t="shared" si="3"/>
        <v>1.0933333333333337</v>
      </c>
    </row>
    <row r="29" spans="1:26" s="114" customFormat="1" x14ac:dyDescent="0.2">
      <c r="A29" s="4" t="s">
        <v>1042</v>
      </c>
      <c r="B29" s="22">
        <v>20.411000000000001</v>
      </c>
      <c r="C29" s="25">
        <v>98.8</v>
      </c>
      <c r="D29" s="25">
        <v>2.7</v>
      </c>
      <c r="E29" s="25">
        <v>73.900000000000006</v>
      </c>
      <c r="F29" s="25">
        <v>4.2</v>
      </c>
      <c r="G29" s="23">
        <f t="shared" si="0"/>
        <v>0.74797570850202433</v>
      </c>
      <c r="H29" s="24">
        <f t="shared" si="1"/>
        <v>116.1665</v>
      </c>
      <c r="I29" s="58">
        <v>3.1300000000000001E-2</v>
      </c>
      <c r="J29" s="58">
        <v>3.5000000000000001E-3</v>
      </c>
      <c r="K29" s="58">
        <v>3.7100000000000002E-3</v>
      </c>
      <c r="L29" s="58">
        <v>1.2E-4</v>
      </c>
      <c r="M29" s="80">
        <v>2.4247999999999999E-2</v>
      </c>
      <c r="N29" s="25">
        <v>6.1100000000000002E-2</v>
      </c>
      <c r="O29" s="25">
        <v>7.1999999999999998E-3</v>
      </c>
      <c r="P29" s="25"/>
      <c r="Q29" s="25">
        <v>31.2</v>
      </c>
      <c r="R29" s="25">
        <v>3.4</v>
      </c>
      <c r="S29" s="184">
        <v>23.84</v>
      </c>
      <c r="T29" s="184">
        <v>0.8</v>
      </c>
      <c r="U29" s="146">
        <f t="shared" si="5"/>
        <v>3.3557046979865772</v>
      </c>
      <c r="V29" s="24">
        <v>590</v>
      </c>
      <c r="W29" s="24">
        <v>220</v>
      </c>
      <c r="X29" s="22">
        <f t="shared" si="2"/>
        <v>23.589743589743584</v>
      </c>
      <c r="Y29" s="25"/>
      <c r="Z29" s="29">
        <f t="shared" si="3"/>
        <v>2.164705882352941</v>
      </c>
    </row>
    <row r="30" spans="1:26" s="114" customFormat="1" x14ac:dyDescent="0.2">
      <c r="A30" s="4" t="s">
        <v>1043</v>
      </c>
      <c r="B30" s="22">
        <v>5.0903</v>
      </c>
      <c r="C30" s="25">
        <v>14.63</v>
      </c>
      <c r="D30" s="25">
        <v>0.28999999999999998</v>
      </c>
      <c r="E30" s="25">
        <v>88.8</v>
      </c>
      <c r="F30" s="25">
        <v>1.2</v>
      </c>
      <c r="G30" s="23">
        <f t="shared" si="0"/>
        <v>6.0697197539302801</v>
      </c>
      <c r="H30" s="24">
        <f t="shared" si="1"/>
        <v>35.497999999999998</v>
      </c>
      <c r="I30" s="58">
        <v>3.6999999999999998E-2</v>
      </c>
      <c r="J30" s="58">
        <v>1.9E-2</v>
      </c>
      <c r="K30" s="58">
        <v>3.8E-3</v>
      </c>
      <c r="L30" s="58">
        <v>4.6999999999999999E-4</v>
      </c>
      <c r="M30" s="80">
        <v>-0.10589</v>
      </c>
      <c r="N30" s="25">
        <v>6.9000000000000006E-2</v>
      </c>
      <c r="O30" s="25">
        <v>3.6999999999999998E-2</v>
      </c>
      <c r="P30" s="25"/>
      <c r="Q30" s="25">
        <v>36</v>
      </c>
      <c r="R30" s="25">
        <v>19</v>
      </c>
      <c r="S30" s="184">
        <v>24.5</v>
      </c>
      <c r="T30" s="184">
        <v>3</v>
      </c>
      <c r="U30" s="147">
        <f t="shared" si="5"/>
        <v>12.244897959183673</v>
      </c>
      <c r="V30" s="24">
        <v>400</v>
      </c>
      <c r="W30" s="24">
        <v>1100</v>
      </c>
      <c r="X30" s="22">
        <f t="shared" si="2"/>
        <v>31.944444444444443</v>
      </c>
      <c r="Y30" s="25"/>
      <c r="Z30" s="22">
        <f t="shared" si="3"/>
        <v>0.60526315789473684</v>
      </c>
    </row>
    <row r="31" spans="1:26" x14ac:dyDescent="0.2">
      <c r="A31" s="2" t="s">
        <v>1044</v>
      </c>
      <c r="B31" s="30">
        <v>26.366</v>
      </c>
      <c r="C31" s="17">
        <v>13.7</v>
      </c>
      <c r="D31" s="17">
        <v>1.2</v>
      </c>
      <c r="E31" s="17">
        <v>11.3</v>
      </c>
      <c r="F31" s="17">
        <v>1</v>
      </c>
      <c r="G31" s="31">
        <f t="shared" si="0"/>
        <v>0.82481751824817529</v>
      </c>
      <c r="H31" s="32">
        <f t="shared" si="1"/>
        <v>16.355499999999999</v>
      </c>
      <c r="I31" s="56">
        <v>3.3000000000000002E-2</v>
      </c>
      <c r="J31" s="56">
        <v>1.7000000000000001E-2</v>
      </c>
      <c r="K31" s="56">
        <v>3.8300000000000001E-3</v>
      </c>
      <c r="L31" s="56">
        <v>2.9999999999999997E-4</v>
      </c>
      <c r="M31" s="82">
        <v>0.10940999999999999</v>
      </c>
      <c r="N31" s="17">
        <v>7.0999999999999994E-2</v>
      </c>
      <c r="O31" s="17">
        <v>3.4000000000000002E-2</v>
      </c>
      <c r="P31" s="17"/>
      <c r="Q31" s="17">
        <v>33</v>
      </c>
      <c r="R31" s="17">
        <v>16</v>
      </c>
      <c r="S31" s="182">
        <v>24.6</v>
      </c>
      <c r="T31" s="182">
        <v>1.9</v>
      </c>
      <c r="U31" s="121">
        <f t="shared" si="5"/>
        <v>7.7235772357723569</v>
      </c>
      <c r="V31" s="32">
        <v>0</v>
      </c>
      <c r="W31" s="32">
        <v>660</v>
      </c>
      <c r="X31" s="30">
        <f t="shared" si="2"/>
        <v>25.454545454545453</v>
      </c>
      <c r="Y31" s="17"/>
      <c r="Z31" s="30">
        <f t="shared" si="3"/>
        <v>0.52499999999999991</v>
      </c>
    </row>
    <row r="32" spans="1:26" x14ac:dyDescent="0.2">
      <c r="A32" s="2" t="s">
        <v>1045</v>
      </c>
      <c r="B32" s="30">
        <v>22.47</v>
      </c>
      <c r="C32" s="17">
        <v>32.799999999999997</v>
      </c>
      <c r="D32" s="17">
        <v>7.6</v>
      </c>
      <c r="E32" s="17">
        <v>32</v>
      </c>
      <c r="F32" s="17">
        <v>7.1</v>
      </c>
      <c r="G32" s="31">
        <f t="shared" si="0"/>
        <v>0.97560975609756106</v>
      </c>
      <c r="H32" s="32">
        <f t="shared" si="1"/>
        <v>40.319999999999993</v>
      </c>
      <c r="I32" s="56">
        <v>2.93E-2</v>
      </c>
      <c r="J32" s="56">
        <v>7.9000000000000008E-3</v>
      </c>
      <c r="K32" s="56">
        <v>3.8700000000000002E-3</v>
      </c>
      <c r="L32" s="56">
        <v>1.9000000000000001E-4</v>
      </c>
      <c r="M32" s="82">
        <v>2.0556999999999999E-2</v>
      </c>
      <c r="N32" s="17">
        <v>5.2999999999999999E-2</v>
      </c>
      <c r="O32" s="17">
        <v>1.4999999999999999E-2</v>
      </c>
      <c r="P32" s="17"/>
      <c r="Q32" s="17">
        <v>29.8</v>
      </c>
      <c r="R32" s="17">
        <v>7.6</v>
      </c>
      <c r="S32" s="182">
        <v>24.9</v>
      </c>
      <c r="T32" s="182">
        <v>1.2</v>
      </c>
      <c r="U32" s="121">
        <f t="shared" si="5"/>
        <v>4.8192771084337354</v>
      </c>
      <c r="V32" s="32">
        <v>130</v>
      </c>
      <c r="W32" s="32">
        <v>450</v>
      </c>
      <c r="X32" s="30">
        <f t="shared" si="2"/>
        <v>16.442953020134233</v>
      </c>
      <c r="Y32" s="17"/>
      <c r="Z32" s="30">
        <f t="shared" si="3"/>
        <v>0.6447368421052635</v>
      </c>
    </row>
    <row r="33" spans="1:26" x14ac:dyDescent="0.2">
      <c r="A33" s="2" t="s">
        <v>1046</v>
      </c>
      <c r="B33" s="30">
        <v>26.582999999999998</v>
      </c>
      <c r="C33" s="17">
        <v>156</v>
      </c>
      <c r="D33" s="17">
        <v>29</v>
      </c>
      <c r="E33" s="17">
        <v>18.100000000000001</v>
      </c>
      <c r="F33" s="17">
        <v>3.3</v>
      </c>
      <c r="G33" s="31">
        <f t="shared" si="0"/>
        <v>0.11602564102564103</v>
      </c>
      <c r="H33" s="32">
        <f t="shared" si="1"/>
        <v>160.2535</v>
      </c>
      <c r="I33" s="56">
        <v>2.3E-2</v>
      </c>
      <c r="J33" s="56">
        <v>0.01</v>
      </c>
      <c r="K33" s="56">
        <v>3.9199999999999999E-3</v>
      </c>
      <c r="L33" s="56">
        <v>2.9E-4</v>
      </c>
      <c r="M33" s="82">
        <v>0.1852</v>
      </c>
      <c r="N33" s="17">
        <v>0.05</v>
      </c>
      <c r="O33" s="17">
        <v>2.1999999999999999E-2</v>
      </c>
      <c r="P33" s="17"/>
      <c r="Q33" s="17">
        <v>22</v>
      </c>
      <c r="R33" s="17">
        <v>10</v>
      </c>
      <c r="S33" s="182">
        <v>25.2</v>
      </c>
      <c r="T33" s="182">
        <v>1.9</v>
      </c>
      <c r="U33" s="121">
        <f t="shared" si="5"/>
        <v>7.5396825396825395</v>
      </c>
      <c r="V33" s="32">
        <v>-200</v>
      </c>
      <c r="W33" s="32">
        <v>540</v>
      </c>
      <c r="X33" s="30">
        <f t="shared" si="2"/>
        <v>-14.54545454545455</v>
      </c>
      <c r="Y33" s="17"/>
      <c r="Z33" s="30">
        <f t="shared" si="3"/>
        <v>-0.31999999999999995</v>
      </c>
    </row>
    <row r="34" spans="1:26" x14ac:dyDescent="0.2">
      <c r="A34" s="2" t="s">
        <v>1047</v>
      </c>
      <c r="B34" s="30">
        <v>20.681000000000001</v>
      </c>
      <c r="C34" s="17">
        <v>9.73</v>
      </c>
      <c r="D34" s="17">
        <v>0.63</v>
      </c>
      <c r="E34" s="17">
        <v>14.4</v>
      </c>
      <c r="F34" s="17">
        <v>1.3</v>
      </c>
      <c r="G34" s="31">
        <f t="shared" si="0"/>
        <v>1.4799588900308325</v>
      </c>
      <c r="H34" s="32">
        <f t="shared" si="1"/>
        <v>13.114000000000001</v>
      </c>
      <c r="I34" s="56">
        <v>3.2000000000000001E-2</v>
      </c>
      <c r="J34" s="56">
        <v>2.1000000000000001E-2</v>
      </c>
      <c r="K34" s="56">
        <v>3.9300000000000003E-3</v>
      </c>
      <c r="L34" s="56">
        <v>3.4000000000000002E-4</v>
      </c>
      <c r="M34" s="82">
        <v>-2.4486000000000001E-2</v>
      </c>
      <c r="N34" s="17">
        <v>7.3999999999999996E-2</v>
      </c>
      <c r="O34" s="17">
        <v>4.9000000000000002E-2</v>
      </c>
      <c r="P34" s="17"/>
      <c r="Q34" s="17">
        <v>29</v>
      </c>
      <c r="R34" s="17">
        <v>20</v>
      </c>
      <c r="S34" s="182">
        <v>25.3</v>
      </c>
      <c r="T34" s="182">
        <v>2.2000000000000002</v>
      </c>
      <c r="U34" s="121">
        <f t="shared" si="5"/>
        <v>8.6956521739130448</v>
      </c>
      <c r="V34" s="32">
        <v>-620</v>
      </c>
      <c r="W34" s="32">
        <v>960</v>
      </c>
      <c r="X34" s="30">
        <f t="shared" si="2"/>
        <v>12.758620689655164</v>
      </c>
      <c r="Y34" s="17"/>
      <c r="Z34" s="30">
        <f t="shared" si="3"/>
        <v>0.18499999999999997</v>
      </c>
    </row>
    <row r="35" spans="1:26" x14ac:dyDescent="0.2">
      <c r="A35" s="2" t="s">
        <v>1048</v>
      </c>
      <c r="B35" s="30">
        <v>19.652999999999999</v>
      </c>
      <c r="C35" s="17">
        <v>13.8</v>
      </c>
      <c r="D35" s="17">
        <v>1.1000000000000001</v>
      </c>
      <c r="E35" s="17">
        <v>28.3</v>
      </c>
      <c r="F35" s="17">
        <v>1.3</v>
      </c>
      <c r="G35" s="31">
        <f t="shared" ref="G35:G68" si="6">E35/C35</f>
        <v>2.0507246376811592</v>
      </c>
      <c r="H35" s="32">
        <f t="shared" ref="H35:H68" si="7">C35+(0.235*E35)</f>
        <v>20.450500000000002</v>
      </c>
      <c r="I35" s="56">
        <v>2.8000000000000001E-2</v>
      </c>
      <c r="J35" s="56">
        <v>1.4E-2</v>
      </c>
      <c r="K35" s="56">
        <v>3.9300000000000003E-3</v>
      </c>
      <c r="L35" s="56">
        <v>2.1000000000000001E-4</v>
      </c>
      <c r="M35" s="82">
        <v>0.20005000000000001</v>
      </c>
      <c r="N35" s="17">
        <v>4.5999999999999999E-2</v>
      </c>
      <c r="O35" s="17">
        <v>2.5000000000000001E-2</v>
      </c>
      <c r="P35" s="17"/>
      <c r="Q35" s="17">
        <v>27</v>
      </c>
      <c r="R35" s="17">
        <v>14</v>
      </c>
      <c r="S35" s="182">
        <v>25.3</v>
      </c>
      <c r="T35" s="182">
        <v>1.4</v>
      </c>
      <c r="U35" s="121">
        <f t="shared" si="5"/>
        <v>5.5335968379446632</v>
      </c>
      <c r="V35" s="32">
        <v>-340</v>
      </c>
      <c r="W35" s="32">
        <v>730</v>
      </c>
      <c r="X35" s="30">
        <f t="shared" ref="X35:X68" si="8">100*(1-(S35/Q35))</f>
        <v>6.2962962962962887</v>
      </c>
      <c r="Y35" s="17"/>
      <c r="Z35" s="30">
        <f t="shared" ref="Z35:Z68" si="9">(Q35-S35)/R35</f>
        <v>0.12142857142857137</v>
      </c>
    </row>
    <row r="36" spans="1:26" x14ac:dyDescent="0.2">
      <c r="A36" s="2" t="s">
        <v>1049</v>
      </c>
      <c r="B36" s="30">
        <v>12.236000000000001</v>
      </c>
      <c r="C36" s="17">
        <v>13.1</v>
      </c>
      <c r="D36" s="17">
        <v>3.9</v>
      </c>
      <c r="E36" s="17">
        <v>6.3</v>
      </c>
      <c r="F36" s="17">
        <v>1.7</v>
      </c>
      <c r="G36" s="31">
        <f t="shared" si="6"/>
        <v>0.48091603053435117</v>
      </c>
      <c r="H36" s="32">
        <f t="shared" si="7"/>
        <v>14.580499999999999</v>
      </c>
      <c r="I36" s="56">
        <v>1.7999999999999999E-2</v>
      </c>
      <c r="J36" s="56">
        <v>2.1999999999999999E-2</v>
      </c>
      <c r="K36" s="56">
        <v>4.0600000000000002E-3</v>
      </c>
      <c r="L36" s="56">
        <v>3.6000000000000002E-4</v>
      </c>
      <c r="M36" s="82">
        <v>-0.26684999999999998</v>
      </c>
      <c r="N36" s="17">
        <v>5.7000000000000002E-2</v>
      </c>
      <c r="O36" s="17">
        <v>5.8000000000000003E-2</v>
      </c>
      <c r="P36" s="17"/>
      <c r="Q36" s="17">
        <v>25</v>
      </c>
      <c r="R36" s="17">
        <v>22</v>
      </c>
      <c r="S36" s="182">
        <v>26.1</v>
      </c>
      <c r="T36" s="182">
        <v>2.2999999999999998</v>
      </c>
      <c r="U36" s="121">
        <f t="shared" si="5"/>
        <v>8.8122605363984672</v>
      </c>
      <c r="V36" s="32">
        <v>-500</v>
      </c>
      <c r="W36" s="32">
        <v>1000</v>
      </c>
      <c r="X36" s="30">
        <f t="shared" si="8"/>
        <v>-4.4000000000000039</v>
      </c>
      <c r="Y36" s="17"/>
      <c r="Z36" s="30">
        <f t="shared" si="9"/>
        <v>-5.0000000000000065E-2</v>
      </c>
    </row>
    <row r="37" spans="1:26" x14ac:dyDescent="0.2">
      <c r="A37" s="2" t="s">
        <v>1050</v>
      </c>
      <c r="B37" s="30">
        <v>19.824999999999999</v>
      </c>
      <c r="C37" s="17">
        <v>19.809999999999999</v>
      </c>
      <c r="D37" s="17">
        <v>0.67</v>
      </c>
      <c r="E37" s="17">
        <v>7.88</v>
      </c>
      <c r="F37" s="17">
        <v>0.22</v>
      </c>
      <c r="G37" s="31">
        <f t="shared" si="6"/>
        <v>0.39777889954568402</v>
      </c>
      <c r="H37" s="32">
        <f t="shared" si="7"/>
        <v>21.661799999999999</v>
      </c>
      <c r="I37" s="56">
        <v>3.4000000000000002E-2</v>
      </c>
      <c r="J37" s="56">
        <v>1.0999999999999999E-2</v>
      </c>
      <c r="K37" s="56">
        <v>4.1000000000000003E-3</v>
      </c>
      <c r="L37" s="56">
        <v>2.3000000000000001E-4</v>
      </c>
      <c r="M37" s="82">
        <v>0.20013</v>
      </c>
      <c r="N37" s="17">
        <v>6.2E-2</v>
      </c>
      <c r="O37" s="17">
        <v>1.9E-2</v>
      </c>
      <c r="P37" s="17"/>
      <c r="Q37" s="17">
        <v>33</v>
      </c>
      <c r="R37" s="17">
        <v>11</v>
      </c>
      <c r="S37" s="182">
        <v>26.3</v>
      </c>
      <c r="T37" s="182">
        <v>1.5</v>
      </c>
      <c r="U37" s="121">
        <f t="shared" si="5"/>
        <v>5.7034220532319395</v>
      </c>
      <c r="V37" s="32">
        <v>110</v>
      </c>
      <c r="W37" s="32">
        <v>560</v>
      </c>
      <c r="X37" s="30">
        <f t="shared" si="8"/>
        <v>20.303030303030301</v>
      </c>
      <c r="Y37" s="17"/>
      <c r="Z37" s="30">
        <f t="shared" si="9"/>
        <v>0.60909090909090902</v>
      </c>
    </row>
    <row r="38" spans="1:26" x14ac:dyDescent="0.2">
      <c r="A38" s="2" t="s">
        <v>1051</v>
      </c>
      <c r="B38" s="30">
        <v>16.789000000000001</v>
      </c>
      <c r="C38" s="17">
        <v>37</v>
      </c>
      <c r="D38" s="17">
        <v>10</v>
      </c>
      <c r="E38" s="17">
        <v>15.3</v>
      </c>
      <c r="F38" s="17">
        <v>2.8</v>
      </c>
      <c r="G38" s="31">
        <f t="shared" si="6"/>
        <v>0.41351351351351351</v>
      </c>
      <c r="H38" s="32">
        <f t="shared" si="7"/>
        <v>40.595500000000001</v>
      </c>
      <c r="I38" s="56">
        <v>2.5999999999999999E-2</v>
      </c>
      <c r="J38" s="56">
        <v>1.0999999999999999E-2</v>
      </c>
      <c r="K38" s="56">
        <v>4.1099999999999999E-3</v>
      </c>
      <c r="L38" s="56">
        <v>2.9999999999999997E-4</v>
      </c>
      <c r="M38" s="82">
        <v>0.24076</v>
      </c>
      <c r="N38" s="17">
        <v>4.4999999999999998E-2</v>
      </c>
      <c r="O38" s="17">
        <v>2.1000000000000001E-2</v>
      </c>
      <c r="P38" s="17"/>
      <c r="Q38" s="17">
        <v>25</v>
      </c>
      <c r="R38" s="17">
        <v>10</v>
      </c>
      <c r="S38" s="182">
        <v>26.5</v>
      </c>
      <c r="T38" s="182">
        <v>1.9</v>
      </c>
      <c r="U38" s="121">
        <f t="shared" si="5"/>
        <v>7.1698113207547172</v>
      </c>
      <c r="V38" s="32">
        <v>-490</v>
      </c>
      <c r="W38" s="32">
        <v>620</v>
      </c>
      <c r="X38" s="30">
        <f t="shared" si="8"/>
        <v>-6.0000000000000053</v>
      </c>
      <c r="Y38" s="17"/>
      <c r="Z38" s="30">
        <f t="shared" si="9"/>
        <v>-0.15</v>
      </c>
    </row>
    <row r="39" spans="1:26" x14ac:dyDescent="0.2">
      <c r="A39" s="2" t="s">
        <v>1052</v>
      </c>
      <c r="B39" s="30">
        <v>23.766999999999999</v>
      </c>
      <c r="C39" s="17">
        <v>849</v>
      </c>
      <c r="D39" s="17">
        <v>13</v>
      </c>
      <c r="E39" s="17">
        <v>30.63</v>
      </c>
      <c r="F39" s="17">
        <v>0.73</v>
      </c>
      <c r="G39" s="31">
        <f t="shared" si="6"/>
        <v>3.6077738515901056E-2</v>
      </c>
      <c r="H39" s="32">
        <f t="shared" si="7"/>
        <v>856.19804999999997</v>
      </c>
      <c r="I39" s="56">
        <v>2.69E-2</v>
      </c>
      <c r="J39" s="56">
        <v>1.1000000000000001E-3</v>
      </c>
      <c r="K39" s="56">
        <v>4.13E-3</v>
      </c>
      <c r="L39" s="56">
        <v>1.1E-4</v>
      </c>
      <c r="M39" s="82">
        <v>0.38684000000000002</v>
      </c>
      <c r="N39" s="17">
        <v>4.7300000000000002E-2</v>
      </c>
      <c r="O39" s="17">
        <v>1.6000000000000001E-3</v>
      </c>
      <c r="P39" s="17"/>
      <c r="Q39" s="17">
        <v>26.9</v>
      </c>
      <c r="R39" s="17">
        <v>1.1000000000000001</v>
      </c>
      <c r="S39" s="182">
        <v>26.55</v>
      </c>
      <c r="T39" s="182">
        <v>0.69</v>
      </c>
      <c r="U39" s="121">
        <f t="shared" si="5"/>
        <v>2.5988700564971752</v>
      </c>
      <c r="V39" s="32">
        <v>78</v>
      </c>
      <c r="W39" s="32">
        <v>69</v>
      </c>
      <c r="X39" s="30">
        <f t="shared" si="8"/>
        <v>1.3011152416356753</v>
      </c>
      <c r="Y39" s="17"/>
      <c r="Z39" s="30">
        <f t="shared" si="9"/>
        <v>0.31818181818181623</v>
      </c>
    </row>
    <row r="40" spans="1:26" x14ac:dyDescent="0.2">
      <c r="A40" s="2" t="s">
        <v>1053</v>
      </c>
      <c r="B40" s="30">
        <v>28.315000000000001</v>
      </c>
      <c r="C40" s="17">
        <v>34.700000000000003</v>
      </c>
      <c r="D40" s="17">
        <v>2.1</v>
      </c>
      <c r="E40" s="17">
        <v>74</v>
      </c>
      <c r="F40" s="17">
        <v>3.9</v>
      </c>
      <c r="G40" s="31">
        <f t="shared" si="6"/>
        <v>2.1325648414985587</v>
      </c>
      <c r="H40" s="32">
        <f t="shared" si="7"/>
        <v>52.09</v>
      </c>
      <c r="I40" s="56">
        <v>2.6700000000000002E-2</v>
      </c>
      <c r="J40" s="56">
        <v>6.4999999999999997E-3</v>
      </c>
      <c r="K40" s="56">
        <v>4.1799999999999997E-3</v>
      </c>
      <c r="L40" s="56">
        <v>1.7000000000000001E-4</v>
      </c>
      <c r="M40" s="82">
        <v>2.5853000000000001E-2</v>
      </c>
      <c r="N40" s="17">
        <v>4.7E-2</v>
      </c>
      <c r="O40" s="17">
        <v>1.2999999999999999E-2</v>
      </c>
      <c r="P40" s="17"/>
      <c r="Q40" s="17">
        <v>27</v>
      </c>
      <c r="R40" s="17">
        <v>6.3</v>
      </c>
      <c r="S40" s="182">
        <v>26.9</v>
      </c>
      <c r="T40" s="182">
        <v>1.1000000000000001</v>
      </c>
      <c r="U40" s="121">
        <f t="shared" si="5"/>
        <v>4.0892193308550189</v>
      </c>
      <c r="V40" s="32">
        <v>60</v>
      </c>
      <c r="W40" s="32">
        <v>390</v>
      </c>
      <c r="X40" s="30">
        <f t="shared" si="8"/>
        <v>0.37037037037037646</v>
      </c>
      <c r="Y40" s="17"/>
      <c r="Z40" s="30">
        <f t="shared" si="9"/>
        <v>1.5873015873016098E-2</v>
      </c>
    </row>
    <row r="41" spans="1:26" x14ac:dyDescent="0.2">
      <c r="A41" s="2" t="s">
        <v>1054</v>
      </c>
      <c r="B41" s="30">
        <v>19.545000000000002</v>
      </c>
      <c r="C41" s="17">
        <v>16.100000000000001</v>
      </c>
      <c r="D41" s="17">
        <v>2.4</v>
      </c>
      <c r="E41" s="17">
        <v>9.8000000000000007</v>
      </c>
      <c r="F41" s="17">
        <v>1.4</v>
      </c>
      <c r="G41" s="31">
        <f t="shared" si="6"/>
        <v>0.60869565217391308</v>
      </c>
      <c r="H41" s="32">
        <f t="shared" si="7"/>
        <v>18.403000000000002</v>
      </c>
      <c r="I41" s="56">
        <v>4.9000000000000002E-2</v>
      </c>
      <c r="J41" s="56">
        <v>2.1000000000000001E-2</v>
      </c>
      <c r="K41" s="56">
        <v>4.3099999999999996E-3</v>
      </c>
      <c r="L41" s="56">
        <v>3.6000000000000002E-4</v>
      </c>
      <c r="M41" s="82">
        <v>0.11837</v>
      </c>
      <c r="N41" s="17">
        <v>8.5999999999999993E-2</v>
      </c>
      <c r="O41" s="17">
        <v>4.2000000000000003E-2</v>
      </c>
      <c r="P41" s="17"/>
      <c r="Q41" s="17">
        <v>45</v>
      </c>
      <c r="R41" s="17">
        <v>20</v>
      </c>
      <c r="S41" s="182">
        <v>27.7</v>
      </c>
      <c r="T41" s="182">
        <v>2.2999999999999998</v>
      </c>
      <c r="U41" s="121">
        <f t="shared" si="5"/>
        <v>8.3032490974729249</v>
      </c>
      <c r="V41" s="32">
        <v>750</v>
      </c>
      <c r="W41" s="32">
        <v>740</v>
      </c>
      <c r="X41" s="30">
        <f t="shared" si="8"/>
        <v>38.44444444444445</v>
      </c>
      <c r="Y41" s="17"/>
      <c r="Z41" s="30">
        <f t="shared" si="9"/>
        <v>0.86499999999999999</v>
      </c>
    </row>
    <row r="42" spans="1:26" x14ac:dyDescent="0.2">
      <c r="A42" s="2" t="s">
        <v>1055</v>
      </c>
      <c r="B42" s="30">
        <v>25.661999999999999</v>
      </c>
      <c r="C42" s="17">
        <v>31.8</v>
      </c>
      <c r="D42" s="17">
        <v>3</v>
      </c>
      <c r="E42" s="17">
        <v>29.5</v>
      </c>
      <c r="F42" s="17">
        <v>4.0999999999999996</v>
      </c>
      <c r="G42" s="31">
        <f t="shared" si="6"/>
        <v>0.92767295597484278</v>
      </c>
      <c r="H42" s="32">
        <f t="shared" si="7"/>
        <v>38.732500000000002</v>
      </c>
      <c r="I42" s="56">
        <v>3.2800000000000003E-2</v>
      </c>
      <c r="J42" s="56">
        <v>6.8999999999999999E-3</v>
      </c>
      <c r="K42" s="56">
        <v>4.3E-3</v>
      </c>
      <c r="L42" s="56">
        <v>2.2000000000000001E-4</v>
      </c>
      <c r="M42" s="82">
        <v>-1.7850999999999999E-2</v>
      </c>
      <c r="N42" s="17">
        <v>5.6000000000000001E-2</v>
      </c>
      <c r="O42" s="17">
        <v>1.2E-2</v>
      </c>
      <c r="P42" s="17"/>
      <c r="Q42" s="17">
        <v>32.299999999999997</v>
      </c>
      <c r="R42" s="17">
        <v>6.7</v>
      </c>
      <c r="S42" s="182">
        <v>27.7</v>
      </c>
      <c r="T42" s="182">
        <v>1.4</v>
      </c>
      <c r="U42" s="121">
        <f t="shared" si="5"/>
        <v>5.0541516245487363</v>
      </c>
      <c r="V42" s="32">
        <v>160</v>
      </c>
      <c r="W42" s="32">
        <v>400</v>
      </c>
      <c r="X42" s="30">
        <f t="shared" si="8"/>
        <v>14.241486068111453</v>
      </c>
      <c r="Y42" s="17"/>
      <c r="Z42" s="30">
        <f t="shared" si="9"/>
        <v>0.68656716417910413</v>
      </c>
    </row>
    <row r="43" spans="1:26" x14ac:dyDescent="0.2">
      <c r="A43" s="2" t="s">
        <v>1056</v>
      </c>
      <c r="B43" s="30">
        <v>27.395</v>
      </c>
      <c r="C43" s="17">
        <v>10.71</v>
      </c>
      <c r="D43" s="17">
        <v>0.74</v>
      </c>
      <c r="E43" s="17">
        <v>23.6</v>
      </c>
      <c r="F43" s="17">
        <v>1.6</v>
      </c>
      <c r="G43" s="31">
        <f t="shared" si="6"/>
        <v>2.2035480859010272</v>
      </c>
      <c r="H43" s="32">
        <f t="shared" si="7"/>
        <v>16.256</v>
      </c>
      <c r="I43" s="56">
        <v>1.9E-2</v>
      </c>
      <c r="J43" s="56">
        <v>1.4999999999999999E-2</v>
      </c>
      <c r="K43" s="56">
        <v>4.3600000000000002E-3</v>
      </c>
      <c r="L43" s="56">
        <v>2.9999999999999997E-4</v>
      </c>
      <c r="M43" s="82">
        <v>2.5378999999999999E-2</v>
      </c>
      <c r="N43" s="17">
        <v>0.03</v>
      </c>
      <c r="O43" s="17">
        <v>3.1E-2</v>
      </c>
      <c r="P43" s="17"/>
      <c r="Q43" s="17">
        <v>18</v>
      </c>
      <c r="R43" s="17">
        <v>15</v>
      </c>
      <c r="S43" s="182">
        <v>28</v>
      </c>
      <c r="T43" s="182">
        <v>1.9</v>
      </c>
      <c r="U43" s="121">
        <f t="shared" si="5"/>
        <v>6.7857142857142856</v>
      </c>
      <c r="V43" s="32">
        <v>-1020</v>
      </c>
      <c r="W43" s="32">
        <v>820</v>
      </c>
      <c r="X43" s="30">
        <f t="shared" si="8"/>
        <v>-55.555555555555557</v>
      </c>
      <c r="Y43" s="17"/>
      <c r="Z43" s="30">
        <f t="shared" si="9"/>
        <v>-0.66666666666666663</v>
      </c>
    </row>
    <row r="44" spans="1:26" x14ac:dyDescent="0.2">
      <c r="A44" s="2" t="s">
        <v>1057</v>
      </c>
      <c r="B44" s="30">
        <v>19.57</v>
      </c>
      <c r="C44" s="17">
        <v>63.4</v>
      </c>
      <c r="D44" s="17">
        <v>3.7</v>
      </c>
      <c r="E44" s="17">
        <v>98</v>
      </c>
      <c r="F44" s="17">
        <v>5.4</v>
      </c>
      <c r="G44" s="31">
        <f t="shared" si="6"/>
        <v>1.5457413249211356</v>
      </c>
      <c r="H44" s="32">
        <f t="shared" si="7"/>
        <v>86.429999999999993</v>
      </c>
      <c r="I44" s="56">
        <v>2.87E-2</v>
      </c>
      <c r="J44" s="56">
        <v>4.7999999999999996E-3</v>
      </c>
      <c r="K44" s="56">
        <v>4.3699999999999998E-3</v>
      </c>
      <c r="L44" s="56">
        <v>2.1000000000000001E-4</v>
      </c>
      <c r="M44" s="82">
        <v>0.14735999999999999</v>
      </c>
      <c r="N44" s="17">
        <v>4.5400000000000003E-2</v>
      </c>
      <c r="O44" s="17">
        <v>7.4999999999999997E-3</v>
      </c>
      <c r="P44" s="17"/>
      <c r="Q44" s="17">
        <v>28.5</v>
      </c>
      <c r="R44" s="17">
        <v>4.7</v>
      </c>
      <c r="S44" s="182">
        <v>28.1</v>
      </c>
      <c r="T44" s="182">
        <v>1.3</v>
      </c>
      <c r="U44" s="121">
        <f t="shared" si="5"/>
        <v>4.6263345195729535</v>
      </c>
      <c r="V44" s="32">
        <v>50</v>
      </c>
      <c r="W44" s="32">
        <v>280</v>
      </c>
      <c r="X44" s="30">
        <f t="shared" si="8"/>
        <v>1.4035087719298178</v>
      </c>
      <c r="Y44" s="17"/>
      <c r="Z44" s="30">
        <f t="shared" si="9"/>
        <v>8.5106382978723097E-2</v>
      </c>
    </row>
    <row r="45" spans="1:26" x14ac:dyDescent="0.2">
      <c r="A45" s="2" t="s">
        <v>1058</v>
      </c>
      <c r="B45" s="30">
        <v>28.309000000000001</v>
      </c>
      <c r="C45" s="17">
        <v>30.3</v>
      </c>
      <c r="D45" s="17">
        <v>1</v>
      </c>
      <c r="E45" s="17">
        <v>27.2</v>
      </c>
      <c r="F45" s="17">
        <v>1.5</v>
      </c>
      <c r="G45" s="31">
        <f t="shared" si="6"/>
        <v>0.89768976897689767</v>
      </c>
      <c r="H45" s="32">
        <f t="shared" si="7"/>
        <v>36.692</v>
      </c>
      <c r="I45" s="56">
        <v>3.2500000000000001E-2</v>
      </c>
      <c r="J45" s="56">
        <v>6.7000000000000002E-3</v>
      </c>
      <c r="K45" s="56">
        <v>4.4400000000000004E-3</v>
      </c>
      <c r="L45" s="56">
        <v>1.7000000000000001E-4</v>
      </c>
      <c r="M45" s="82">
        <v>-6.0809000000000002E-3</v>
      </c>
      <c r="N45" s="17">
        <v>5.3999999999999999E-2</v>
      </c>
      <c r="O45" s="17">
        <v>1.0999999999999999E-2</v>
      </c>
      <c r="P45" s="17"/>
      <c r="Q45" s="17">
        <v>32.799999999999997</v>
      </c>
      <c r="R45" s="17">
        <v>6.4</v>
      </c>
      <c r="S45" s="182">
        <v>28.6</v>
      </c>
      <c r="T45" s="182">
        <v>1.1000000000000001</v>
      </c>
      <c r="U45" s="121">
        <f t="shared" si="5"/>
        <v>3.8461538461538463</v>
      </c>
      <c r="V45" s="32">
        <v>190</v>
      </c>
      <c r="W45" s="32">
        <v>340</v>
      </c>
      <c r="X45" s="30">
        <f t="shared" si="8"/>
        <v>12.804878048780477</v>
      </c>
      <c r="Y45" s="17"/>
      <c r="Z45" s="30">
        <f t="shared" si="9"/>
        <v>0.65624999999999933</v>
      </c>
    </row>
    <row r="46" spans="1:26" x14ac:dyDescent="0.2">
      <c r="A46" s="2" t="s">
        <v>1059</v>
      </c>
      <c r="B46" s="30">
        <v>28.131</v>
      </c>
      <c r="C46" s="17">
        <v>16.03</v>
      </c>
      <c r="D46" s="17">
        <v>0.55000000000000004</v>
      </c>
      <c r="E46" s="17">
        <v>18.71</v>
      </c>
      <c r="F46" s="17">
        <v>0.51</v>
      </c>
      <c r="G46" s="31">
        <f t="shared" si="6"/>
        <v>1.1671865252651279</v>
      </c>
      <c r="H46" s="32">
        <f t="shared" si="7"/>
        <v>20.426850000000002</v>
      </c>
      <c r="I46" s="56">
        <v>2.9000000000000001E-2</v>
      </c>
      <c r="J46" s="56">
        <v>1.0999999999999999E-2</v>
      </c>
      <c r="K46" s="56">
        <v>4.5599999999999998E-3</v>
      </c>
      <c r="L46" s="56">
        <v>2.3000000000000001E-4</v>
      </c>
      <c r="M46" s="82">
        <v>-0.15781000000000001</v>
      </c>
      <c r="N46" s="17">
        <v>4.8000000000000001E-2</v>
      </c>
      <c r="O46" s="17">
        <v>1.9E-2</v>
      </c>
      <c r="P46" s="17"/>
      <c r="Q46" s="17">
        <v>29</v>
      </c>
      <c r="R46" s="17">
        <v>11</v>
      </c>
      <c r="S46" s="182">
        <v>29.3</v>
      </c>
      <c r="T46" s="182">
        <v>1.5</v>
      </c>
      <c r="U46" s="121">
        <f t="shared" si="5"/>
        <v>5.1194539249146755</v>
      </c>
      <c r="V46" s="32">
        <v>-280</v>
      </c>
      <c r="W46" s="32">
        <v>580</v>
      </c>
      <c r="X46" s="30">
        <f t="shared" si="8"/>
        <v>-1.0344827586207028</v>
      </c>
      <c r="Y46" s="17"/>
      <c r="Z46" s="30">
        <f t="shared" si="9"/>
        <v>-2.7272727272727337E-2</v>
      </c>
    </row>
    <row r="47" spans="1:26" x14ac:dyDescent="0.2">
      <c r="A47" s="2" t="s">
        <v>1060</v>
      </c>
      <c r="B47" s="30">
        <v>26.497</v>
      </c>
      <c r="C47" s="17">
        <v>123</v>
      </c>
      <c r="D47" s="17">
        <v>19</v>
      </c>
      <c r="E47" s="17">
        <v>67.8</v>
      </c>
      <c r="F47" s="17">
        <v>1.2</v>
      </c>
      <c r="G47" s="31">
        <f t="shared" si="6"/>
        <v>0.55121951219512189</v>
      </c>
      <c r="H47" s="32">
        <f t="shared" si="7"/>
        <v>138.93299999999999</v>
      </c>
      <c r="I47" s="56">
        <v>3.39E-2</v>
      </c>
      <c r="J47" s="56">
        <v>6.1000000000000004E-3</v>
      </c>
      <c r="K47" s="56">
        <v>4.5700000000000003E-3</v>
      </c>
      <c r="L47" s="56">
        <v>1.4999999999999999E-4</v>
      </c>
      <c r="M47" s="82">
        <v>5.7249000000000001E-2</v>
      </c>
      <c r="N47" s="17">
        <v>5.33E-2</v>
      </c>
      <c r="O47" s="17">
        <v>9.1000000000000004E-3</v>
      </c>
      <c r="P47" s="17"/>
      <c r="Q47" s="17">
        <v>33.5</v>
      </c>
      <c r="R47" s="17">
        <v>5.9</v>
      </c>
      <c r="S47" s="182">
        <v>29.39</v>
      </c>
      <c r="T47" s="182">
        <v>0.96</v>
      </c>
      <c r="U47" s="121">
        <f t="shared" si="5"/>
        <v>3.2664171486900302</v>
      </c>
      <c r="V47" s="32">
        <v>270</v>
      </c>
      <c r="W47" s="32">
        <v>290</v>
      </c>
      <c r="X47" s="30">
        <f t="shared" si="8"/>
        <v>12.268656716417913</v>
      </c>
      <c r="Y47" s="17"/>
      <c r="Z47" s="30">
        <f t="shared" si="9"/>
        <v>0.69661016949152532</v>
      </c>
    </row>
    <row r="48" spans="1:26" x14ac:dyDescent="0.2">
      <c r="A48" s="2" t="s">
        <v>1061</v>
      </c>
      <c r="B48" s="30">
        <v>20.986000000000001</v>
      </c>
      <c r="C48" s="17">
        <v>16.309999999999999</v>
      </c>
      <c r="D48" s="17">
        <v>0.89</v>
      </c>
      <c r="E48" s="17">
        <v>16.77</v>
      </c>
      <c r="F48" s="17">
        <v>0.97</v>
      </c>
      <c r="G48" s="31">
        <f t="shared" si="6"/>
        <v>1.0282035561005518</v>
      </c>
      <c r="H48" s="32">
        <f t="shared" si="7"/>
        <v>20.25095</v>
      </c>
      <c r="I48" s="56">
        <v>4.2000000000000003E-2</v>
      </c>
      <c r="J48" s="56">
        <v>1.4E-2</v>
      </c>
      <c r="K48" s="56">
        <v>4.7499999999999999E-3</v>
      </c>
      <c r="L48" s="56">
        <v>2.4000000000000001E-4</v>
      </c>
      <c r="M48" s="82">
        <v>9.4355999999999995E-2</v>
      </c>
      <c r="N48" s="17">
        <v>6.6000000000000003E-2</v>
      </c>
      <c r="O48" s="17">
        <v>2.3E-2</v>
      </c>
      <c r="P48" s="17"/>
      <c r="Q48" s="17">
        <v>44</v>
      </c>
      <c r="R48" s="17">
        <v>14</v>
      </c>
      <c r="S48" s="182">
        <v>30.5</v>
      </c>
      <c r="T48" s="182">
        <v>1.5</v>
      </c>
      <c r="U48" s="121">
        <f t="shared" si="5"/>
        <v>4.918032786885246</v>
      </c>
      <c r="V48" s="32">
        <v>270</v>
      </c>
      <c r="W48" s="32">
        <v>570</v>
      </c>
      <c r="X48" s="30">
        <f t="shared" si="8"/>
        <v>30.681818181818176</v>
      </c>
      <c r="Y48" s="17"/>
      <c r="Z48" s="30">
        <f t="shared" si="9"/>
        <v>0.9642857142857143</v>
      </c>
    </row>
    <row r="49" spans="1:26" x14ac:dyDescent="0.2">
      <c r="A49" s="2" t="s">
        <v>1062</v>
      </c>
      <c r="B49" s="30">
        <v>25.167999999999999</v>
      </c>
      <c r="C49" s="17">
        <v>48.6</v>
      </c>
      <c r="D49" s="17">
        <v>3.6</v>
      </c>
      <c r="E49" s="17">
        <v>37.799999999999997</v>
      </c>
      <c r="F49" s="17">
        <v>3.5</v>
      </c>
      <c r="G49" s="31">
        <f t="shared" si="6"/>
        <v>0.77777777777777768</v>
      </c>
      <c r="H49" s="32">
        <f t="shared" si="7"/>
        <v>57.483000000000004</v>
      </c>
      <c r="I49" s="56">
        <v>3.4700000000000002E-2</v>
      </c>
      <c r="J49" s="56">
        <v>5.1999999999999998E-3</v>
      </c>
      <c r="K49" s="56">
        <v>4.79E-3</v>
      </c>
      <c r="L49" s="56">
        <v>1.8000000000000001E-4</v>
      </c>
      <c r="M49" s="82">
        <v>0.23351</v>
      </c>
      <c r="N49" s="17">
        <v>5.2699999999999997E-2</v>
      </c>
      <c r="O49" s="17">
        <v>8.0000000000000002E-3</v>
      </c>
      <c r="P49" s="17"/>
      <c r="Q49" s="17">
        <v>34.299999999999997</v>
      </c>
      <c r="R49" s="17">
        <v>5.0999999999999996</v>
      </c>
      <c r="S49" s="182">
        <v>30.8</v>
      </c>
      <c r="T49" s="182">
        <v>1.2</v>
      </c>
      <c r="U49" s="121">
        <f t="shared" si="5"/>
        <v>3.8961038961038961</v>
      </c>
      <c r="V49" s="32">
        <v>200</v>
      </c>
      <c r="W49" s="32">
        <v>280</v>
      </c>
      <c r="X49" s="30">
        <f t="shared" si="8"/>
        <v>10.20408163265305</v>
      </c>
      <c r="Y49" s="17"/>
      <c r="Z49" s="30">
        <f t="shared" si="9"/>
        <v>0.68627450980392091</v>
      </c>
    </row>
    <row r="50" spans="1:26" s="114" customFormat="1" x14ac:dyDescent="0.2">
      <c r="A50" s="4" t="s">
        <v>1063</v>
      </c>
      <c r="B50" s="22">
        <v>28.300999999999998</v>
      </c>
      <c r="C50" s="25">
        <v>60.6</v>
      </c>
      <c r="D50" s="25">
        <v>4.7</v>
      </c>
      <c r="E50" s="25">
        <v>85.2</v>
      </c>
      <c r="F50" s="25">
        <v>4.8</v>
      </c>
      <c r="G50" s="23">
        <f t="shared" si="6"/>
        <v>1.4059405940594059</v>
      </c>
      <c r="H50" s="24">
        <f t="shared" si="7"/>
        <v>80.622</v>
      </c>
      <c r="I50" s="58">
        <v>0.182</v>
      </c>
      <c r="J50" s="58">
        <v>3.5000000000000003E-2</v>
      </c>
      <c r="K50" s="58">
        <v>4.81E-3</v>
      </c>
      <c r="L50" s="58">
        <v>2.9999999999999997E-4</v>
      </c>
      <c r="M50" s="80">
        <v>0.96684999999999999</v>
      </c>
      <c r="N50" s="25">
        <v>0.248</v>
      </c>
      <c r="O50" s="25">
        <v>3.2000000000000001E-2</v>
      </c>
      <c r="P50" s="25"/>
      <c r="Q50" s="25">
        <v>161</v>
      </c>
      <c r="R50" s="25">
        <v>27</v>
      </c>
      <c r="S50" s="184">
        <v>30.9</v>
      </c>
      <c r="T50" s="184">
        <v>1.9</v>
      </c>
      <c r="U50" s="146">
        <f t="shared" si="5"/>
        <v>6.1488673139158578</v>
      </c>
      <c r="V50" s="24">
        <v>2910</v>
      </c>
      <c r="W50" s="24">
        <v>200</v>
      </c>
      <c r="X50" s="22">
        <f t="shared" si="8"/>
        <v>80.807453416149073</v>
      </c>
      <c r="Y50" s="25"/>
      <c r="Z50" s="29">
        <f t="shared" si="9"/>
        <v>4.818518518518518</v>
      </c>
    </row>
    <row r="51" spans="1:26" x14ac:dyDescent="0.2">
      <c r="A51" s="2" t="s">
        <v>1064</v>
      </c>
      <c r="B51" s="30">
        <v>28.300999999999998</v>
      </c>
      <c r="C51" s="17">
        <v>28.5</v>
      </c>
      <c r="D51" s="17">
        <v>3.4</v>
      </c>
      <c r="E51" s="17">
        <v>55.9</v>
      </c>
      <c r="F51" s="17">
        <v>4.0999999999999996</v>
      </c>
      <c r="G51" s="31">
        <f t="shared" si="6"/>
        <v>1.9614035087719297</v>
      </c>
      <c r="H51" s="32">
        <f t="shared" si="7"/>
        <v>41.636499999999998</v>
      </c>
      <c r="I51" s="56">
        <v>4.7E-2</v>
      </c>
      <c r="J51" s="56">
        <v>1.0999999999999999E-2</v>
      </c>
      <c r="K51" s="56">
        <v>5.2300000000000003E-3</v>
      </c>
      <c r="L51" s="56">
        <v>3.4000000000000002E-4</v>
      </c>
      <c r="M51" s="82">
        <v>4.3339000000000003E-2</v>
      </c>
      <c r="N51" s="17">
        <v>7.0999999999999994E-2</v>
      </c>
      <c r="O51" s="17">
        <v>1.4E-2</v>
      </c>
      <c r="P51" s="17"/>
      <c r="Q51" s="17">
        <v>46</v>
      </c>
      <c r="R51" s="17">
        <v>10</v>
      </c>
      <c r="S51" s="182">
        <v>33.6</v>
      </c>
      <c r="T51" s="182">
        <v>2.2000000000000002</v>
      </c>
      <c r="U51" s="121">
        <f t="shared" si="5"/>
        <v>6.5476190476190483</v>
      </c>
      <c r="V51" s="32">
        <v>620</v>
      </c>
      <c r="W51" s="32">
        <v>390</v>
      </c>
      <c r="X51" s="30">
        <f t="shared" si="8"/>
        <v>26.956521739130434</v>
      </c>
      <c r="Y51" s="17"/>
      <c r="Z51" s="30">
        <f t="shared" si="9"/>
        <v>1.2399999999999998</v>
      </c>
    </row>
    <row r="52" spans="1:26" s="114" customFormat="1" x14ac:dyDescent="0.2">
      <c r="A52" s="4" t="s">
        <v>1065</v>
      </c>
      <c r="B52" s="22">
        <v>28.300999999999998</v>
      </c>
      <c r="C52" s="25">
        <v>26.9</v>
      </c>
      <c r="D52" s="25">
        <v>2.7</v>
      </c>
      <c r="E52" s="25">
        <v>14.5</v>
      </c>
      <c r="F52" s="25">
        <v>1.9</v>
      </c>
      <c r="G52" s="23">
        <f t="shared" si="6"/>
        <v>0.5390334572490707</v>
      </c>
      <c r="H52" s="24">
        <f t="shared" si="7"/>
        <v>30.307499999999997</v>
      </c>
      <c r="I52" s="58">
        <v>4.8599999999999997E-2</v>
      </c>
      <c r="J52" s="58">
        <v>8.8000000000000005E-3</v>
      </c>
      <c r="K52" s="58">
        <v>5.6100000000000004E-3</v>
      </c>
      <c r="L52" s="58">
        <v>4.2000000000000002E-4</v>
      </c>
      <c r="M52" s="80">
        <v>0.29535</v>
      </c>
      <c r="N52" s="25">
        <v>6.3E-2</v>
      </c>
      <c r="O52" s="25">
        <v>1.2E-2</v>
      </c>
      <c r="P52" s="25"/>
      <c r="Q52" s="25">
        <v>48.5</v>
      </c>
      <c r="R52" s="25">
        <v>8.6</v>
      </c>
      <c r="S52" s="184">
        <v>36</v>
      </c>
      <c r="T52" s="184">
        <v>2.7</v>
      </c>
      <c r="U52" s="146">
        <f t="shared" si="5"/>
        <v>7.5000000000000009</v>
      </c>
      <c r="V52" s="24">
        <v>380</v>
      </c>
      <c r="W52" s="24">
        <v>350</v>
      </c>
      <c r="X52" s="22">
        <f t="shared" si="8"/>
        <v>25.773195876288657</v>
      </c>
      <c r="Y52" s="25"/>
      <c r="Z52" s="29">
        <f t="shared" si="9"/>
        <v>1.4534883720930234</v>
      </c>
    </row>
    <row r="53" spans="1:26" x14ac:dyDescent="0.2">
      <c r="A53" s="2" t="s">
        <v>1066</v>
      </c>
      <c r="B53" s="30">
        <v>6.0726000000000004</v>
      </c>
      <c r="C53" s="17">
        <v>327</v>
      </c>
      <c r="D53" s="17">
        <v>33</v>
      </c>
      <c r="E53" s="17">
        <v>138</v>
      </c>
      <c r="F53" s="17">
        <v>24</v>
      </c>
      <c r="G53" s="31">
        <f t="shared" si="6"/>
        <v>0.42201834862385323</v>
      </c>
      <c r="H53" s="32">
        <f t="shared" si="7"/>
        <v>359.43</v>
      </c>
      <c r="I53" s="56">
        <v>3.9600000000000003E-2</v>
      </c>
      <c r="J53" s="56">
        <v>4.7000000000000002E-3</v>
      </c>
      <c r="K53" s="56">
        <v>6.0899999999999999E-3</v>
      </c>
      <c r="L53" s="56">
        <v>3.2000000000000003E-4</v>
      </c>
      <c r="M53" s="82">
        <v>0.67066000000000003</v>
      </c>
      <c r="N53" s="17">
        <v>4.6600000000000003E-2</v>
      </c>
      <c r="O53" s="17">
        <v>4.1999999999999997E-3</v>
      </c>
      <c r="P53" s="17"/>
      <c r="Q53" s="17">
        <v>39.4</v>
      </c>
      <c r="R53" s="17">
        <v>4.5999999999999996</v>
      </c>
      <c r="S53" s="182">
        <v>39.1</v>
      </c>
      <c r="T53" s="182">
        <v>2.1</v>
      </c>
      <c r="U53" s="121">
        <f t="shared" si="5"/>
        <v>5.3708439897698215</v>
      </c>
      <c r="V53" s="32">
        <v>30</v>
      </c>
      <c r="W53" s="32">
        <v>190</v>
      </c>
      <c r="X53" s="30">
        <f t="shared" si="8"/>
        <v>0.76142131979695105</v>
      </c>
      <c r="Y53" s="17"/>
      <c r="Z53" s="30">
        <f t="shared" si="9"/>
        <v>6.5217391304347214E-2</v>
      </c>
    </row>
    <row r="54" spans="1:26" s="114" customFormat="1" x14ac:dyDescent="0.2">
      <c r="A54" s="4" t="s">
        <v>1067</v>
      </c>
      <c r="B54" s="22">
        <v>9.2875999999999994</v>
      </c>
      <c r="C54" s="25">
        <v>137.80000000000001</v>
      </c>
      <c r="D54" s="25">
        <v>6.6</v>
      </c>
      <c r="E54" s="25">
        <v>43.1</v>
      </c>
      <c r="F54" s="25">
        <v>4.2</v>
      </c>
      <c r="G54" s="23">
        <f t="shared" si="6"/>
        <v>0.31277213352685052</v>
      </c>
      <c r="H54" s="24">
        <f t="shared" si="7"/>
        <v>147.92850000000001</v>
      </c>
      <c r="I54" s="58">
        <v>0.52600000000000002</v>
      </c>
      <c r="J54" s="58">
        <v>6.4000000000000001E-2</v>
      </c>
      <c r="K54" s="58">
        <v>8.94E-3</v>
      </c>
      <c r="L54" s="58">
        <v>6.3000000000000003E-4</v>
      </c>
      <c r="M54" s="80">
        <v>0.88248000000000004</v>
      </c>
      <c r="N54" s="25">
        <v>0.42699999999999999</v>
      </c>
      <c r="O54" s="25">
        <v>3.1E-2</v>
      </c>
      <c r="P54" s="25"/>
      <c r="Q54" s="25">
        <v>423</v>
      </c>
      <c r="R54" s="25">
        <v>40</v>
      </c>
      <c r="S54" s="184">
        <v>57.3</v>
      </c>
      <c r="T54" s="184">
        <v>4</v>
      </c>
      <c r="U54" s="146">
        <f t="shared" si="5"/>
        <v>6.9808027923211169</v>
      </c>
      <c r="V54" s="24">
        <v>3990</v>
      </c>
      <c r="W54" s="24">
        <v>110</v>
      </c>
      <c r="X54" s="22">
        <f t="shared" si="8"/>
        <v>86.453900709219852</v>
      </c>
      <c r="Y54" s="25"/>
      <c r="Z54" s="29">
        <f t="shared" si="9"/>
        <v>9.1425000000000001</v>
      </c>
    </row>
    <row r="55" spans="1:26" x14ac:dyDescent="0.2">
      <c r="A55" s="2" t="s">
        <v>1068</v>
      </c>
      <c r="B55" s="30">
        <v>5.1433</v>
      </c>
      <c r="C55" s="17">
        <v>893</v>
      </c>
      <c r="D55" s="17">
        <v>37</v>
      </c>
      <c r="E55" s="17">
        <v>104.4</v>
      </c>
      <c r="F55" s="17">
        <v>2.1</v>
      </c>
      <c r="G55" s="31">
        <f t="shared" si="6"/>
        <v>0.11690929451287795</v>
      </c>
      <c r="H55" s="32">
        <f t="shared" si="7"/>
        <v>917.53399999999999</v>
      </c>
      <c r="I55" s="60">
        <v>0.2341</v>
      </c>
      <c r="J55" s="60">
        <v>6.7999999999999996E-3</v>
      </c>
      <c r="K55" s="60">
        <v>1.951E-2</v>
      </c>
      <c r="L55" s="60">
        <v>4.0000000000000002E-4</v>
      </c>
      <c r="M55" s="83">
        <v>0.25473000000000001</v>
      </c>
      <c r="N55" s="17">
        <v>8.6900000000000005E-2</v>
      </c>
      <c r="O55" s="17">
        <v>2.2000000000000001E-3</v>
      </c>
      <c r="P55" s="17"/>
      <c r="Q55" s="17">
        <v>213.5</v>
      </c>
      <c r="R55" s="17">
        <v>5.6</v>
      </c>
      <c r="S55" s="182">
        <v>124.6</v>
      </c>
      <c r="T55" s="182">
        <v>2.5</v>
      </c>
      <c r="U55" s="121">
        <f t="shared" si="5"/>
        <v>2.0064205457463884</v>
      </c>
      <c r="V55" s="32">
        <v>1354</v>
      </c>
      <c r="W55" s="32">
        <v>50</v>
      </c>
      <c r="X55" s="30">
        <f t="shared" si="8"/>
        <v>41.639344262295083</v>
      </c>
      <c r="Y55" s="17"/>
      <c r="Z55" s="84">
        <f t="shared" si="9"/>
        <v>15.875000000000002</v>
      </c>
    </row>
    <row r="56" spans="1:26" x14ac:dyDescent="0.2">
      <c r="A56" s="2" t="s">
        <v>1069</v>
      </c>
      <c r="B56" s="30">
        <v>9.3520000000000003</v>
      </c>
      <c r="C56" s="17">
        <v>251</v>
      </c>
      <c r="D56" s="17">
        <v>29</v>
      </c>
      <c r="E56" s="17">
        <v>26.5</v>
      </c>
      <c r="F56" s="17">
        <v>1.1000000000000001</v>
      </c>
      <c r="G56" s="31">
        <f t="shared" si="6"/>
        <v>0.10557768924302789</v>
      </c>
      <c r="H56" s="32">
        <f t="shared" si="7"/>
        <v>257.22750000000002</v>
      </c>
      <c r="I56" s="60">
        <v>0.312</v>
      </c>
      <c r="J56" s="60">
        <v>1.7000000000000001E-2</v>
      </c>
      <c r="K56" s="60">
        <v>2.4570000000000002E-2</v>
      </c>
      <c r="L56" s="60">
        <v>9.7000000000000005E-4</v>
      </c>
      <c r="M56" s="83">
        <v>0.91859999999999997</v>
      </c>
      <c r="N56" s="17">
        <v>9.2399999999999996E-2</v>
      </c>
      <c r="O56" s="17">
        <v>2.5000000000000001E-3</v>
      </c>
      <c r="P56" s="17"/>
      <c r="Q56" s="17">
        <v>275</v>
      </c>
      <c r="R56" s="17">
        <v>13</v>
      </c>
      <c r="S56" s="182">
        <v>156.4</v>
      </c>
      <c r="T56" s="182">
        <v>6.1</v>
      </c>
      <c r="U56" s="121">
        <f t="shared" si="5"/>
        <v>3.9002557544757033</v>
      </c>
      <c r="V56" s="32">
        <v>1469</v>
      </c>
      <c r="W56" s="32">
        <v>51</v>
      </c>
      <c r="X56" s="30">
        <f t="shared" si="8"/>
        <v>43.127272727272725</v>
      </c>
      <c r="Y56" s="17"/>
      <c r="Z56" s="84">
        <f t="shared" si="9"/>
        <v>9.1230769230769226</v>
      </c>
    </row>
    <row r="57" spans="1:26" x14ac:dyDescent="0.2">
      <c r="A57" s="2" t="s">
        <v>1070</v>
      </c>
      <c r="B57" s="84">
        <v>4.0369999999999999</v>
      </c>
      <c r="C57" s="17">
        <v>206</v>
      </c>
      <c r="D57" s="17">
        <v>13</v>
      </c>
      <c r="E57" s="17">
        <v>25.6</v>
      </c>
      <c r="F57" s="17">
        <v>2.7</v>
      </c>
      <c r="G57" s="31">
        <f t="shared" si="6"/>
        <v>0.12427184466019418</v>
      </c>
      <c r="H57" s="32">
        <f t="shared" si="7"/>
        <v>212.01599999999999</v>
      </c>
      <c r="I57" s="60">
        <v>0.33300000000000002</v>
      </c>
      <c r="J57" s="60">
        <v>2.3E-2</v>
      </c>
      <c r="K57" s="60">
        <v>2.8500000000000001E-2</v>
      </c>
      <c r="L57" s="60">
        <v>1E-3</v>
      </c>
      <c r="M57" s="83">
        <v>0.69625999999999999</v>
      </c>
      <c r="N57" s="17">
        <v>8.5500000000000007E-2</v>
      </c>
      <c r="O57" s="17">
        <v>4.7000000000000002E-3</v>
      </c>
      <c r="P57" s="17"/>
      <c r="Q57" s="17">
        <v>291</v>
      </c>
      <c r="R57" s="17">
        <v>17</v>
      </c>
      <c r="S57" s="182">
        <v>181.2</v>
      </c>
      <c r="T57" s="182">
        <v>6.5</v>
      </c>
      <c r="U57" s="121">
        <f t="shared" si="5"/>
        <v>3.5871964679911703</v>
      </c>
      <c r="V57" s="32">
        <v>1310</v>
      </c>
      <c r="W57" s="32">
        <v>110</v>
      </c>
      <c r="X57" s="30">
        <f t="shared" si="8"/>
        <v>37.731958762886599</v>
      </c>
      <c r="Y57" s="17"/>
      <c r="Z57" s="84">
        <f t="shared" si="9"/>
        <v>6.4588235294117657</v>
      </c>
    </row>
    <row r="58" spans="1:26" x14ac:dyDescent="0.2">
      <c r="A58" s="2" t="s">
        <v>1071</v>
      </c>
      <c r="B58" s="30">
        <v>24.038</v>
      </c>
      <c r="C58" s="17">
        <v>560</v>
      </c>
      <c r="D58" s="17">
        <v>53</v>
      </c>
      <c r="E58" s="17">
        <v>88</v>
      </c>
      <c r="F58" s="17">
        <v>3.5</v>
      </c>
      <c r="G58" s="31">
        <f t="shared" si="6"/>
        <v>0.15714285714285714</v>
      </c>
      <c r="H58" s="32">
        <f t="shared" si="7"/>
        <v>580.67999999999995</v>
      </c>
      <c r="I58" s="60">
        <v>0.38800000000000001</v>
      </c>
      <c r="J58" s="60">
        <v>2.5000000000000001E-2</v>
      </c>
      <c r="K58" s="60">
        <v>3.1600000000000003E-2</v>
      </c>
      <c r="L58" s="60">
        <v>1.8E-3</v>
      </c>
      <c r="M58" s="83">
        <v>0.98255000000000003</v>
      </c>
      <c r="N58" s="17">
        <v>8.9399999999999993E-2</v>
      </c>
      <c r="O58" s="17">
        <v>1.2999999999999999E-3</v>
      </c>
      <c r="P58" s="17"/>
      <c r="Q58" s="17">
        <v>330</v>
      </c>
      <c r="R58" s="17">
        <v>18</v>
      </c>
      <c r="S58" s="182">
        <v>200</v>
      </c>
      <c r="T58" s="182">
        <v>11</v>
      </c>
      <c r="U58" s="121">
        <f t="shared" si="5"/>
        <v>5.5</v>
      </c>
      <c r="V58" s="32">
        <v>1409</v>
      </c>
      <c r="W58" s="32">
        <v>28</v>
      </c>
      <c r="X58" s="30">
        <f t="shared" si="8"/>
        <v>39.393939393939391</v>
      </c>
      <c r="Y58" s="17"/>
      <c r="Z58" s="84">
        <f t="shared" si="9"/>
        <v>7.2222222222222223</v>
      </c>
    </row>
    <row r="59" spans="1:26" x14ac:dyDescent="0.2">
      <c r="A59" s="2" t="s">
        <v>1072</v>
      </c>
      <c r="B59" s="30">
        <v>18.082999999999998</v>
      </c>
      <c r="C59" s="17">
        <v>503</v>
      </c>
      <c r="D59" s="17">
        <v>17</v>
      </c>
      <c r="E59" s="17">
        <v>47.3</v>
      </c>
      <c r="F59" s="17">
        <v>2.5</v>
      </c>
      <c r="G59" s="31">
        <f t="shared" si="6"/>
        <v>9.4035785288270377E-2</v>
      </c>
      <c r="H59" s="32">
        <f t="shared" si="7"/>
        <v>514.1155</v>
      </c>
      <c r="I59" s="60">
        <v>0.45</v>
      </c>
      <c r="J59" s="60">
        <v>2.8000000000000001E-2</v>
      </c>
      <c r="K59" s="60">
        <v>3.6900000000000002E-2</v>
      </c>
      <c r="L59" s="60">
        <v>2E-3</v>
      </c>
      <c r="M59" s="83">
        <v>0.97467999999999999</v>
      </c>
      <c r="N59" s="17">
        <v>8.7400000000000005E-2</v>
      </c>
      <c r="O59" s="17">
        <v>1.2999999999999999E-3</v>
      </c>
      <c r="P59" s="17"/>
      <c r="Q59" s="17">
        <v>375</v>
      </c>
      <c r="R59" s="17">
        <v>19</v>
      </c>
      <c r="S59" s="182">
        <v>235</v>
      </c>
      <c r="T59" s="182">
        <v>13</v>
      </c>
      <c r="U59" s="121">
        <f t="shared" si="5"/>
        <v>5.5319148936170208</v>
      </c>
      <c r="V59" s="32">
        <v>1368</v>
      </c>
      <c r="W59" s="32">
        <v>29</v>
      </c>
      <c r="X59" s="30">
        <f t="shared" si="8"/>
        <v>37.333333333333329</v>
      </c>
      <c r="Y59" s="17"/>
      <c r="Z59" s="84">
        <f t="shared" si="9"/>
        <v>7.3684210526315788</v>
      </c>
    </row>
    <row r="60" spans="1:26" s="114" customFormat="1" x14ac:dyDescent="0.2">
      <c r="A60" s="4" t="s">
        <v>1073</v>
      </c>
      <c r="B60" s="22">
        <v>10.27</v>
      </c>
      <c r="C60" s="25">
        <v>22.1</v>
      </c>
      <c r="D60" s="25">
        <v>2.8</v>
      </c>
      <c r="E60" s="25">
        <v>50</v>
      </c>
      <c r="F60" s="25">
        <v>12</v>
      </c>
      <c r="G60" s="23">
        <f t="shared" si="6"/>
        <v>2.2624434389140271</v>
      </c>
      <c r="H60" s="24">
        <f t="shared" si="7"/>
        <v>33.85</v>
      </c>
      <c r="I60" s="62">
        <v>5.34</v>
      </c>
      <c r="J60" s="62">
        <v>0.71</v>
      </c>
      <c r="K60" s="62">
        <v>4.7600000000000003E-2</v>
      </c>
      <c r="L60" s="62">
        <v>6.1999999999999998E-3</v>
      </c>
      <c r="M60" s="142">
        <v>0.66049000000000002</v>
      </c>
      <c r="N60" s="25">
        <v>0.80500000000000005</v>
      </c>
      <c r="O60" s="25">
        <v>0.02</v>
      </c>
      <c r="P60" s="25"/>
      <c r="Q60" s="25">
        <v>1820</v>
      </c>
      <c r="R60" s="25">
        <v>120</v>
      </c>
      <c r="S60" s="184">
        <v>299</v>
      </c>
      <c r="T60" s="184">
        <v>38</v>
      </c>
      <c r="U60" s="147">
        <f t="shared" si="5"/>
        <v>12.709030100334449</v>
      </c>
      <c r="V60" s="24">
        <v>4973</v>
      </c>
      <c r="W60" s="24">
        <v>45</v>
      </c>
      <c r="X60" s="22">
        <f t="shared" si="8"/>
        <v>83.571428571428569</v>
      </c>
      <c r="Y60" s="25"/>
      <c r="Z60" s="29">
        <f t="shared" si="9"/>
        <v>12.675000000000001</v>
      </c>
    </row>
    <row r="61" spans="1:26" x14ac:dyDescent="0.2">
      <c r="A61" s="2" t="s">
        <v>1074</v>
      </c>
      <c r="B61" s="84">
        <v>3.7898000000000001</v>
      </c>
      <c r="C61" s="17">
        <v>422</v>
      </c>
      <c r="D61" s="17">
        <v>14</v>
      </c>
      <c r="E61" s="17">
        <v>85.4</v>
      </c>
      <c r="F61" s="17">
        <v>2.2999999999999998</v>
      </c>
      <c r="G61" s="31">
        <f t="shared" si="6"/>
        <v>0.20236966824644551</v>
      </c>
      <c r="H61" s="32">
        <f t="shared" si="7"/>
        <v>442.06900000000002</v>
      </c>
      <c r="I61" s="60">
        <v>0.63200000000000001</v>
      </c>
      <c r="J61" s="60">
        <v>1.6E-2</v>
      </c>
      <c r="K61" s="60">
        <v>4.9700000000000001E-2</v>
      </c>
      <c r="L61" s="60">
        <v>9.8999999999999999E-4</v>
      </c>
      <c r="M61" s="83">
        <v>0.62612999999999996</v>
      </c>
      <c r="N61" s="17">
        <v>8.9200000000000002E-2</v>
      </c>
      <c r="O61" s="17">
        <v>2.0999999999999999E-3</v>
      </c>
      <c r="P61" s="17"/>
      <c r="Q61" s="17">
        <v>497.5</v>
      </c>
      <c r="R61" s="17">
        <v>10</v>
      </c>
      <c r="S61" s="182">
        <v>312.7</v>
      </c>
      <c r="T61" s="182">
        <v>6.1</v>
      </c>
      <c r="U61" s="121">
        <f t="shared" si="5"/>
        <v>1.950751519027822</v>
      </c>
      <c r="V61" s="32">
        <v>1406</v>
      </c>
      <c r="W61" s="32">
        <v>45</v>
      </c>
      <c r="X61" s="30">
        <f t="shared" si="8"/>
        <v>37.145728643216081</v>
      </c>
      <c r="Y61" s="17"/>
      <c r="Z61" s="84">
        <f t="shared" si="9"/>
        <v>18.48</v>
      </c>
    </row>
    <row r="62" spans="1:26" s="114" customFormat="1" x14ac:dyDescent="0.2">
      <c r="A62" s="4" t="s">
        <v>1075</v>
      </c>
      <c r="B62" s="22">
        <v>10.773999999999999</v>
      </c>
      <c r="C62" s="25">
        <v>19.82</v>
      </c>
      <c r="D62" s="25">
        <v>0.61</v>
      </c>
      <c r="E62" s="25">
        <v>11.35</v>
      </c>
      <c r="F62" s="25">
        <v>0.73</v>
      </c>
      <c r="G62" s="23">
        <f t="shared" si="6"/>
        <v>0.57265388496468206</v>
      </c>
      <c r="H62" s="24">
        <f t="shared" si="7"/>
        <v>22.48725</v>
      </c>
      <c r="I62" s="62">
        <v>6.96</v>
      </c>
      <c r="J62" s="62">
        <v>0.18</v>
      </c>
      <c r="K62" s="62">
        <v>5.8200000000000002E-2</v>
      </c>
      <c r="L62" s="62">
        <v>1.6999999999999999E-3</v>
      </c>
      <c r="M62" s="142">
        <v>0.57677</v>
      </c>
      <c r="N62" s="25">
        <v>0.82699999999999996</v>
      </c>
      <c r="O62" s="25">
        <v>0.02</v>
      </c>
      <c r="P62" s="25"/>
      <c r="Q62" s="25">
        <v>2109</v>
      </c>
      <c r="R62" s="25">
        <v>24</v>
      </c>
      <c r="S62" s="184">
        <v>364.6</v>
      </c>
      <c r="T62" s="184">
        <v>10</v>
      </c>
      <c r="U62" s="146">
        <f t="shared" si="5"/>
        <v>2.7427317608337902</v>
      </c>
      <c r="V62" s="24">
        <v>5023</v>
      </c>
      <c r="W62" s="24">
        <v>44</v>
      </c>
      <c r="X62" s="22">
        <f t="shared" si="8"/>
        <v>82.712185870080603</v>
      </c>
      <c r="Y62" s="25"/>
      <c r="Z62" s="29">
        <f t="shared" si="9"/>
        <v>72.683333333333337</v>
      </c>
    </row>
    <row r="63" spans="1:26" s="114" customFormat="1" x14ac:dyDescent="0.2">
      <c r="A63" s="4" t="s">
        <v>1076</v>
      </c>
      <c r="B63" s="22">
        <v>5.1795999999999998</v>
      </c>
      <c r="C63" s="25">
        <v>10.54</v>
      </c>
      <c r="D63" s="25">
        <v>0.15</v>
      </c>
      <c r="E63" s="25">
        <v>29.7</v>
      </c>
      <c r="F63" s="25">
        <v>1.5</v>
      </c>
      <c r="G63" s="23">
        <f t="shared" si="6"/>
        <v>2.8178368121442126</v>
      </c>
      <c r="H63" s="24">
        <f t="shared" si="7"/>
        <v>17.519500000000001</v>
      </c>
      <c r="I63" s="62">
        <v>9.75</v>
      </c>
      <c r="J63" s="62">
        <v>0.66</v>
      </c>
      <c r="K63" s="62">
        <v>8.3900000000000002E-2</v>
      </c>
      <c r="L63" s="62">
        <v>3.0999999999999999E-3</v>
      </c>
      <c r="M63" s="142">
        <v>0.54681000000000002</v>
      </c>
      <c r="N63" s="25">
        <v>0.84299999999999997</v>
      </c>
      <c r="O63" s="25">
        <v>4.7E-2</v>
      </c>
      <c r="P63" s="25"/>
      <c r="Q63" s="25">
        <v>2419</v>
      </c>
      <c r="R63" s="25">
        <v>58</v>
      </c>
      <c r="S63" s="184">
        <v>520</v>
      </c>
      <c r="T63" s="184">
        <v>18</v>
      </c>
      <c r="U63" s="146">
        <f t="shared" si="5"/>
        <v>3.4615384615384617</v>
      </c>
      <c r="V63" s="24">
        <v>5060</v>
      </c>
      <c r="W63" s="24">
        <v>110</v>
      </c>
      <c r="X63" s="22">
        <f t="shared" si="8"/>
        <v>78.503513848697807</v>
      </c>
      <c r="Y63" s="25"/>
      <c r="Z63" s="29">
        <f t="shared" si="9"/>
        <v>32.741379310344826</v>
      </c>
    </row>
    <row r="64" spans="1:26" x14ac:dyDescent="0.2">
      <c r="A64" s="2" t="s">
        <v>1077</v>
      </c>
      <c r="B64" s="30">
        <v>8.1774000000000004</v>
      </c>
      <c r="C64" s="17">
        <v>44.8</v>
      </c>
      <c r="D64" s="17">
        <v>2</v>
      </c>
      <c r="E64" s="17">
        <v>18.350000000000001</v>
      </c>
      <c r="F64" s="17">
        <v>0.79</v>
      </c>
      <c r="G64" s="31">
        <f t="shared" si="6"/>
        <v>0.40959821428571436</v>
      </c>
      <c r="H64" s="32">
        <f t="shared" si="7"/>
        <v>49.112249999999996</v>
      </c>
      <c r="I64" s="60">
        <v>1.4390000000000001</v>
      </c>
      <c r="J64" s="60">
        <v>0.05</v>
      </c>
      <c r="K64" s="60">
        <v>0.1075</v>
      </c>
      <c r="L64" s="60">
        <v>2.3999999999999998E-3</v>
      </c>
      <c r="M64" s="83">
        <v>0.54488999999999999</v>
      </c>
      <c r="N64" s="17">
        <v>9.7699999999999995E-2</v>
      </c>
      <c r="O64" s="17">
        <v>2.5000000000000001E-3</v>
      </c>
      <c r="P64" s="17"/>
      <c r="Q64" s="17">
        <v>904</v>
      </c>
      <c r="R64" s="17">
        <v>21</v>
      </c>
      <c r="S64" s="182">
        <v>658</v>
      </c>
      <c r="T64" s="182">
        <v>14</v>
      </c>
      <c r="U64" s="121">
        <f t="shared" si="5"/>
        <v>2.1276595744680851</v>
      </c>
      <c r="V64" s="32">
        <v>1585</v>
      </c>
      <c r="W64" s="32">
        <v>51</v>
      </c>
      <c r="X64" s="30">
        <f t="shared" si="8"/>
        <v>27.212389380530976</v>
      </c>
      <c r="Y64" s="17"/>
      <c r="Z64" s="84">
        <f t="shared" si="9"/>
        <v>11.714285714285714</v>
      </c>
    </row>
    <row r="65" spans="1:26" x14ac:dyDescent="0.2">
      <c r="A65" s="2" t="s">
        <v>1078</v>
      </c>
      <c r="B65" s="30">
        <v>5.2920999999999996</v>
      </c>
      <c r="C65" s="17">
        <v>66.5</v>
      </c>
      <c r="D65" s="17">
        <v>1.5</v>
      </c>
      <c r="E65" s="17">
        <v>44.4</v>
      </c>
      <c r="F65" s="17">
        <v>1</v>
      </c>
      <c r="G65" s="31">
        <f t="shared" si="6"/>
        <v>0.66766917293233086</v>
      </c>
      <c r="H65" s="32">
        <f t="shared" si="7"/>
        <v>76.933999999999997</v>
      </c>
      <c r="I65" s="60">
        <v>2.68</v>
      </c>
      <c r="J65" s="60">
        <v>0.12</v>
      </c>
      <c r="K65" s="60">
        <v>0.19620000000000001</v>
      </c>
      <c r="L65" s="60">
        <v>7.1999999999999998E-3</v>
      </c>
      <c r="M65" s="83">
        <v>0.88851000000000002</v>
      </c>
      <c r="N65" s="17">
        <v>9.9500000000000005E-2</v>
      </c>
      <c r="O65" s="17">
        <v>1.9E-3</v>
      </c>
      <c r="P65" s="17"/>
      <c r="Q65" s="17">
        <v>1320</v>
      </c>
      <c r="R65" s="17">
        <v>33</v>
      </c>
      <c r="S65" s="182">
        <v>1154</v>
      </c>
      <c r="T65" s="182">
        <v>39</v>
      </c>
      <c r="U65" s="121">
        <f t="shared" si="5"/>
        <v>3.3795493934142113</v>
      </c>
      <c r="V65" s="32">
        <v>1613</v>
      </c>
      <c r="W65" s="32">
        <v>36</v>
      </c>
      <c r="X65" s="30">
        <f t="shared" si="8"/>
        <v>12.575757575757574</v>
      </c>
      <c r="Y65" s="30">
        <f>100*(1-(S65/V65))</f>
        <v>28.456292622442657</v>
      </c>
      <c r="Z65" s="84">
        <f t="shared" si="9"/>
        <v>5.0303030303030303</v>
      </c>
    </row>
    <row r="66" spans="1:26" x14ac:dyDescent="0.2">
      <c r="A66" s="2" t="s">
        <v>1079</v>
      </c>
      <c r="B66" s="30">
        <v>14.802</v>
      </c>
      <c r="C66" s="17">
        <v>186</v>
      </c>
      <c r="D66" s="17">
        <v>11</v>
      </c>
      <c r="E66" s="17">
        <v>118.9</v>
      </c>
      <c r="F66" s="17">
        <v>7</v>
      </c>
      <c r="G66" s="31">
        <f t="shared" si="6"/>
        <v>0.63924731182795702</v>
      </c>
      <c r="H66" s="32">
        <f t="shared" si="7"/>
        <v>213.94149999999999</v>
      </c>
      <c r="I66" s="60">
        <v>2.9729999999999999</v>
      </c>
      <c r="J66" s="60">
        <v>7.3999999999999996E-2</v>
      </c>
      <c r="K66" s="60">
        <v>0.21379999999999999</v>
      </c>
      <c r="L66" s="60">
        <v>4.1000000000000003E-3</v>
      </c>
      <c r="M66" s="83">
        <v>0.86958000000000002</v>
      </c>
      <c r="N66" s="17">
        <v>0.1012</v>
      </c>
      <c r="O66" s="17">
        <v>1.2999999999999999E-3</v>
      </c>
      <c r="P66" s="17"/>
      <c r="Q66" s="17">
        <v>1400</v>
      </c>
      <c r="R66" s="17">
        <v>19</v>
      </c>
      <c r="S66" s="182">
        <v>1249</v>
      </c>
      <c r="T66" s="182">
        <v>22</v>
      </c>
      <c r="U66" s="121">
        <f t="shared" si="5"/>
        <v>1.7614091273018415</v>
      </c>
      <c r="V66" s="32">
        <v>1644</v>
      </c>
      <c r="W66" s="32">
        <v>23</v>
      </c>
      <c r="X66" s="30">
        <f t="shared" si="8"/>
        <v>10.785714285714288</v>
      </c>
      <c r="Y66" s="30">
        <f>100*(1-(S66/V66))</f>
        <v>24.026763990267639</v>
      </c>
      <c r="Z66" s="84">
        <f t="shared" si="9"/>
        <v>7.9473684210526319</v>
      </c>
    </row>
    <row r="67" spans="1:26" x14ac:dyDescent="0.2">
      <c r="A67" s="2" t="s">
        <v>1080</v>
      </c>
      <c r="B67" s="30">
        <v>20.762</v>
      </c>
      <c r="C67" s="17">
        <v>89</v>
      </c>
      <c r="D67" s="17">
        <v>11</v>
      </c>
      <c r="E67" s="17">
        <v>55.3</v>
      </c>
      <c r="F67" s="17">
        <v>7.7</v>
      </c>
      <c r="G67" s="31">
        <f t="shared" si="6"/>
        <v>0.62134831460674156</v>
      </c>
      <c r="H67" s="32">
        <f t="shared" si="7"/>
        <v>101.99549999999999</v>
      </c>
      <c r="I67" s="60">
        <v>3.5289999999999999</v>
      </c>
      <c r="J67" s="60">
        <v>8.3000000000000004E-2</v>
      </c>
      <c r="K67" s="60">
        <v>0.251</v>
      </c>
      <c r="L67" s="60">
        <v>4.5999999999999999E-3</v>
      </c>
      <c r="M67" s="83">
        <v>0.81969000000000003</v>
      </c>
      <c r="N67" s="17">
        <v>0.10249999999999999</v>
      </c>
      <c r="O67" s="17">
        <v>1.1999999999999999E-3</v>
      </c>
      <c r="P67" s="17"/>
      <c r="Q67" s="17">
        <v>1536</v>
      </c>
      <c r="R67" s="17">
        <v>18</v>
      </c>
      <c r="S67" s="182">
        <v>1443</v>
      </c>
      <c r="T67" s="182">
        <v>24</v>
      </c>
      <c r="U67" s="121">
        <f t="shared" si="5"/>
        <v>1.6632016632016633</v>
      </c>
      <c r="V67" s="32">
        <v>1670</v>
      </c>
      <c r="W67" s="32">
        <v>22</v>
      </c>
      <c r="X67" s="30">
        <f t="shared" si="8"/>
        <v>6.0546875</v>
      </c>
      <c r="Y67" s="30">
        <f>100*(1-(S67/V67))</f>
        <v>13.592814371257489</v>
      </c>
      <c r="Z67" s="84">
        <f t="shared" si="9"/>
        <v>5.166666666666667</v>
      </c>
    </row>
    <row r="68" spans="1:26" x14ac:dyDescent="0.2">
      <c r="A68" s="116" t="s">
        <v>1081</v>
      </c>
      <c r="B68" s="89">
        <v>6.5191999999999997</v>
      </c>
      <c r="C68" s="6">
        <v>47.6</v>
      </c>
      <c r="D68" s="6">
        <v>1.7</v>
      </c>
      <c r="E68" s="6">
        <v>31.3</v>
      </c>
      <c r="F68" s="6">
        <v>1.1000000000000001</v>
      </c>
      <c r="G68" s="85">
        <f t="shared" si="6"/>
        <v>0.65756302521008403</v>
      </c>
      <c r="H68" s="86">
        <f t="shared" si="7"/>
        <v>54.955500000000001</v>
      </c>
      <c r="I68" s="87">
        <v>3.6760000000000002</v>
      </c>
      <c r="J68" s="87">
        <v>0.1</v>
      </c>
      <c r="K68" s="87">
        <v>0.25690000000000002</v>
      </c>
      <c r="L68" s="87">
        <v>4.4000000000000003E-3</v>
      </c>
      <c r="M68" s="88">
        <v>0.46414</v>
      </c>
      <c r="N68" s="6">
        <v>0.1042</v>
      </c>
      <c r="O68" s="6">
        <v>2.0999999999999999E-3</v>
      </c>
      <c r="P68" s="6"/>
      <c r="Q68" s="6">
        <v>1565</v>
      </c>
      <c r="R68" s="6">
        <v>22</v>
      </c>
      <c r="S68" s="198">
        <v>1474</v>
      </c>
      <c r="T68" s="198">
        <v>22</v>
      </c>
      <c r="U68" s="19">
        <f t="shared" si="5"/>
        <v>1.4925373134328357</v>
      </c>
      <c r="V68" s="86">
        <v>1698</v>
      </c>
      <c r="W68" s="86">
        <v>37</v>
      </c>
      <c r="X68" s="89">
        <f t="shared" si="8"/>
        <v>5.8146964856230055</v>
      </c>
      <c r="Y68" s="89">
        <f>100*(1-(S68/V68))</f>
        <v>13.191990577149593</v>
      </c>
      <c r="Z68" s="90">
        <f t="shared" si="9"/>
        <v>4.1363636363636367</v>
      </c>
    </row>
    <row r="69" spans="1:26" x14ac:dyDescent="0.2">
      <c r="A69" s="72" t="s">
        <v>1864</v>
      </c>
      <c r="U69" s="79"/>
    </row>
    <row r="70" spans="1:26" x14ac:dyDescent="0.2">
      <c r="A70" s="72" t="s">
        <v>1866</v>
      </c>
      <c r="U70" s="79"/>
    </row>
    <row r="71" spans="1:26" x14ac:dyDescent="0.2">
      <c r="A71" s="2"/>
      <c r="U71" s="79"/>
    </row>
    <row r="72" spans="1:26" ht="18" x14ac:dyDescent="0.2">
      <c r="A72" s="193" t="s">
        <v>1853</v>
      </c>
      <c r="U72" s="79"/>
    </row>
    <row r="73" spans="1:26" ht="18" x14ac:dyDescent="0.2">
      <c r="A73" s="193" t="s">
        <v>1854</v>
      </c>
      <c r="U73" s="79"/>
    </row>
    <row r="74" spans="1:26" ht="18" x14ac:dyDescent="0.2">
      <c r="A74" s="193" t="s">
        <v>1855</v>
      </c>
      <c r="U74" s="79"/>
    </row>
    <row r="75" spans="1:26" ht="18" x14ac:dyDescent="0.2">
      <c r="A75" s="193" t="s">
        <v>1856</v>
      </c>
      <c r="U75" s="79"/>
    </row>
    <row r="76" spans="1:26" ht="18" x14ac:dyDescent="0.2">
      <c r="A76" s="193" t="s">
        <v>1857</v>
      </c>
      <c r="U76" s="79"/>
    </row>
    <row r="77" spans="1:26" ht="18" x14ac:dyDescent="0.2">
      <c r="A77" s="192" t="s">
        <v>1858</v>
      </c>
      <c r="U77" s="79"/>
    </row>
    <row r="78" spans="1:26" ht="18" x14ac:dyDescent="0.2">
      <c r="A78" s="192" t="s">
        <v>1859</v>
      </c>
      <c r="U78" s="79"/>
    </row>
    <row r="79" spans="1:26" ht="19" x14ac:dyDescent="0.25">
      <c r="A79" s="192" t="s">
        <v>1860</v>
      </c>
      <c r="U79" s="79"/>
    </row>
    <row r="80" spans="1:26" ht="18" x14ac:dyDescent="0.2">
      <c r="A80" s="193" t="s">
        <v>1861</v>
      </c>
      <c r="U80" s="79"/>
    </row>
    <row r="81" spans="1:21" ht="18" x14ac:dyDescent="0.2">
      <c r="A81" s="193" t="s">
        <v>1862</v>
      </c>
      <c r="U81" s="79"/>
    </row>
    <row r="82" spans="1:21" x14ac:dyDescent="0.2">
      <c r="U82" s="79"/>
    </row>
    <row r="83" spans="1:21" x14ac:dyDescent="0.2">
      <c r="U83" s="79"/>
    </row>
    <row r="84" spans="1:21" x14ac:dyDescent="0.2">
      <c r="U84" s="79"/>
    </row>
    <row r="85" spans="1:21" x14ac:dyDescent="0.2">
      <c r="U85" s="79"/>
    </row>
    <row r="86" spans="1:21" x14ac:dyDescent="0.2">
      <c r="U86" s="79"/>
    </row>
    <row r="87" spans="1:21" x14ac:dyDescent="0.2">
      <c r="U87" s="79"/>
    </row>
    <row r="88" spans="1:21" x14ac:dyDescent="0.2">
      <c r="U88" s="79"/>
    </row>
    <row r="89" spans="1:21" x14ac:dyDescent="0.2">
      <c r="U89" s="79"/>
    </row>
    <row r="90" spans="1:21" x14ac:dyDescent="0.2">
      <c r="U90" s="79"/>
    </row>
    <row r="91" spans="1:21" x14ac:dyDescent="0.2">
      <c r="U91" s="79"/>
    </row>
    <row r="92" spans="1:21" x14ac:dyDescent="0.2">
      <c r="U92" s="79"/>
    </row>
    <row r="93" spans="1:21" x14ac:dyDescent="0.2">
      <c r="U93" s="79"/>
    </row>
    <row r="94" spans="1:21" x14ac:dyDescent="0.2">
      <c r="U94" s="79"/>
    </row>
    <row r="95" spans="1:21" x14ac:dyDescent="0.2">
      <c r="U95" s="79"/>
    </row>
    <row r="96" spans="1:21" x14ac:dyDescent="0.2">
      <c r="U96" s="79"/>
    </row>
    <row r="97" spans="21:21" x14ac:dyDescent="0.2">
      <c r="U97" s="79"/>
    </row>
    <row r="98" spans="21:21" x14ac:dyDescent="0.2">
      <c r="U98" s="79"/>
    </row>
    <row r="99" spans="21:21" x14ac:dyDescent="0.2">
      <c r="U99" s="79"/>
    </row>
    <row r="100" spans="21:21" x14ac:dyDescent="0.2">
      <c r="U100" s="79"/>
    </row>
    <row r="101" spans="21:21" x14ac:dyDescent="0.2">
      <c r="U101" s="79"/>
    </row>
    <row r="102" spans="21:21" x14ac:dyDescent="0.2">
      <c r="U102" s="79"/>
    </row>
    <row r="103" spans="21:21" x14ac:dyDescent="0.2">
      <c r="U103" s="79"/>
    </row>
    <row r="104" spans="21:21" x14ac:dyDescent="0.2">
      <c r="U104" s="79"/>
    </row>
    <row r="105" spans="21:21" x14ac:dyDescent="0.2">
      <c r="U105" s="79"/>
    </row>
    <row r="106" spans="21:21" x14ac:dyDescent="0.2">
      <c r="U106" s="79"/>
    </row>
    <row r="107" spans="21:21" x14ac:dyDescent="0.2">
      <c r="U107" s="79"/>
    </row>
    <row r="108" spans="21:21" x14ac:dyDescent="0.2">
      <c r="U108" s="79"/>
    </row>
    <row r="109" spans="21:21" x14ac:dyDescent="0.2">
      <c r="U109" s="79"/>
    </row>
    <row r="110" spans="21:21" x14ac:dyDescent="0.2">
      <c r="U110" s="79"/>
    </row>
    <row r="111" spans="21:21" x14ac:dyDescent="0.2">
      <c r="U111" s="79"/>
    </row>
    <row r="112" spans="21:21" x14ac:dyDescent="0.2">
      <c r="U112" s="79"/>
    </row>
    <row r="113" spans="21:21" x14ac:dyDescent="0.2">
      <c r="U113" s="79"/>
    </row>
    <row r="114" spans="21:21" x14ac:dyDescent="0.2">
      <c r="U114" s="79"/>
    </row>
    <row r="115" spans="21:21" x14ac:dyDescent="0.2">
      <c r="U115" s="79"/>
    </row>
    <row r="116" spans="21:21" x14ac:dyDescent="0.2">
      <c r="U116" s="79"/>
    </row>
    <row r="117" spans="21:21" x14ac:dyDescent="0.2">
      <c r="U117" s="79"/>
    </row>
    <row r="118" spans="21:21" x14ac:dyDescent="0.2">
      <c r="U118" s="79"/>
    </row>
    <row r="119" spans="21:21" x14ac:dyDescent="0.2">
      <c r="U119" s="79"/>
    </row>
    <row r="120" spans="21:21" x14ac:dyDescent="0.2">
      <c r="U120" s="79"/>
    </row>
    <row r="121" spans="21:21" x14ac:dyDescent="0.2">
      <c r="U121" s="79"/>
    </row>
    <row r="122" spans="21:21" x14ac:dyDescent="0.2">
      <c r="U122" s="79"/>
    </row>
    <row r="123" spans="21:21" x14ac:dyDescent="0.2">
      <c r="U123" s="79"/>
    </row>
    <row r="124" spans="21:21" x14ac:dyDescent="0.2">
      <c r="U124" s="79"/>
    </row>
    <row r="125" spans="21:21" x14ac:dyDescent="0.2">
      <c r="U125" s="79"/>
    </row>
    <row r="126" spans="21:21" x14ac:dyDescent="0.2">
      <c r="U126" s="79"/>
    </row>
    <row r="127" spans="21:21" x14ac:dyDescent="0.2">
      <c r="U127" s="79"/>
    </row>
    <row r="128" spans="21:21" x14ac:dyDescent="0.2">
      <c r="U128" s="17"/>
    </row>
    <row r="129" spans="21:21" x14ac:dyDescent="0.2">
      <c r="U129" s="17"/>
    </row>
    <row r="130" spans="21:21" x14ac:dyDescent="0.2">
      <c r="U130" s="17"/>
    </row>
    <row r="131" spans="21:21" x14ac:dyDescent="0.2">
      <c r="U131" s="17"/>
    </row>
    <row r="132" spans="21:21" x14ac:dyDescent="0.2">
      <c r="U132" s="17"/>
    </row>
    <row r="133" spans="21:21" x14ac:dyDescent="0.2">
      <c r="U133" s="17"/>
    </row>
    <row r="134" spans="21:21" x14ac:dyDescent="0.2">
      <c r="U134" s="17"/>
    </row>
    <row r="135" spans="21:21" x14ac:dyDescent="0.2">
      <c r="U135" s="17"/>
    </row>
    <row r="136" spans="21:21" x14ac:dyDescent="0.2">
      <c r="U136" s="17"/>
    </row>
    <row r="137" spans="21:21" x14ac:dyDescent="0.2">
      <c r="U137" s="17"/>
    </row>
    <row r="138" spans="21:21" x14ac:dyDescent="0.2">
      <c r="U138" s="17"/>
    </row>
    <row r="139" spans="21:21" x14ac:dyDescent="0.2">
      <c r="U139" s="17"/>
    </row>
    <row r="140" spans="21:21" x14ac:dyDescent="0.2">
      <c r="U140" s="17"/>
    </row>
    <row r="141" spans="21:21" x14ac:dyDescent="0.2">
      <c r="U141" s="17"/>
    </row>
    <row r="142" spans="21:21" x14ac:dyDescent="0.2">
      <c r="U142" s="17"/>
    </row>
    <row r="143" spans="21:21" x14ac:dyDescent="0.2">
      <c r="U143" s="17"/>
    </row>
    <row r="144" spans="21:21" x14ac:dyDescent="0.2">
      <c r="U144" s="17"/>
    </row>
    <row r="145" spans="21:21" x14ac:dyDescent="0.2">
      <c r="U145" s="17"/>
    </row>
    <row r="146" spans="21:21" x14ac:dyDescent="0.2">
      <c r="U146" s="17"/>
    </row>
    <row r="147" spans="21:21" x14ac:dyDescent="0.2">
      <c r="U147" s="17"/>
    </row>
    <row r="148" spans="21:21" x14ac:dyDescent="0.2">
      <c r="U148" s="17"/>
    </row>
    <row r="149" spans="21:21" x14ac:dyDescent="0.2">
      <c r="U149" s="17"/>
    </row>
    <row r="150" spans="21:21" x14ac:dyDescent="0.2">
      <c r="U150" s="17"/>
    </row>
    <row r="151" spans="21:21" x14ac:dyDescent="0.2">
      <c r="U151" s="17"/>
    </row>
    <row r="152" spans="21:21" x14ac:dyDescent="0.2">
      <c r="U152" s="17"/>
    </row>
    <row r="153" spans="21:21" x14ac:dyDescent="0.2">
      <c r="U153" s="17"/>
    </row>
    <row r="154" spans="21:21" x14ac:dyDescent="0.2">
      <c r="U154" s="17"/>
    </row>
    <row r="155" spans="21:21" x14ac:dyDescent="0.2">
      <c r="U155" s="17"/>
    </row>
    <row r="156" spans="21:21" x14ac:dyDescent="0.2">
      <c r="U156" s="17"/>
    </row>
    <row r="157" spans="21:21" x14ac:dyDescent="0.2">
      <c r="U157" s="17"/>
    </row>
    <row r="158" spans="21:21" x14ac:dyDescent="0.2">
      <c r="U158" s="17"/>
    </row>
    <row r="159" spans="21:21" x14ac:dyDescent="0.2">
      <c r="U159" s="17"/>
    </row>
    <row r="160" spans="21:21" x14ac:dyDescent="0.2">
      <c r="U160" s="17"/>
    </row>
    <row r="161" spans="21:21" x14ac:dyDescent="0.2">
      <c r="U161" s="17"/>
    </row>
    <row r="162" spans="21:21" x14ac:dyDescent="0.2">
      <c r="U162" s="17"/>
    </row>
    <row r="163" spans="21:21" x14ac:dyDescent="0.2">
      <c r="U163" s="17"/>
    </row>
    <row r="164" spans="21:21" x14ac:dyDescent="0.2">
      <c r="U164" s="17"/>
    </row>
    <row r="165" spans="21:21" x14ac:dyDescent="0.2">
      <c r="U165" s="17"/>
    </row>
    <row r="166" spans="21:21" x14ac:dyDescent="0.2">
      <c r="U166" s="17"/>
    </row>
    <row r="167" spans="21:21" x14ac:dyDescent="0.2">
      <c r="U167" s="17"/>
    </row>
    <row r="168" spans="21:21" x14ac:dyDescent="0.2">
      <c r="U168" s="17"/>
    </row>
    <row r="169" spans="21:21" x14ac:dyDescent="0.2">
      <c r="U169" s="17"/>
    </row>
    <row r="170" spans="21:21" x14ac:dyDescent="0.2">
      <c r="U170" s="17"/>
    </row>
    <row r="171" spans="21:21" x14ac:dyDescent="0.2">
      <c r="U171" s="17"/>
    </row>
    <row r="172" spans="21:21" x14ac:dyDescent="0.2">
      <c r="U172" s="17"/>
    </row>
    <row r="173" spans="21:21" x14ac:dyDescent="0.2">
      <c r="U173" s="17"/>
    </row>
    <row r="174" spans="21:21" x14ac:dyDescent="0.2">
      <c r="U174" s="17"/>
    </row>
    <row r="175" spans="21:21" x14ac:dyDescent="0.2">
      <c r="U175" s="17"/>
    </row>
    <row r="176" spans="21:21" x14ac:dyDescent="0.2">
      <c r="U176" s="17"/>
    </row>
    <row r="177" spans="21:21" x14ac:dyDescent="0.2">
      <c r="U177" s="17"/>
    </row>
    <row r="178" spans="21:21" x14ac:dyDescent="0.2">
      <c r="U178" s="17"/>
    </row>
    <row r="179" spans="21:21" x14ac:dyDescent="0.2">
      <c r="U179" s="17"/>
    </row>
    <row r="180" spans="21:21" x14ac:dyDescent="0.2">
      <c r="U180" s="17"/>
    </row>
    <row r="181" spans="21:21" x14ac:dyDescent="0.2">
      <c r="U181" s="17"/>
    </row>
    <row r="182" spans="21:21" x14ac:dyDescent="0.2">
      <c r="U182" s="17"/>
    </row>
    <row r="183" spans="21:21" x14ac:dyDescent="0.2">
      <c r="U183" s="17"/>
    </row>
    <row r="184" spans="21:21" x14ac:dyDescent="0.2">
      <c r="U184" s="17"/>
    </row>
    <row r="185" spans="21:21" x14ac:dyDescent="0.2">
      <c r="U185" s="17"/>
    </row>
    <row r="186" spans="21:21" x14ac:dyDescent="0.2">
      <c r="U186" s="17"/>
    </row>
    <row r="187" spans="21:21" x14ac:dyDescent="0.2">
      <c r="U187" s="17"/>
    </row>
    <row r="188" spans="21:21" x14ac:dyDescent="0.2">
      <c r="U188" s="17"/>
    </row>
    <row r="189" spans="21:21" x14ac:dyDescent="0.2">
      <c r="U189" s="17"/>
    </row>
    <row r="190" spans="21:21" x14ac:dyDescent="0.2">
      <c r="U190" s="17"/>
    </row>
    <row r="191" spans="21:21" x14ac:dyDescent="0.2">
      <c r="U191" s="17"/>
    </row>
    <row r="192" spans="21:21" x14ac:dyDescent="0.2">
      <c r="U192" s="17"/>
    </row>
    <row r="193" spans="21:21" x14ac:dyDescent="0.2">
      <c r="U193" s="17"/>
    </row>
    <row r="194" spans="21:21" x14ac:dyDescent="0.2">
      <c r="U194" s="17"/>
    </row>
    <row r="195" spans="21:21" x14ac:dyDescent="0.2">
      <c r="U195" s="17"/>
    </row>
    <row r="196" spans="21:21" x14ac:dyDescent="0.2">
      <c r="U196" s="17"/>
    </row>
    <row r="197" spans="21:21" x14ac:dyDescent="0.2">
      <c r="U197" s="17"/>
    </row>
    <row r="198" spans="21:21" x14ac:dyDescent="0.2">
      <c r="U198" s="17"/>
    </row>
    <row r="199" spans="21:21" x14ac:dyDescent="0.2">
      <c r="U199" s="17"/>
    </row>
    <row r="200" spans="21:21" x14ac:dyDescent="0.2">
      <c r="U200" s="17"/>
    </row>
    <row r="201" spans="21:21" x14ac:dyDescent="0.2">
      <c r="U201" s="17"/>
    </row>
    <row r="202" spans="21:21" x14ac:dyDescent="0.2">
      <c r="U202" s="17"/>
    </row>
    <row r="203" spans="21:21" x14ac:dyDescent="0.2">
      <c r="U203" s="17"/>
    </row>
    <row r="204" spans="21:21" x14ac:dyDescent="0.2">
      <c r="U204" s="17"/>
    </row>
    <row r="205" spans="21:21" x14ac:dyDescent="0.2">
      <c r="U205" s="17"/>
    </row>
    <row r="206" spans="21:21" x14ac:dyDescent="0.2">
      <c r="U206" s="17"/>
    </row>
    <row r="207" spans="21:21" x14ac:dyDescent="0.2">
      <c r="U207" s="17"/>
    </row>
  </sheetData>
  <sortState xmlns:xlrd2="http://schemas.microsoft.com/office/spreadsheetml/2017/richdata2" ref="A3:Z68">
    <sortCondition ref="S3:S68"/>
  </sortState>
  <mergeCells count="3">
    <mergeCell ref="A1:A2"/>
    <mergeCell ref="I1:O1"/>
    <mergeCell ref="Q1:W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BA7DB-7705-E54A-B939-AF2337E9F1BB}">
  <dimension ref="A1:X207"/>
  <sheetViews>
    <sheetView topLeftCell="J1" workbookViewId="0">
      <selection activeCell="V6" sqref="V6"/>
    </sheetView>
  </sheetViews>
  <sheetFormatPr baseColWidth="10" defaultRowHeight="16" x14ac:dyDescent="0.2"/>
  <cols>
    <col min="1" max="1" width="18.6640625" customWidth="1"/>
    <col min="2" max="2" width="11.6640625" bestFit="1" customWidth="1"/>
    <col min="3" max="3" width="9.1640625" bestFit="1" customWidth="1"/>
    <col min="4" max="4" width="4.5" bestFit="1" customWidth="1"/>
    <col min="5" max="5" width="10.1640625" bestFit="1" customWidth="1"/>
    <col min="6" max="6" width="4.5" bestFit="1" customWidth="1"/>
    <col min="7" max="7" width="5.1640625" bestFit="1" customWidth="1"/>
    <col min="8" max="8" width="10" bestFit="1" customWidth="1"/>
    <col min="9" max="9" width="9.83203125" bestFit="1" customWidth="1"/>
    <col min="10" max="10" width="6.1640625" bestFit="1" customWidth="1"/>
    <col min="11" max="11" width="9.83203125" bestFit="1" customWidth="1"/>
    <col min="12" max="12" width="7.1640625" bestFit="1" customWidth="1"/>
    <col min="13" max="13" width="6.6640625" bestFit="1" customWidth="1"/>
    <col min="14" max="14" width="10.5" bestFit="1" customWidth="1"/>
    <col min="15" max="15" width="7.1640625" bestFit="1" customWidth="1"/>
    <col min="16" max="16" width="2.5" customWidth="1"/>
    <col min="17" max="17" width="9.1640625" bestFit="1" customWidth="1"/>
    <col min="18" max="18" width="4.5" bestFit="1" customWidth="1"/>
    <col min="19" max="19" width="9.1640625" style="156" bestFit="1" customWidth="1"/>
    <col min="20" max="20" width="4.5" style="156" bestFit="1" customWidth="1"/>
    <col min="21" max="21" width="8.5" style="115" bestFit="1" customWidth="1"/>
    <col min="22" max="22" width="10" bestFit="1" customWidth="1"/>
    <col min="23" max="23" width="4.5" bestFit="1" customWidth="1"/>
    <col min="24" max="24" width="14.5" bestFit="1" customWidth="1"/>
  </cols>
  <sheetData>
    <row r="1" spans="1:24" s="18" customFormat="1" ht="18" x14ac:dyDescent="0.2">
      <c r="A1" s="219" t="s">
        <v>278</v>
      </c>
      <c r="B1" s="109"/>
      <c r="C1" s="40"/>
      <c r="D1" s="40"/>
      <c r="E1" s="40"/>
      <c r="F1" s="40"/>
      <c r="G1" s="40"/>
      <c r="H1" s="40"/>
      <c r="I1" s="218" t="s">
        <v>103</v>
      </c>
      <c r="J1" s="218"/>
      <c r="K1" s="218"/>
      <c r="L1" s="218"/>
      <c r="M1" s="218"/>
      <c r="N1" s="218"/>
      <c r="O1" s="218"/>
      <c r="P1" s="40"/>
      <c r="Q1" s="218" t="s">
        <v>1838</v>
      </c>
      <c r="R1" s="218"/>
      <c r="S1" s="218"/>
      <c r="T1" s="218"/>
      <c r="U1" s="218"/>
      <c r="V1" s="218"/>
      <c r="W1" s="218"/>
      <c r="X1" s="17"/>
    </row>
    <row r="2" spans="1:24" s="18" customFormat="1" ht="51" customHeight="1" x14ac:dyDescent="0.2">
      <c r="A2" s="220"/>
      <c r="B2" s="110" t="s">
        <v>546</v>
      </c>
      <c r="C2" s="43" t="s">
        <v>1835</v>
      </c>
      <c r="D2" s="42" t="s">
        <v>106</v>
      </c>
      <c r="E2" s="43" t="s">
        <v>1836</v>
      </c>
      <c r="F2" s="42" t="s">
        <v>106</v>
      </c>
      <c r="G2" s="20" t="s">
        <v>0</v>
      </c>
      <c r="H2" s="43" t="s">
        <v>1837</v>
      </c>
      <c r="I2" s="41" t="s">
        <v>1839</v>
      </c>
      <c r="J2" s="42" t="s">
        <v>1840</v>
      </c>
      <c r="K2" s="41" t="s">
        <v>1841</v>
      </c>
      <c r="L2" s="42" t="s">
        <v>1840</v>
      </c>
      <c r="M2" s="43" t="s">
        <v>1842</v>
      </c>
      <c r="N2" s="41" t="s">
        <v>1843</v>
      </c>
      <c r="O2" s="42" t="s">
        <v>1840</v>
      </c>
      <c r="P2" s="42"/>
      <c r="Q2" s="41" t="s">
        <v>105</v>
      </c>
      <c r="R2" s="42" t="s">
        <v>106</v>
      </c>
      <c r="S2" s="41" t="s">
        <v>107</v>
      </c>
      <c r="T2" s="42" t="s">
        <v>106</v>
      </c>
      <c r="U2" s="42" t="s">
        <v>1606</v>
      </c>
      <c r="V2" s="41" t="s">
        <v>108</v>
      </c>
      <c r="W2" s="42" t="s">
        <v>106</v>
      </c>
      <c r="X2" s="119" t="s">
        <v>1849</v>
      </c>
    </row>
    <row r="3" spans="1:24" x14ac:dyDescent="0.2">
      <c r="A3" s="134" t="s">
        <v>1082</v>
      </c>
      <c r="B3" s="135">
        <v>17.132000000000001</v>
      </c>
      <c r="C3" s="136">
        <v>165.6</v>
      </c>
      <c r="D3" s="136">
        <v>5</v>
      </c>
      <c r="E3" s="136">
        <v>92.6</v>
      </c>
      <c r="F3" s="136">
        <v>3.8</v>
      </c>
      <c r="G3" s="137">
        <f>E3/C3</f>
        <v>0.55917874396135259</v>
      </c>
      <c r="H3" s="138">
        <f>C3+(0.235*E3)</f>
        <v>187.36099999999999</v>
      </c>
      <c r="I3" s="139">
        <v>3.1469999999999998</v>
      </c>
      <c r="J3" s="139">
        <v>7.0999999999999994E-2</v>
      </c>
      <c r="K3" s="139">
        <v>0.20810000000000001</v>
      </c>
      <c r="L3" s="139">
        <v>3.7000000000000002E-3</v>
      </c>
      <c r="M3" s="140">
        <v>0.78720999999999997</v>
      </c>
      <c r="N3" s="136">
        <v>0.1101</v>
      </c>
      <c r="O3" s="136">
        <v>1.2999999999999999E-3</v>
      </c>
      <c r="P3" s="136"/>
      <c r="Q3" s="136">
        <v>1445</v>
      </c>
      <c r="R3" s="136">
        <v>18</v>
      </c>
      <c r="S3" s="210">
        <v>1218</v>
      </c>
      <c r="T3" s="210">
        <v>20</v>
      </c>
      <c r="U3" s="154">
        <f>(T3/S3)*100</f>
        <v>1.6420361247947455</v>
      </c>
      <c r="V3" s="213">
        <v>1799</v>
      </c>
      <c r="W3" s="213">
        <v>22</v>
      </c>
      <c r="X3" s="135">
        <f>100*(1-(S3/Q3))</f>
        <v>15.70934256055363</v>
      </c>
    </row>
    <row r="4" spans="1:24" x14ac:dyDescent="0.2">
      <c r="A4" s="72" t="s">
        <v>1864</v>
      </c>
      <c r="U4" s="121"/>
    </row>
    <row r="5" spans="1:24" x14ac:dyDescent="0.2">
      <c r="A5" s="72" t="s">
        <v>1866</v>
      </c>
      <c r="U5" s="121"/>
    </row>
    <row r="6" spans="1:24" x14ac:dyDescent="0.2">
      <c r="A6" s="2"/>
      <c r="U6" s="121"/>
    </row>
    <row r="7" spans="1:24" ht="18" x14ac:dyDescent="0.2">
      <c r="A7" s="193" t="s">
        <v>1853</v>
      </c>
      <c r="U7" s="121"/>
    </row>
    <row r="8" spans="1:24" ht="18" x14ac:dyDescent="0.2">
      <c r="A8" s="193" t="s">
        <v>1854</v>
      </c>
      <c r="U8" s="121"/>
    </row>
    <row r="9" spans="1:24" ht="18" x14ac:dyDescent="0.2">
      <c r="A9" s="193" t="s">
        <v>1855</v>
      </c>
      <c r="U9" s="121"/>
    </row>
    <row r="10" spans="1:24" ht="18" x14ac:dyDescent="0.2">
      <c r="A10" s="193" t="s">
        <v>1856</v>
      </c>
      <c r="U10" s="121"/>
    </row>
    <row r="11" spans="1:24" ht="18" x14ac:dyDescent="0.2">
      <c r="A11" s="193" t="s">
        <v>1857</v>
      </c>
      <c r="U11" s="121"/>
    </row>
    <row r="12" spans="1:24" ht="18" x14ac:dyDescent="0.2">
      <c r="A12" s="192" t="s">
        <v>1858</v>
      </c>
      <c r="U12" s="121"/>
    </row>
    <row r="13" spans="1:24" ht="18" x14ac:dyDescent="0.2">
      <c r="A13" s="192" t="s">
        <v>1859</v>
      </c>
      <c r="U13" s="121"/>
    </row>
    <row r="14" spans="1:24" ht="19" x14ac:dyDescent="0.25">
      <c r="A14" s="192" t="s">
        <v>1860</v>
      </c>
      <c r="U14" s="121"/>
    </row>
    <row r="15" spans="1:24" ht="18" x14ac:dyDescent="0.2">
      <c r="A15" s="193" t="s">
        <v>1861</v>
      </c>
      <c r="U15" s="121"/>
    </row>
    <row r="16" spans="1:24" ht="18" x14ac:dyDescent="0.2">
      <c r="A16" s="193" t="s">
        <v>1862</v>
      </c>
      <c r="U16" s="121"/>
    </row>
    <row r="17" spans="21:21" x14ac:dyDescent="0.2">
      <c r="U17" s="121"/>
    </row>
    <row r="18" spans="21:21" x14ac:dyDescent="0.2">
      <c r="U18" s="121"/>
    </row>
    <row r="19" spans="21:21" x14ac:dyDescent="0.2">
      <c r="U19" s="121"/>
    </row>
    <row r="20" spans="21:21" x14ac:dyDescent="0.2">
      <c r="U20" s="121"/>
    </row>
    <row r="21" spans="21:21" x14ac:dyDescent="0.2">
      <c r="U21" s="121"/>
    </row>
    <row r="22" spans="21:21" x14ac:dyDescent="0.2">
      <c r="U22" s="121"/>
    </row>
    <row r="23" spans="21:21" x14ac:dyDescent="0.2">
      <c r="U23" s="121"/>
    </row>
    <row r="24" spans="21:21" x14ac:dyDescent="0.2">
      <c r="U24" s="121"/>
    </row>
    <row r="25" spans="21:21" x14ac:dyDescent="0.2">
      <c r="U25" s="121"/>
    </row>
    <row r="26" spans="21:21" x14ac:dyDescent="0.2">
      <c r="U26" s="121"/>
    </row>
    <row r="27" spans="21:21" x14ac:dyDescent="0.2">
      <c r="U27" s="17"/>
    </row>
    <row r="28" spans="21:21" x14ac:dyDescent="0.2">
      <c r="U28" s="17"/>
    </row>
    <row r="29" spans="21:21" x14ac:dyDescent="0.2">
      <c r="U29" s="79"/>
    </row>
    <row r="30" spans="21:21" x14ac:dyDescent="0.2">
      <c r="U30" s="79"/>
    </row>
    <row r="31" spans="21:21" x14ac:dyDescent="0.2">
      <c r="U31" s="79"/>
    </row>
    <row r="32" spans="21:21" x14ac:dyDescent="0.2">
      <c r="U32" s="79"/>
    </row>
    <row r="33" spans="21:21" x14ac:dyDescent="0.2">
      <c r="U33" s="79"/>
    </row>
    <row r="34" spans="21:21" x14ac:dyDescent="0.2">
      <c r="U34" s="79"/>
    </row>
    <row r="35" spans="21:21" x14ac:dyDescent="0.2">
      <c r="U35" s="79"/>
    </row>
    <row r="36" spans="21:21" x14ac:dyDescent="0.2">
      <c r="U36" s="79"/>
    </row>
    <row r="37" spans="21:21" x14ac:dyDescent="0.2">
      <c r="U37" s="79"/>
    </row>
    <row r="38" spans="21:21" x14ac:dyDescent="0.2">
      <c r="U38" s="79"/>
    </row>
    <row r="39" spans="21:21" x14ac:dyDescent="0.2">
      <c r="U39" s="79"/>
    </row>
    <row r="40" spans="21:21" x14ac:dyDescent="0.2">
      <c r="U40" s="79"/>
    </row>
    <row r="41" spans="21:21" x14ac:dyDescent="0.2">
      <c r="U41" s="79"/>
    </row>
    <row r="42" spans="21:21" x14ac:dyDescent="0.2">
      <c r="U42" s="79"/>
    </row>
    <row r="43" spans="21:21" x14ac:dyDescent="0.2">
      <c r="U43" s="79"/>
    </row>
    <row r="44" spans="21:21" x14ac:dyDescent="0.2">
      <c r="U44" s="79"/>
    </row>
    <row r="45" spans="21:21" x14ac:dyDescent="0.2">
      <c r="U45" s="79"/>
    </row>
    <row r="46" spans="21:21" x14ac:dyDescent="0.2">
      <c r="U46" s="79"/>
    </row>
    <row r="47" spans="21:21" x14ac:dyDescent="0.2">
      <c r="U47" s="79"/>
    </row>
    <row r="48" spans="21:21" x14ac:dyDescent="0.2">
      <c r="U48" s="79"/>
    </row>
    <row r="49" spans="21:21" x14ac:dyDescent="0.2">
      <c r="U49" s="79"/>
    </row>
    <row r="50" spans="21:21" x14ac:dyDescent="0.2">
      <c r="U50" s="79"/>
    </row>
    <row r="51" spans="21:21" x14ac:dyDescent="0.2">
      <c r="U51" s="79"/>
    </row>
    <row r="52" spans="21:21" x14ac:dyDescent="0.2">
      <c r="U52" s="79"/>
    </row>
    <row r="53" spans="21:21" x14ac:dyDescent="0.2">
      <c r="U53" s="79"/>
    </row>
    <row r="54" spans="21:21" x14ac:dyDescent="0.2">
      <c r="U54" s="79"/>
    </row>
    <row r="55" spans="21:21" x14ac:dyDescent="0.2">
      <c r="U55" s="79"/>
    </row>
    <row r="56" spans="21:21" x14ac:dyDescent="0.2">
      <c r="U56" s="79"/>
    </row>
    <row r="57" spans="21:21" x14ac:dyDescent="0.2">
      <c r="U57" s="79"/>
    </row>
    <row r="58" spans="21:21" x14ac:dyDescent="0.2">
      <c r="U58" s="79"/>
    </row>
    <row r="59" spans="21:21" x14ac:dyDescent="0.2">
      <c r="U59" s="79"/>
    </row>
    <row r="60" spans="21:21" x14ac:dyDescent="0.2">
      <c r="U60" s="79"/>
    </row>
    <row r="61" spans="21:21" x14ac:dyDescent="0.2">
      <c r="U61" s="79"/>
    </row>
    <row r="62" spans="21:21" x14ac:dyDescent="0.2">
      <c r="U62" s="79"/>
    </row>
    <row r="63" spans="21:21" x14ac:dyDescent="0.2">
      <c r="U63" s="79"/>
    </row>
    <row r="64" spans="21:21" x14ac:dyDescent="0.2">
      <c r="U64" s="79"/>
    </row>
    <row r="65" spans="21:21" x14ac:dyDescent="0.2">
      <c r="U65" s="79"/>
    </row>
    <row r="66" spans="21:21" x14ac:dyDescent="0.2">
      <c r="U66" s="79"/>
    </row>
    <row r="67" spans="21:21" x14ac:dyDescent="0.2">
      <c r="U67" s="79"/>
    </row>
    <row r="68" spans="21:21" x14ac:dyDescent="0.2">
      <c r="U68" s="79"/>
    </row>
    <row r="69" spans="21:21" x14ac:dyDescent="0.2">
      <c r="U69" s="79"/>
    </row>
    <row r="70" spans="21:21" x14ac:dyDescent="0.2">
      <c r="U70" s="79"/>
    </row>
    <row r="71" spans="21:21" x14ac:dyDescent="0.2">
      <c r="U71" s="79"/>
    </row>
    <row r="72" spans="21:21" x14ac:dyDescent="0.2">
      <c r="U72" s="79"/>
    </row>
    <row r="73" spans="21:21" x14ac:dyDescent="0.2">
      <c r="U73" s="79"/>
    </row>
    <row r="74" spans="21:21" x14ac:dyDescent="0.2">
      <c r="U74" s="79"/>
    </row>
    <row r="75" spans="21:21" x14ac:dyDescent="0.2">
      <c r="U75" s="79"/>
    </row>
    <row r="76" spans="21:21" x14ac:dyDescent="0.2">
      <c r="U76" s="79"/>
    </row>
    <row r="77" spans="21:21" x14ac:dyDescent="0.2">
      <c r="U77" s="79"/>
    </row>
    <row r="78" spans="21:21" x14ac:dyDescent="0.2">
      <c r="U78" s="79"/>
    </row>
    <row r="79" spans="21:21" x14ac:dyDescent="0.2">
      <c r="U79" s="79"/>
    </row>
    <row r="80" spans="21:21" x14ac:dyDescent="0.2">
      <c r="U80" s="79"/>
    </row>
    <row r="81" spans="21:21" x14ac:dyDescent="0.2">
      <c r="U81" s="79"/>
    </row>
    <row r="82" spans="21:21" x14ac:dyDescent="0.2">
      <c r="U82" s="79"/>
    </row>
    <row r="83" spans="21:21" x14ac:dyDescent="0.2">
      <c r="U83" s="79"/>
    </row>
    <row r="84" spans="21:21" x14ac:dyDescent="0.2">
      <c r="U84" s="79"/>
    </row>
    <row r="85" spans="21:21" x14ac:dyDescent="0.2">
      <c r="U85" s="79"/>
    </row>
    <row r="86" spans="21:21" x14ac:dyDescent="0.2">
      <c r="U86" s="79"/>
    </row>
    <row r="87" spans="21:21" x14ac:dyDescent="0.2">
      <c r="U87" s="79"/>
    </row>
    <row r="88" spans="21:21" x14ac:dyDescent="0.2">
      <c r="U88" s="79"/>
    </row>
    <row r="89" spans="21:21" x14ac:dyDescent="0.2">
      <c r="U89" s="79"/>
    </row>
    <row r="90" spans="21:21" x14ac:dyDescent="0.2">
      <c r="U90" s="79"/>
    </row>
    <row r="91" spans="21:21" x14ac:dyDescent="0.2">
      <c r="U91" s="79"/>
    </row>
    <row r="92" spans="21:21" x14ac:dyDescent="0.2">
      <c r="U92" s="79"/>
    </row>
    <row r="93" spans="21:21" x14ac:dyDescent="0.2">
      <c r="U93" s="79"/>
    </row>
    <row r="94" spans="21:21" x14ac:dyDescent="0.2">
      <c r="U94" s="79"/>
    </row>
    <row r="95" spans="21:21" x14ac:dyDescent="0.2">
      <c r="U95" s="79"/>
    </row>
    <row r="96" spans="21:21" x14ac:dyDescent="0.2">
      <c r="U96" s="79"/>
    </row>
    <row r="97" spans="21:21" x14ac:dyDescent="0.2">
      <c r="U97" s="79"/>
    </row>
    <row r="98" spans="21:21" x14ac:dyDescent="0.2">
      <c r="U98" s="79"/>
    </row>
    <row r="99" spans="21:21" x14ac:dyDescent="0.2">
      <c r="U99" s="79"/>
    </row>
    <row r="100" spans="21:21" x14ac:dyDescent="0.2">
      <c r="U100" s="79"/>
    </row>
    <row r="101" spans="21:21" x14ac:dyDescent="0.2">
      <c r="U101" s="79"/>
    </row>
    <row r="102" spans="21:21" x14ac:dyDescent="0.2">
      <c r="U102" s="79"/>
    </row>
    <row r="103" spans="21:21" x14ac:dyDescent="0.2">
      <c r="U103" s="79"/>
    </row>
    <row r="104" spans="21:21" x14ac:dyDescent="0.2">
      <c r="U104" s="79"/>
    </row>
    <row r="105" spans="21:21" x14ac:dyDescent="0.2">
      <c r="U105" s="79"/>
    </row>
    <row r="106" spans="21:21" x14ac:dyDescent="0.2">
      <c r="U106" s="79"/>
    </row>
    <row r="107" spans="21:21" x14ac:dyDescent="0.2">
      <c r="U107" s="79"/>
    </row>
    <row r="108" spans="21:21" x14ac:dyDescent="0.2">
      <c r="U108" s="79"/>
    </row>
    <row r="109" spans="21:21" x14ac:dyDescent="0.2">
      <c r="U109" s="79"/>
    </row>
    <row r="110" spans="21:21" x14ac:dyDescent="0.2">
      <c r="U110" s="79"/>
    </row>
    <row r="111" spans="21:21" x14ac:dyDescent="0.2">
      <c r="U111" s="79"/>
    </row>
    <row r="112" spans="21:21" x14ac:dyDescent="0.2">
      <c r="U112" s="79"/>
    </row>
    <row r="113" spans="21:21" x14ac:dyDescent="0.2">
      <c r="U113" s="79"/>
    </row>
    <row r="114" spans="21:21" x14ac:dyDescent="0.2">
      <c r="U114" s="79"/>
    </row>
    <row r="115" spans="21:21" x14ac:dyDescent="0.2">
      <c r="U115" s="79"/>
    </row>
    <row r="116" spans="21:21" x14ac:dyDescent="0.2">
      <c r="U116" s="79"/>
    </row>
    <row r="117" spans="21:21" x14ac:dyDescent="0.2">
      <c r="U117" s="79"/>
    </row>
    <row r="118" spans="21:21" x14ac:dyDescent="0.2">
      <c r="U118" s="79"/>
    </row>
    <row r="119" spans="21:21" x14ac:dyDescent="0.2">
      <c r="U119" s="79"/>
    </row>
    <row r="120" spans="21:21" x14ac:dyDescent="0.2">
      <c r="U120" s="79"/>
    </row>
    <row r="121" spans="21:21" x14ac:dyDescent="0.2">
      <c r="U121" s="79"/>
    </row>
    <row r="122" spans="21:21" x14ac:dyDescent="0.2">
      <c r="U122" s="79"/>
    </row>
    <row r="123" spans="21:21" x14ac:dyDescent="0.2">
      <c r="U123" s="79"/>
    </row>
    <row r="124" spans="21:21" x14ac:dyDescent="0.2">
      <c r="U124" s="79"/>
    </row>
    <row r="125" spans="21:21" x14ac:dyDescent="0.2">
      <c r="U125" s="79"/>
    </row>
    <row r="126" spans="21:21" x14ac:dyDescent="0.2">
      <c r="U126" s="79"/>
    </row>
    <row r="127" spans="21:21" x14ac:dyDescent="0.2">
      <c r="U127" s="79"/>
    </row>
    <row r="128" spans="21:21" x14ac:dyDescent="0.2">
      <c r="U128" s="17"/>
    </row>
    <row r="129" spans="21:21" x14ac:dyDescent="0.2">
      <c r="U129" s="17"/>
    </row>
    <row r="130" spans="21:21" x14ac:dyDescent="0.2">
      <c r="U130" s="17"/>
    </row>
    <row r="131" spans="21:21" x14ac:dyDescent="0.2">
      <c r="U131" s="17"/>
    </row>
    <row r="132" spans="21:21" x14ac:dyDescent="0.2">
      <c r="U132" s="17"/>
    </row>
    <row r="133" spans="21:21" x14ac:dyDescent="0.2">
      <c r="U133" s="17"/>
    </row>
    <row r="134" spans="21:21" x14ac:dyDescent="0.2">
      <c r="U134" s="17"/>
    </row>
    <row r="135" spans="21:21" x14ac:dyDescent="0.2">
      <c r="U135" s="17"/>
    </row>
    <row r="136" spans="21:21" x14ac:dyDescent="0.2">
      <c r="U136" s="17"/>
    </row>
    <row r="137" spans="21:21" x14ac:dyDescent="0.2">
      <c r="U137" s="17"/>
    </row>
    <row r="138" spans="21:21" x14ac:dyDescent="0.2">
      <c r="U138" s="17"/>
    </row>
    <row r="139" spans="21:21" x14ac:dyDescent="0.2">
      <c r="U139" s="17"/>
    </row>
    <row r="140" spans="21:21" x14ac:dyDescent="0.2">
      <c r="U140" s="17"/>
    </row>
    <row r="141" spans="21:21" x14ac:dyDescent="0.2">
      <c r="U141" s="17"/>
    </row>
    <row r="142" spans="21:21" x14ac:dyDescent="0.2">
      <c r="U142" s="17"/>
    </row>
    <row r="143" spans="21:21" x14ac:dyDescent="0.2">
      <c r="U143" s="17"/>
    </row>
    <row r="144" spans="21:21" x14ac:dyDescent="0.2">
      <c r="U144" s="17"/>
    </row>
    <row r="145" spans="21:21" x14ac:dyDescent="0.2">
      <c r="U145" s="17"/>
    </row>
    <row r="146" spans="21:21" x14ac:dyDescent="0.2">
      <c r="U146" s="17"/>
    </row>
    <row r="147" spans="21:21" x14ac:dyDescent="0.2">
      <c r="U147" s="17"/>
    </row>
    <row r="148" spans="21:21" x14ac:dyDescent="0.2">
      <c r="U148" s="17"/>
    </row>
    <row r="149" spans="21:21" x14ac:dyDescent="0.2">
      <c r="U149" s="17"/>
    </row>
    <row r="150" spans="21:21" x14ac:dyDescent="0.2">
      <c r="U150" s="17"/>
    </row>
    <row r="151" spans="21:21" x14ac:dyDescent="0.2">
      <c r="U151" s="17"/>
    </row>
    <row r="152" spans="21:21" x14ac:dyDescent="0.2">
      <c r="U152" s="17"/>
    </row>
    <row r="153" spans="21:21" x14ac:dyDescent="0.2">
      <c r="U153" s="17"/>
    </row>
    <row r="154" spans="21:21" x14ac:dyDescent="0.2">
      <c r="U154" s="17"/>
    </row>
    <row r="155" spans="21:21" x14ac:dyDescent="0.2">
      <c r="U155" s="17"/>
    </row>
    <row r="156" spans="21:21" x14ac:dyDescent="0.2">
      <c r="U156" s="17"/>
    </row>
    <row r="157" spans="21:21" x14ac:dyDescent="0.2">
      <c r="U157" s="17"/>
    </row>
    <row r="158" spans="21:21" x14ac:dyDescent="0.2">
      <c r="U158" s="17"/>
    </row>
    <row r="159" spans="21:21" x14ac:dyDescent="0.2">
      <c r="U159" s="17"/>
    </row>
    <row r="160" spans="21:21" x14ac:dyDescent="0.2">
      <c r="U160" s="17"/>
    </row>
    <row r="161" spans="21:21" x14ac:dyDescent="0.2">
      <c r="U161" s="17"/>
    </row>
    <row r="162" spans="21:21" x14ac:dyDescent="0.2">
      <c r="U162" s="17"/>
    </row>
    <row r="163" spans="21:21" x14ac:dyDescent="0.2">
      <c r="U163" s="17"/>
    </row>
    <row r="164" spans="21:21" x14ac:dyDescent="0.2">
      <c r="U164" s="17"/>
    </row>
    <row r="165" spans="21:21" x14ac:dyDescent="0.2">
      <c r="U165" s="17"/>
    </row>
    <row r="166" spans="21:21" x14ac:dyDescent="0.2">
      <c r="U166" s="17"/>
    </row>
    <row r="167" spans="21:21" x14ac:dyDescent="0.2">
      <c r="U167" s="17"/>
    </row>
    <row r="168" spans="21:21" x14ac:dyDescent="0.2">
      <c r="U168" s="17"/>
    </row>
    <row r="169" spans="21:21" x14ac:dyDescent="0.2">
      <c r="U169" s="17"/>
    </row>
    <row r="170" spans="21:21" x14ac:dyDescent="0.2">
      <c r="U170" s="17"/>
    </row>
    <row r="171" spans="21:21" x14ac:dyDescent="0.2">
      <c r="U171" s="17"/>
    </row>
    <row r="172" spans="21:21" x14ac:dyDescent="0.2">
      <c r="U172" s="17"/>
    </row>
    <row r="173" spans="21:21" x14ac:dyDescent="0.2">
      <c r="U173" s="17"/>
    </row>
    <row r="174" spans="21:21" x14ac:dyDescent="0.2">
      <c r="U174" s="17"/>
    </row>
    <row r="175" spans="21:21" x14ac:dyDescent="0.2">
      <c r="U175" s="17"/>
    </row>
    <row r="176" spans="21:21" x14ac:dyDescent="0.2">
      <c r="U176" s="17"/>
    </row>
    <row r="177" spans="21:21" x14ac:dyDescent="0.2">
      <c r="U177" s="17"/>
    </row>
    <row r="178" spans="21:21" x14ac:dyDescent="0.2">
      <c r="U178" s="17"/>
    </row>
    <row r="179" spans="21:21" x14ac:dyDescent="0.2">
      <c r="U179" s="17"/>
    </row>
    <row r="180" spans="21:21" x14ac:dyDescent="0.2">
      <c r="U180" s="17"/>
    </row>
    <row r="181" spans="21:21" x14ac:dyDescent="0.2">
      <c r="U181" s="17"/>
    </row>
    <row r="182" spans="21:21" x14ac:dyDescent="0.2">
      <c r="U182" s="17"/>
    </row>
    <row r="183" spans="21:21" x14ac:dyDescent="0.2">
      <c r="U183" s="17"/>
    </row>
    <row r="184" spans="21:21" x14ac:dyDescent="0.2">
      <c r="U184" s="17"/>
    </row>
    <row r="185" spans="21:21" x14ac:dyDescent="0.2">
      <c r="U185" s="17"/>
    </row>
    <row r="186" spans="21:21" x14ac:dyDescent="0.2">
      <c r="U186" s="17"/>
    </row>
    <row r="187" spans="21:21" x14ac:dyDescent="0.2">
      <c r="U187" s="17"/>
    </row>
    <row r="188" spans="21:21" x14ac:dyDescent="0.2">
      <c r="U188" s="17"/>
    </row>
    <row r="189" spans="21:21" x14ac:dyDescent="0.2">
      <c r="U189" s="17"/>
    </row>
    <row r="190" spans="21:21" x14ac:dyDescent="0.2">
      <c r="U190" s="17"/>
    </row>
    <row r="191" spans="21:21" x14ac:dyDescent="0.2">
      <c r="U191" s="17"/>
    </row>
    <row r="192" spans="21:21" x14ac:dyDescent="0.2">
      <c r="U192" s="17"/>
    </row>
    <row r="193" spans="21:21" x14ac:dyDescent="0.2">
      <c r="U193" s="17"/>
    </row>
    <row r="194" spans="21:21" x14ac:dyDescent="0.2">
      <c r="U194" s="17"/>
    </row>
    <row r="195" spans="21:21" x14ac:dyDescent="0.2">
      <c r="U195" s="17"/>
    </row>
    <row r="196" spans="21:21" x14ac:dyDescent="0.2">
      <c r="U196" s="17"/>
    </row>
    <row r="197" spans="21:21" x14ac:dyDescent="0.2">
      <c r="U197" s="17"/>
    </row>
    <row r="198" spans="21:21" x14ac:dyDescent="0.2">
      <c r="U198" s="17"/>
    </row>
    <row r="199" spans="21:21" x14ac:dyDescent="0.2">
      <c r="U199" s="17"/>
    </row>
    <row r="200" spans="21:21" x14ac:dyDescent="0.2">
      <c r="U200" s="17"/>
    </row>
    <row r="201" spans="21:21" x14ac:dyDescent="0.2">
      <c r="U201" s="17"/>
    </row>
    <row r="202" spans="21:21" x14ac:dyDescent="0.2">
      <c r="U202" s="17"/>
    </row>
    <row r="203" spans="21:21" x14ac:dyDescent="0.2">
      <c r="U203" s="17"/>
    </row>
    <row r="204" spans="21:21" x14ac:dyDescent="0.2">
      <c r="U204" s="17"/>
    </row>
    <row r="205" spans="21:21" x14ac:dyDescent="0.2">
      <c r="U205" s="17"/>
    </row>
    <row r="206" spans="21:21" x14ac:dyDescent="0.2">
      <c r="U206" s="17"/>
    </row>
    <row r="207" spans="21:21" x14ac:dyDescent="0.2">
      <c r="U207" s="17"/>
    </row>
  </sheetData>
  <mergeCells count="3">
    <mergeCell ref="A1:A2"/>
    <mergeCell ref="I1:O1"/>
    <mergeCell ref="Q1:W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A4298-7173-5A4B-AF5F-18076CAB76AA}">
  <dimension ref="A1:Y207"/>
  <sheetViews>
    <sheetView topLeftCell="L91" workbookViewId="0">
      <selection activeCell="S4" sqref="S4"/>
    </sheetView>
  </sheetViews>
  <sheetFormatPr baseColWidth="10" defaultRowHeight="16" x14ac:dyDescent="0.2"/>
  <cols>
    <col min="1" max="1" width="19.1640625" bestFit="1" customWidth="1"/>
    <col min="2" max="2" width="11.83203125" style="124" customWidth="1"/>
    <col min="3" max="3" width="9.1640625" bestFit="1" customWidth="1"/>
    <col min="4" max="4" width="5.1640625" bestFit="1" customWidth="1"/>
    <col min="5" max="5" width="10.1640625" bestFit="1" customWidth="1"/>
    <col min="6" max="6" width="6.1640625" bestFit="1" customWidth="1"/>
    <col min="7" max="7" width="5.1640625" bestFit="1" customWidth="1"/>
    <col min="8" max="8" width="10" bestFit="1" customWidth="1"/>
    <col min="9" max="9" width="9.83203125" bestFit="1" customWidth="1"/>
    <col min="10" max="10" width="7.1640625" bestFit="1" customWidth="1"/>
    <col min="11" max="11" width="9.83203125" bestFit="1" customWidth="1"/>
    <col min="12" max="12" width="9.1640625" bestFit="1" customWidth="1"/>
    <col min="13" max="13" width="11.83203125" bestFit="1" customWidth="1"/>
    <col min="14" max="14" width="10.5" bestFit="1" customWidth="1"/>
    <col min="15" max="15" width="7.1640625" bestFit="1" customWidth="1"/>
    <col min="16" max="16" width="2.5" customWidth="1"/>
    <col min="17" max="17" width="9.1640625" bestFit="1" customWidth="1"/>
    <col min="18" max="18" width="4.5" bestFit="1" customWidth="1"/>
    <col min="19" max="19" width="9.1640625" style="156" bestFit="1" customWidth="1"/>
    <col min="20" max="20" width="5.1640625" style="156" bestFit="1" customWidth="1"/>
    <col min="21" max="21" width="8.5" style="115" bestFit="1" customWidth="1"/>
    <col min="22" max="22" width="10" bestFit="1" customWidth="1"/>
    <col min="23" max="23" width="9" bestFit="1" customWidth="1"/>
    <col min="24" max="24" width="14.83203125" bestFit="1" customWidth="1"/>
    <col min="25" max="25" width="10.6640625" bestFit="1" customWidth="1"/>
  </cols>
  <sheetData>
    <row r="1" spans="1:25" s="18" customFormat="1" ht="18" x14ac:dyDescent="0.2">
      <c r="A1" s="219" t="s">
        <v>278</v>
      </c>
      <c r="B1" s="109"/>
      <c r="C1" s="40"/>
      <c r="D1" s="40"/>
      <c r="E1" s="40"/>
      <c r="F1" s="40"/>
      <c r="G1" s="40"/>
      <c r="H1" s="40"/>
      <c r="I1" s="218" t="s">
        <v>103</v>
      </c>
      <c r="J1" s="218"/>
      <c r="K1" s="218"/>
      <c r="L1" s="218"/>
      <c r="M1" s="218"/>
      <c r="N1" s="218"/>
      <c r="O1" s="218"/>
      <c r="P1" s="40"/>
      <c r="Q1" s="218" t="s">
        <v>1838</v>
      </c>
      <c r="R1" s="218"/>
      <c r="S1" s="218"/>
      <c r="T1" s="218"/>
      <c r="U1" s="218"/>
      <c r="V1" s="218"/>
      <c r="W1" s="218"/>
      <c r="X1" s="17"/>
      <c r="Y1" s="17"/>
    </row>
    <row r="2" spans="1:25" s="18" customFormat="1" ht="50" customHeight="1" x14ac:dyDescent="0.2">
      <c r="A2" s="220"/>
      <c r="B2" s="110" t="s">
        <v>546</v>
      </c>
      <c r="C2" s="43" t="s">
        <v>1835</v>
      </c>
      <c r="D2" s="42" t="s">
        <v>106</v>
      </c>
      <c r="E2" s="43" t="s">
        <v>1836</v>
      </c>
      <c r="F2" s="42" t="s">
        <v>106</v>
      </c>
      <c r="G2" s="20" t="s">
        <v>0</v>
      </c>
      <c r="H2" s="43" t="s">
        <v>1837</v>
      </c>
      <c r="I2" s="41" t="s">
        <v>1839</v>
      </c>
      <c r="J2" s="42" t="s">
        <v>1840</v>
      </c>
      <c r="K2" s="41" t="s">
        <v>1841</v>
      </c>
      <c r="L2" s="42" t="s">
        <v>1840</v>
      </c>
      <c r="M2" s="43" t="s">
        <v>1842</v>
      </c>
      <c r="N2" s="41" t="s">
        <v>1843</v>
      </c>
      <c r="O2" s="42" t="s">
        <v>1840</v>
      </c>
      <c r="P2" s="42"/>
      <c r="Q2" s="41" t="s">
        <v>105</v>
      </c>
      <c r="R2" s="42" t="s">
        <v>106</v>
      </c>
      <c r="S2" s="41" t="s">
        <v>107</v>
      </c>
      <c r="T2" s="42" t="s">
        <v>106</v>
      </c>
      <c r="U2" s="42" t="s">
        <v>1606</v>
      </c>
      <c r="V2" s="41" t="s">
        <v>108</v>
      </c>
      <c r="W2" s="42" t="s">
        <v>106</v>
      </c>
      <c r="X2" s="43" t="s">
        <v>1847</v>
      </c>
      <c r="Y2" s="43" t="s">
        <v>1848</v>
      </c>
    </row>
    <row r="3" spans="1:25" s="114" customFormat="1" x14ac:dyDescent="0.2">
      <c r="A3" s="74" t="s">
        <v>650</v>
      </c>
      <c r="B3" s="29">
        <v>1.9850000000000001</v>
      </c>
      <c r="C3" s="25">
        <v>147.69999999999999</v>
      </c>
      <c r="D3" s="25">
        <v>7.7</v>
      </c>
      <c r="E3" s="25">
        <v>80.8</v>
      </c>
      <c r="F3" s="25">
        <v>6</v>
      </c>
      <c r="G3" s="23">
        <f t="shared" ref="G3:G34" si="0">E3/C3</f>
        <v>0.54705484089370349</v>
      </c>
      <c r="H3" s="24">
        <f t="shared" ref="H3:H34" si="1">C3+(0.235*E3)</f>
        <v>166.68799999999999</v>
      </c>
      <c r="I3" s="58">
        <v>2.5100000000000001E-2</v>
      </c>
      <c r="J3" s="58">
        <v>8.0999999999999996E-3</v>
      </c>
      <c r="K3" s="58">
        <v>3.3700000000000002E-3</v>
      </c>
      <c r="L3" s="58">
        <v>1.9000000000000001E-4</v>
      </c>
      <c r="M3" s="58">
        <v>0.47822999999999999</v>
      </c>
      <c r="N3" s="25">
        <v>5.2999999999999999E-2</v>
      </c>
      <c r="O3" s="25">
        <v>1.7000000000000001E-2</v>
      </c>
      <c r="P3" s="25"/>
      <c r="Q3" s="25">
        <v>25.1</v>
      </c>
      <c r="R3" s="25">
        <v>8.1</v>
      </c>
      <c r="S3" s="184">
        <v>21.7</v>
      </c>
      <c r="T3" s="184">
        <v>1.2</v>
      </c>
      <c r="U3" s="121">
        <f>(T3/S3)*100</f>
        <v>5.5299539170506913</v>
      </c>
      <c r="V3" s="25">
        <v>210</v>
      </c>
      <c r="W3" s="25">
        <v>650</v>
      </c>
      <c r="X3" s="22">
        <f t="shared" ref="X3:X34" si="2">100*(1-(S3/Q3))</f>
        <v>13.545816733067738</v>
      </c>
      <c r="Y3" s="22">
        <f t="shared" ref="Y3:Y34" si="3">(Q3-S3)/R3</f>
        <v>0.41975308641975334</v>
      </c>
    </row>
    <row r="4" spans="1:25" x14ac:dyDescent="0.2">
      <c r="A4" s="79" t="s">
        <v>651</v>
      </c>
      <c r="B4" s="30">
        <v>6.9753999999999996</v>
      </c>
      <c r="C4" s="17">
        <v>361</v>
      </c>
      <c r="D4" s="17">
        <v>16</v>
      </c>
      <c r="E4" s="17">
        <v>70.400000000000006</v>
      </c>
      <c r="F4" s="17">
        <v>1.5</v>
      </c>
      <c r="G4" s="31">
        <f t="shared" si="0"/>
        <v>0.19501385041551247</v>
      </c>
      <c r="H4" s="32">
        <f t="shared" si="1"/>
        <v>377.54399999999998</v>
      </c>
      <c r="I4" s="56">
        <v>1.8100000000000002E-2</v>
      </c>
      <c r="J4" s="56">
        <v>2.8E-3</v>
      </c>
      <c r="K4" s="56">
        <v>3.47E-3</v>
      </c>
      <c r="L4" s="56">
        <v>2.4000000000000001E-4</v>
      </c>
      <c r="M4" s="56">
        <v>0.2631</v>
      </c>
      <c r="N4" s="17">
        <v>4.19E-2</v>
      </c>
      <c r="O4" s="17">
        <v>6.8999999999999999E-3</v>
      </c>
      <c r="P4" s="17"/>
      <c r="Q4" s="17">
        <v>18.100000000000001</v>
      </c>
      <c r="R4" s="17">
        <v>2.8</v>
      </c>
      <c r="S4" s="182">
        <v>22.4</v>
      </c>
      <c r="T4" s="182">
        <v>1.5</v>
      </c>
      <c r="U4" s="121">
        <f t="shared" ref="U4:U67" si="4">(T4/S4)*100</f>
        <v>6.6964285714285712</v>
      </c>
      <c r="V4" s="17">
        <v>-150</v>
      </c>
      <c r="W4" s="17">
        <v>300</v>
      </c>
      <c r="X4" s="30">
        <f t="shared" si="2"/>
        <v>-23.756906077348038</v>
      </c>
      <c r="Y4" s="84">
        <f t="shared" si="3"/>
        <v>-1.5357142857142847</v>
      </c>
    </row>
    <row r="5" spans="1:25" x14ac:dyDescent="0.2">
      <c r="A5" s="79" t="s">
        <v>652</v>
      </c>
      <c r="B5" s="30">
        <v>23.268000000000001</v>
      </c>
      <c r="C5" s="17">
        <v>111.7</v>
      </c>
      <c r="D5" s="17">
        <v>8</v>
      </c>
      <c r="E5" s="17">
        <v>39.1</v>
      </c>
      <c r="F5" s="17">
        <v>3.4</v>
      </c>
      <c r="G5" s="31">
        <f t="shared" si="0"/>
        <v>0.35004476275738589</v>
      </c>
      <c r="H5" s="32">
        <f t="shared" si="1"/>
        <v>120.88850000000001</v>
      </c>
      <c r="I5" s="56">
        <v>2.4400000000000002E-2</v>
      </c>
      <c r="J5" s="56">
        <v>3.7000000000000002E-3</v>
      </c>
      <c r="K5" s="56">
        <v>3.5500000000000002E-3</v>
      </c>
      <c r="L5" s="56">
        <v>1.9000000000000001E-4</v>
      </c>
      <c r="M5" s="56">
        <v>0.21046999999999999</v>
      </c>
      <c r="N5" s="17">
        <v>4.6399999999999997E-2</v>
      </c>
      <c r="O5" s="17">
        <v>7.7000000000000002E-3</v>
      </c>
      <c r="P5" s="17"/>
      <c r="Q5" s="17">
        <v>24.3</v>
      </c>
      <c r="R5" s="17">
        <v>3.6</v>
      </c>
      <c r="S5" s="182">
        <v>22.8</v>
      </c>
      <c r="T5" s="182">
        <v>1.2</v>
      </c>
      <c r="U5" s="121">
        <f t="shared" si="4"/>
        <v>5.2631578947368416</v>
      </c>
      <c r="V5" s="17">
        <v>20</v>
      </c>
      <c r="W5" s="17">
        <v>270</v>
      </c>
      <c r="X5" s="30">
        <f t="shared" si="2"/>
        <v>6.1728395061728447</v>
      </c>
      <c r="Y5" s="30">
        <f t="shared" si="3"/>
        <v>0.41666666666666663</v>
      </c>
    </row>
    <row r="6" spans="1:25" x14ac:dyDescent="0.2">
      <c r="A6" s="79" t="s">
        <v>653</v>
      </c>
      <c r="B6" s="30">
        <v>7.5805999999999996</v>
      </c>
      <c r="C6" s="17">
        <v>807</v>
      </c>
      <c r="D6" s="17">
        <v>81</v>
      </c>
      <c r="E6" s="17">
        <v>154</v>
      </c>
      <c r="F6" s="17">
        <v>13</v>
      </c>
      <c r="G6" s="31">
        <f t="shared" si="0"/>
        <v>0.19083023543990088</v>
      </c>
      <c r="H6" s="32">
        <f t="shared" si="1"/>
        <v>843.19</v>
      </c>
      <c r="I6" s="56">
        <v>2.5899999999999999E-2</v>
      </c>
      <c r="J6" s="56">
        <v>2.3E-3</v>
      </c>
      <c r="K6" s="56">
        <v>3.6700000000000001E-3</v>
      </c>
      <c r="L6" s="56">
        <v>1.2999999999999999E-4</v>
      </c>
      <c r="M6" s="56">
        <v>0.10532</v>
      </c>
      <c r="N6" s="17">
        <v>5.11E-2</v>
      </c>
      <c r="O6" s="17">
        <v>4.7999999999999996E-3</v>
      </c>
      <c r="P6" s="17"/>
      <c r="Q6" s="17">
        <v>26</v>
      </c>
      <c r="R6" s="17">
        <v>2.2000000000000002</v>
      </c>
      <c r="S6" s="182">
        <v>23.61</v>
      </c>
      <c r="T6" s="182">
        <v>0.81</v>
      </c>
      <c r="U6" s="121">
        <f t="shared" si="4"/>
        <v>3.4307496823379928</v>
      </c>
      <c r="V6" s="17">
        <v>240</v>
      </c>
      <c r="W6" s="17">
        <v>190</v>
      </c>
      <c r="X6" s="30">
        <f t="shared" si="2"/>
        <v>9.1923076923077005</v>
      </c>
      <c r="Y6" s="30">
        <f t="shared" si="3"/>
        <v>1.0863636363636366</v>
      </c>
    </row>
    <row r="7" spans="1:25" s="114" customFormat="1" x14ac:dyDescent="0.2">
      <c r="A7" s="74" t="s">
        <v>654</v>
      </c>
      <c r="B7" s="22">
        <v>23.271000000000001</v>
      </c>
      <c r="C7" s="25">
        <v>3.73</v>
      </c>
      <c r="D7" s="25">
        <v>0.26</v>
      </c>
      <c r="E7" s="25">
        <v>0.54200000000000004</v>
      </c>
      <c r="F7" s="25">
        <v>3.5999999999999997E-2</v>
      </c>
      <c r="G7" s="23">
        <f t="shared" si="0"/>
        <v>0.14530831099195712</v>
      </c>
      <c r="H7" s="24">
        <f t="shared" si="1"/>
        <v>3.85737</v>
      </c>
      <c r="I7" s="58">
        <v>3.9E-2</v>
      </c>
      <c r="J7" s="58">
        <v>7.1999999999999995E-2</v>
      </c>
      <c r="K7" s="58">
        <v>3.5999999999999999E-3</v>
      </c>
      <c r="L7" s="58">
        <v>1.1999999999999999E-3</v>
      </c>
      <c r="M7" s="58">
        <v>-4.0844999999999999E-2</v>
      </c>
      <c r="N7" s="25">
        <v>0.26</v>
      </c>
      <c r="O7" s="25">
        <v>0.27</v>
      </c>
      <c r="P7" s="25"/>
      <c r="Q7" s="25">
        <v>1</v>
      </c>
      <c r="R7" s="25">
        <v>89</v>
      </c>
      <c r="S7" s="184">
        <v>24.1</v>
      </c>
      <c r="T7" s="184">
        <v>7.4</v>
      </c>
      <c r="U7" s="147">
        <f t="shared" si="4"/>
        <v>30.70539419087137</v>
      </c>
      <c r="V7" s="96">
        <v>-9200</v>
      </c>
      <c r="W7" s="96">
        <v>6600</v>
      </c>
      <c r="X7" s="22">
        <f t="shared" si="2"/>
        <v>-2310</v>
      </c>
      <c r="Y7" s="22">
        <f t="shared" si="3"/>
        <v>-0.25955056179775282</v>
      </c>
    </row>
    <row r="8" spans="1:25" s="114" customFormat="1" x14ac:dyDescent="0.2">
      <c r="A8" s="74" t="s">
        <v>655</v>
      </c>
      <c r="B8" s="22">
        <v>5.4119999999999999</v>
      </c>
      <c r="C8" s="25">
        <v>53.25</v>
      </c>
      <c r="D8" s="25">
        <v>0.85</v>
      </c>
      <c r="E8" s="25">
        <v>28</v>
      </c>
      <c r="F8" s="25">
        <v>1.3</v>
      </c>
      <c r="G8" s="23">
        <f t="shared" si="0"/>
        <v>0.5258215962441315</v>
      </c>
      <c r="H8" s="24">
        <f t="shared" si="1"/>
        <v>59.83</v>
      </c>
      <c r="I8" s="58">
        <v>3.5000000000000003E-2</v>
      </c>
      <c r="J8" s="58">
        <v>1.4E-2</v>
      </c>
      <c r="K8" s="58">
        <v>3.81E-3</v>
      </c>
      <c r="L8" s="58">
        <v>4.8999999999999998E-4</v>
      </c>
      <c r="M8" s="58">
        <v>-0.23566999999999999</v>
      </c>
      <c r="N8" s="25">
        <v>6.5000000000000002E-2</v>
      </c>
      <c r="O8" s="25">
        <v>2.5999999999999999E-2</v>
      </c>
      <c r="P8" s="25"/>
      <c r="Q8" s="25">
        <v>35</v>
      </c>
      <c r="R8" s="25">
        <v>13</v>
      </c>
      <c r="S8" s="184">
        <v>24.5</v>
      </c>
      <c r="T8" s="184">
        <v>3.2</v>
      </c>
      <c r="U8" s="147">
        <f t="shared" si="4"/>
        <v>13.061224489795919</v>
      </c>
      <c r="V8" s="25">
        <v>440</v>
      </c>
      <c r="W8" s="25">
        <v>800</v>
      </c>
      <c r="X8" s="22">
        <f t="shared" si="2"/>
        <v>30.000000000000004</v>
      </c>
      <c r="Y8" s="22">
        <f t="shared" si="3"/>
        <v>0.80769230769230771</v>
      </c>
    </row>
    <row r="9" spans="1:25" x14ac:dyDescent="0.2">
      <c r="A9" s="79" t="s">
        <v>656</v>
      </c>
      <c r="B9" s="30">
        <v>12.087</v>
      </c>
      <c r="C9" s="17">
        <v>121.2</v>
      </c>
      <c r="D9" s="17">
        <v>5.3</v>
      </c>
      <c r="E9" s="17">
        <v>86</v>
      </c>
      <c r="F9" s="17">
        <v>2.5</v>
      </c>
      <c r="G9" s="31">
        <f t="shared" si="0"/>
        <v>0.70957095709570961</v>
      </c>
      <c r="H9" s="32">
        <f t="shared" si="1"/>
        <v>141.41</v>
      </c>
      <c r="I9" s="56">
        <v>2.7300000000000001E-2</v>
      </c>
      <c r="J9" s="56">
        <v>4.0000000000000001E-3</v>
      </c>
      <c r="K9" s="56">
        <v>3.8500000000000001E-3</v>
      </c>
      <c r="L9" s="56">
        <v>2.5999999999999998E-4</v>
      </c>
      <c r="M9" s="56">
        <v>0.24077999999999999</v>
      </c>
      <c r="N9" s="17">
        <v>5.16E-2</v>
      </c>
      <c r="O9" s="17">
        <v>7.6E-3</v>
      </c>
      <c r="P9" s="17"/>
      <c r="Q9" s="17">
        <v>27.2</v>
      </c>
      <c r="R9" s="17">
        <v>4</v>
      </c>
      <c r="S9" s="182">
        <v>24.7</v>
      </c>
      <c r="T9" s="182">
        <v>1.7</v>
      </c>
      <c r="U9" s="121">
        <f t="shared" si="4"/>
        <v>6.8825910931174086</v>
      </c>
      <c r="V9" s="17">
        <v>250</v>
      </c>
      <c r="W9" s="17">
        <v>300</v>
      </c>
      <c r="X9" s="30">
        <f t="shared" si="2"/>
        <v>9.1911764705882355</v>
      </c>
      <c r="Y9" s="30">
        <f t="shared" si="3"/>
        <v>0.625</v>
      </c>
    </row>
    <row r="10" spans="1:25" x14ac:dyDescent="0.2">
      <c r="A10" s="79" t="s">
        <v>657</v>
      </c>
      <c r="B10" s="30">
        <v>23.271000000000001</v>
      </c>
      <c r="C10" s="17">
        <v>191.8</v>
      </c>
      <c r="D10" s="17">
        <v>5.7</v>
      </c>
      <c r="E10" s="17">
        <v>50.5</v>
      </c>
      <c r="F10" s="17">
        <v>2.2999999999999998</v>
      </c>
      <c r="G10" s="31">
        <f t="shared" si="0"/>
        <v>0.26329509906152243</v>
      </c>
      <c r="H10" s="32">
        <f t="shared" si="1"/>
        <v>203.66750000000002</v>
      </c>
      <c r="I10" s="56">
        <v>2.29E-2</v>
      </c>
      <c r="J10" s="56">
        <v>2.3999999999999998E-3</v>
      </c>
      <c r="K10" s="56">
        <v>3.9300000000000003E-3</v>
      </c>
      <c r="L10" s="56">
        <v>1.2999999999999999E-4</v>
      </c>
      <c r="M10" s="56">
        <v>0.13700000000000001</v>
      </c>
      <c r="N10" s="17">
        <v>4.2500000000000003E-2</v>
      </c>
      <c r="O10" s="17">
        <v>4.5999999999999999E-3</v>
      </c>
      <c r="P10" s="17"/>
      <c r="Q10" s="17">
        <v>23</v>
      </c>
      <c r="R10" s="17">
        <v>2.2999999999999998</v>
      </c>
      <c r="S10" s="182">
        <v>25.3</v>
      </c>
      <c r="T10" s="182">
        <v>0.85</v>
      </c>
      <c r="U10" s="121">
        <f t="shared" si="4"/>
        <v>3.3596837944664033</v>
      </c>
      <c r="V10" s="17">
        <v>-120</v>
      </c>
      <c r="W10" s="17">
        <v>190</v>
      </c>
      <c r="X10" s="30">
        <f t="shared" si="2"/>
        <v>-10.000000000000009</v>
      </c>
      <c r="Y10" s="30">
        <f t="shared" si="3"/>
        <v>-1.0000000000000004</v>
      </c>
    </row>
    <row r="11" spans="1:25" x14ac:dyDescent="0.2">
      <c r="A11" s="79" t="s">
        <v>658</v>
      </c>
      <c r="B11" s="30">
        <v>5.7728000000000002</v>
      </c>
      <c r="C11" s="17">
        <v>100.1</v>
      </c>
      <c r="D11" s="17">
        <v>3.2</v>
      </c>
      <c r="E11" s="17">
        <v>50.1</v>
      </c>
      <c r="F11" s="17">
        <v>2.7</v>
      </c>
      <c r="G11" s="31">
        <f t="shared" si="0"/>
        <v>0.50049950049950054</v>
      </c>
      <c r="H11" s="32">
        <f t="shared" si="1"/>
        <v>111.87349999999999</v>
      </c>
      <c r="I11" s="56">
        <v>2.7099999999999999E-2</v>
      </c>
      <c r="J11" s="56">
        <v>7.3000000000000001E-3</v>
      </c>
      <c r="K11" s="56">
        <v>3.9300000000000003E-3</v>
      </c>
      <c r="L11" s="56">
        <v>3.3E-4</v>
      </c>
      <c r="M11" s="56">
        <v>0.18373999999999999</v>
      </c>
      <c r="N11" s="17">
        <v>5.0999999999999997E-2</v>
      </c>
      <c r="O11" s="17">
        <v>1.2999999999999999E-2</v>
      </c>
      <c r="P11" s="17"/>
      <c r="Q11" s="17">
        <v>27</v>
      </c>
      <c r="R11" s="17">
        <v>7.2</v>
      </c>
      <c r="S11" s="182">
        <v>25.3</v>
      </c>
      <c r="T11" s="182">
        <v>2.1</v>
      </c>
      <c r="U11" s="121">
        <f t="shared" si="4"/>
        <v>8.3003952569169961</v>
      </c>
      <c r="V11" s="17">
        <v>170</v>
      </c>
      <c r="W11" s="17">
        <v>530</v>
      </c>
      <c r="X11" s="30">
        <f t="shared" si="2"/>
        <v>6.2962962962962887</v>
      </c>
      <c r="Y11" s="30">
        <f t="shared" si="3"/>
        <v>0.23611111111111099</v>
      </c>
    </row>
    <row r="12" spans="1:25" x14ac:dyDescent="0.2">
      <c r="A12" s="79" t="s">
        <v>659</v>
      </c>
      <c r="B12" s="30">
        <v>23.271000000000001</v>
      </c>
      <c r="C12" s="17">
        <v>247</v>
      </c>
      <c r="D12" s="17">
        <v>11</v>
      </c>
      <c r="E12" s="17">
        <v>64.8</v>
      </c>
      <c r="F12" s="17">
        <v>1.9</v>
      </c>
      <c r="G12" s="31">
        <f t="shared" si="0"/>
        <v>0.26234817813765182</v>
      </c>
      <c r="H12" s="32">
        <f t="shared" si="1"/>
        <v>262.22800000000001</v>
      </c>
      <c r="I12" s="56">
        <v>2.2599999999999999E-2</v>
      </c>
      <c r="J12" s="56">
        <v>2.0999999999999999E-3</v>
      </c>
      <c r="K12" s="56">
        <v>3.9500000000000004E-3</v>
      </c>
      <c r="L12" s="56">
        <v>1.2E-4</v>
      </c>
      <c r="M12" s="56">
        <v>5.5579000000000003E-2</v>
      </c>
      <c r="N12" s="17">
        <v>4.2799999999999998E-2</v>
      </c>
      <c r="O12" s="17">
        <v>4.1999999999999997E-3</v>
      </c>
      <c r="P12" s="17"/>
      <c r="Q12" s="17">
        <v>23.2</v>
      </c>
      <c r="R12" s="17">
        <v>2.2000000000000002</v>
      </c>
      <c r="S12" s="182">
        <v>25.44</v>
      </c>
      <c r="T12" s="182">
        <v>0.75</v>
      </c>
      <c r="U12" s="121">
        <f t="shared" si="4"/>
        <v>2.9481132075471694</v>
      </c>
      <c r="V12" s="17">
        <v>-130</v>
      </c>
      <c r="W12" s="17">
        <v>170</v>
      </c>
      <c r="X12" s="30">
        <f t="shared" si="2"/>
        <v>-9.6551724137931227</v>
      </c>
      <c r="Y12" s="30">
        <f t="shared" si="3"/>
        <v>-1.018181818181819</v>
      </c>
    </row>
    <row r="13" spans="1:25" x14ac:dyDescent="0.2">
      <c r="A13" s="79" t="s">
        <v>660</v>
      </c>
      <c r="B13" s="30">
        <v>14.964</v>
      </c>
      <c r="C13" s="17">
        <v>147</v>
      </c>
      <c r="D13" s="17">
        <v>4.8</v>
      </c>
      <c r="E13" s="17">
        <v>47.03</v>
      </c>
      <c r="F13" s="17">
        <v>0.71</v>
      </c>
      <c r="G13" s="31">
        <f t="shared" si="0"/>
        <v>0.31993197278911567</v>
      </c>
      <c r="H13" s="32">
        <f t="shared" si="1"/>
        <v>158.05205000000001</v>
      </c>
      <c r="I13" s="56">
        <v>2.81E-2</v>
      </c>
      <c r="J13" s="56">
        <v>4.0000000000000001E-3</v>
      </c>
      <c r="K13" s="56">
        <v>3.96E-3</v>
      </c>
      <c r="L13" s="56">
        <v>2.0000000000000001E-4</v>
      </c>
      <c r="M13" s="56">
        <v>0.22753999999999999</v>
      </c>
      <c r="N13" s="17">
        <v>5.2200000000000003E-2</v>
      </c>
      <c r="O13" s="17">
        <v>7.4000000000000003E-3</v>
      </c>
      <c r="P13" s="17"/>
      <c r="Q13" s="17">
        <v>28.1</v>
      </c>
      <c r="R13" s="17">
        <v>3.9</v>
      </c>
      <c r="S13" s="182">
        <v>25.5</v>
      </c>
      <c r="T13" s="182">
        <v>1.3</v>
      </c>
      <c r="U13" s="121">
        <f t="shared" si="4"/>
        <v>5.0980392156862742</v>
      </c>
      <c r="V13" s="17">
        <v>180</v>
      </c>
      <c r="W13" s="17">
        <v>280</v>
      </c>
      <c r="X13" s="30">
        <f t="shared" si="2"/>
        <v>9.2526690391459105</v>
      </c>
      <c r="Y13" s="30">
        <f t="shared" si="3"/>
        <v>0.66666666666666707</v>
      </c>
    </row>
    <row r="14" spans="1:25" x14ac:dyDescent="0.2">
      <c r="A14" s="79" t="s">
        <v>661</v>
      </c>
      <c r="B14" s="30">
        <v>22.369</v>
      </c>
      <c r="C14" s="17">
        <v>66.400000000000006</v>
      </c>
      <c r="D14" s="17">
        <v>3.5</v>
      </c>
      <c r="E14" s="17">
        <v>34</v>
      </c>
      <c r="F14" s="17">
        <v>1.4</v>
      </c>
      <c r="G14" s="31">
        <f t="shared" si="0"/>
        <v>0.51204819277108427</v>
      </c>
      <c r="H14" s="32">
        <f t="shared" si="1"/>
        <v>74.39</v>
      </c>
      <c r="I14" s="56">
        <v>2.81E-2</v>
      </c>
      <c r="J14" s="56">
        <v>6.1999999999999998E-3</v>
      </c>
      <c r="K14" s="56">
        <v>4.0899999999999999E-3</v>
      </c>
      <c r="L14" s="56">
        <v>2.3000000000000001E-4</v>
      </c>
      <c r="M14" s="56">
        <v>-5.3935999999999998E-2</v>
      </c>
      <c r="N14" s="17">
        <v>0.05</v>
      </c>
      <c r="O14" s="17">
        <v>1.0999999999999999E-2</v>
      </c>
      <c r="P14" s="17"/>
      <c r="Q14" s="17">
        <v>28.4</v>
      </c>
      <c r="R14" s="17">
        <v>6</v>
      </c>
      <c r="S14" s="182">
        <v>26.3</v>
      </c>
      <c r="T14" s="182">
        <v>1.5</v>
      </c>
      <c r="U14" s="121">
        <f t="shared" si="4"/>
        <v>5.7034220532319395</v>
      </c>
      <c r="V14" s="17">
        <v>-60</v>
      </c>
      <c r="W14" s="17">
        <v>370</v>
      </c>
      <c r="X14" s="30">
        <f t="shared" si="2"/>
        <v>7.3943661971830892</v>
      </c>
      <c r="Y14" s="30">
        <f t="shared" si="3"/>
        <v>0.34999999999999964</v>
      </c>
    </row>
    <row r="15" spans="1:25" x14ac:dyDescent="0.2">
      <c r="A15" s="79" t="s">
        <v>662</v>
      </c>
      <c r="B15" s="30">
        <v>21.363</v>
      </c>
      <c r="C15" s="17">
        <v>43.6</v>
      </c>
      <c r="D15" s="17">
        <v>2.1</v>
      </c>
      <c r="E15" s="17">
        <v>10.88</v>
      </c>
      <c r="F15" s="17">
        <v>0.26</v>
      </c>
      <c r="G15" s="31">
        <f t="shared" si="0"/>
        <v>0.24954128440366974</v>
      </c>
      <c r="H15" s="32">
        <f t="shared" si="1"/>
        <v>46.156800000000004</v>
      </c>
      <c r="I15" s="56">
        <v>3.7999999999999999E-2</v>
      </c>
      <c r="J15" s="56">
        <v>1.0999999999999999E-2</v>
      </c>
      <c r="K15" s="56">
        <v>4.1000000000000003E-3</v>
      </c>
      <c r="L15" s="56">
        <v>2.4000000000000001E-4</v>
      </c>
      <c r="M15" s="56">
        <v>0.24174000000000001</v>
      </c>
      <c r="N15" s="17">
        <v>6.0999999999999999E-2</v>
      </c>
      <c r="O15" s="17">
        <v>1.7000000000000001E-2</v>
      </c>
      <c r="P15" s="17"/>
      <c r="Q15" s="17">
        <v>37</v>
      </c>
      <c r="R15" s="17">
        <v>10</v>
      </c>
      <c r="S15" s="182">
        <v>26.4</v>
      </c>
      <c r="T15" s="182">
        <v>1.6</v>
      </c>
      <c r="U15" s="121">
        <f t="shared" si="4"/>
        <v>6.0606060606060614</v>
      </c>
      <c r="V15" s="17">
        <v>400</v>
      </c>
      <c r="W15" s="17">
        <v>470</v>
      </c>
      <c r="X15" s="30">
        <f t="shared" si="2"/>
        <v>28.648648648648656</v>
      </c>
      <c r="Y15" s="30">
        <f t="shared" si="3"/>
        <v>1.06</v>
      </c>
    </row>
    <row r="16" spans="1:25" x14ac:dyDescent="0.2">
      <c r="A16" s="79" t="s">
        <v>663</v>
      </c>
      <c r="B16" s="30">
        <v>22.009</v>
      </c>
      <c r="C16" s="17">
        <v>85.4</v>
      </c>
      <c r="D16" s="17">
        <v>4</v>
      </c>
      <c r="E16" s="17">
        <v>37.700000000000003</v>
      </c>
      <c r="F16" s="17">
        <v>1.2</v>
      </c>
      <c r="G16" s="31">
        <f t="shared" si="0"/>
        <v>0.44145199063231849</v>
      </c>
      <c r="H16" s="32">
        <f t="shared" si="1"/>
        <v>94.259500000000003</v>
      </c>
      <c r="I16" s="56">
        <v>2.5999999999999999E-2</v>
      </c>
      <c r="J16" s="56">
        <v>4.5999999999999999E-3</v>
      </c>
      <c r="K16" s="56">
        <v>4.13E-3</v>
      </c>
      <c r="L16" s="56">
        <v>2.0000000000000001E-4</v>
      </c>
      <c r="M16" s="56">
        <v>6.4555000000000001E-2</v>
      </c>
      <c r="N16" s="17">
        <v>4.7199999999999999E-2</v>
      </c>
      <c r="O16" s="17">
        <v>8.8000000000000005E-3</v>
      </c>
      <c r="P16" s="17"/>
      <c r="Q16" s="17">
        <v>26.4</v>
      </c>
      <c r="R16" s="17">
        <v>4.5</v>
      </c>
      <c r="S16" s="182">
        <v>26.6</v>
      </c>
      <c r="T16" s="182">
        <v>1.3</v>
      </c>
      <c r="U16" s="121">
        <f t="shared" si="4"/>
        <v>4.8872180451127818</v>
      </c>
      <c r="V16" s="17">
        <v>-20</v>
      </c>
      <c r="W16" s="17">
        <v>310</v>
      </c>
      <c r="X16" s="30">
        <f t="shared" si="2"/>
        <v>-0.75757575757577911</v>
      </c>
      <c r="Y16" s="30">
        <f t="shared" si="3"/>
        <v>-4.4444444444445078E-2</v>
      </c>
    </row>
    <row r="17" spans="1:25" s="114" customFormat="1" x14ac:dyDescent="0.2">
      <c r="A17" s="74" t="s">
        <v>664</v>
      </c>
      <c r="B17" s="29">
        <v>3.1046999999999998</v>
      </c>
      <c r="C17" s="25">
        <v>61.8</v>
      </c>
      <c r="D17" s="25">
        <v>1.9</v>
      </c>
      <c r="E17" s="25">
        <v>45.2</v>
      </c>
      <c r="F17" s="25">
        <v>1.3</v>
      </c>
      <c r="G17" s="23">
        <f t="shared" si="0"/>
        <v>0.73139158576051788</v>
      </c>
      <c r="H17" s="24">
        <f t="shared" si="1"/>
        <v>72.421999999999997</v>
      </c>
      <c r="I17" s="58">
        <v>3.6999999999999998E-2</v>
      </c>
      <c r="J17" s="58">
        <v>1.2999999999999999E-2</v>
      </c>
      <c r="K17" s="58">
        <v>4.2399999999999998E-3</v>
      </c>
      <c r="L17" s="58">
        <v>4.6999999999999999E-4</v>
      </c>
      <c r="M17" s="58">
        <v>0.47524</v>
      </c>
      <c r="N17" s="25">
        <v>7.0000000000000007E-2</v>
      </c>
      <c r="O17" s="25">
        <v>2.5999999999999999E-2</v>
      </c>
      <c r="P17" s="25"/>
      <c r="Q17" s="25">
        <v>37</v>
      </c>
      <c r="R17" s="25">
        <v>13</v>
      </c>
      <c r="S17" s="184">
        <v>27.3</v>
      </c>
      <c r="T17" s="184">
        <v>3</v>
      </c>
      <c r="U17" s="147">
        <f t="shared" si="4"/>
        <v>10.989010989010989</v>
      </c>
      <c r="V17" s="25">
        <v>550</v>
      </c>
      <c r="W17" s="25">
        <v>670</v>
      </c>
      <c r="X17" s="22">
        <f t="shared" si="2"/>
        <v>26.216216216216214</v>
      </c>
      <c r="Y17" s="22">
        <f t="shared" si="3"/>
        <v>0.74615384615384606</v>
      </c>
    </row>
    <row r="18" spans="1:25" x14ac:dyDescent="0.2">
      <c r="A18" s="79" t="s">
        <v>665</v>
      </c>
      <c r="B18" s="30">
        <v>13.683999999999999</v>
      </c>
      <c r="C18" s="17">
        <v>100.9</v>
      </c>
      <c r="D18" s="17">
        <v>7.3</v>
      </c>
      <c r="E18" s="17">
        <v>38.5</v>
      </c>
      <c r="F18" s="17">
        <v>2.2000000000000002</v>
      </c>
      <c r="G18" s="31">
        <f t="shared" si="0"/>
        <v>0.38156590683845387</v>
      </c>
      <c r="H18" s="32">
        <f t="shared" si="1"/>
        <v>109.94750000000001</v>
      </c>
      <c r="I18" s="56">
        <v>3.1600000000000003E-2</v>
      </c>
      <c r="J18" s="56">
        <v>5.5999999999999999E-3</v>
      </c>
      <c r="K18" s="56">
        <v>4.2700000000000004E-3</v>
      </c>
      <c r="L18" s="56">
        <v>2.7E-4</v>
      </c>
      <c r="M18" s="56">
        <v>-0.14657999999999999</v>
      </c>
      <c r="N18" s="17">
        <v>5.7000000000000002E-2</v>
      </c>
      <c r="O18" s="17">
        <v>1.0999999999999999E-2</v>
      </c>
      <c r="P18" s="17"/>
      <c r="Q18" s="17">
        <v>31.4</v>
      </c>
      <c r="R18" s="17">
        <v>5.5</v>
      </c>
      <c r="S18" s="182">
        <v>27.4</v>
      </c>
      <c r="T18" s="182">
        <v>1.7</v>
      </c>
      <c r="U18" s="121">
        <f t="shared" si="4"/>
        <v>6.2043795620437958</v>
      </c>
      <c r="V18" s="17">
        <v>310</v>
      </c>
      <c r="W18" s="17">
        <v>390</v>
      </c>
      <c r="X18" s="30">
        <f t="shared" si="2"/>
        <v>12.738853503184711</v>
      </c>
      <c r="Y18" s="30">
        <f t="shared" si="3"/>
        <v>0.72727272727272729</v>
      </c>
    </row>
    <row r="19" spans="1:25" x14ac:dyDescent="0.2">
      <c r="A19" s="79" t="s">
        <v>666</v>
      </c>
      <c r="B19" s="30">
        <v>17.763000000000002</v>
      </c>
      <c r="C19" s="17">
        <v>33.799999999999997</v>
      </c>
      <c r="D19" s="17">
        <v>1.4</v>
      </c>
      <c r="E19" s="17">
        <v>8.0299999999999994</v>
      </c>
      <c r="F19" s="17">
        <v>0.2</v>
      </c>
      <c r="G19" s="31">
        <f t="shared" si="0"/>
        <v>0.23757396449704143</v>
      </c>
      <c r="H19" s="32">
        <f t="shared" si="1"/>
        <v>35.687049999999999</v>
      </c>
      <c r="I19" s="56">
        <v>3.1E-2</v>
      </c>
      <c r="J19" s="56">
        <v>1.0999999999999999E-2</v>
      </c>
      <c r="K19" s="56">
        <v>4.3200000000000001E-3</v>
      </c>
      <c r="L19" s="56">
        <v>3.8000000000000002E-4</v>
      </c>
      <c r="M19" s="56">
        <v>-0.20818</v>
      </c>
      <c r="N19" s="17">
        <v>6.4000000000000001E-2</v>
      </c>
      <c r="O19" s="17">
        <v>2.3E-2</v>
      </c>
      <c r="P19" s="17"/>
      <c r="Q19" s="17">
        <v>31</v>
      </c>
      <c r="R19" s="17">
        <v>11</v>
      </c>
      <c r="S19" s="182">
        <v>27.8</v>
      </c>
      <c r="T19" s="182">
        <v>2.4</v>
      </c>
      <c r="U19" s="121">
        <f t="shared" si="4"/>
        <v>8.6330935251798557</v>
      </c>
      <c r="V19" s="17">
        <v>10</v>
      </c>
      <c r="W19" s="17">
        <v>600</v>
      </c>
      <c r="X19" s="30">
        <f t="shared" si="2"/>
        <v>10.322580645161283</v>
      </c>
      <c r="Y19" s="30">
        <f t="shared" si="3"/>
        <v>0.29090909090909084</v>
      </c>
    </row>
    <row r="20" spans="1:25" x14ac:dyDescent="0.2">
      <c r="A20" s="79" t="s">
        <v>667</v>
      </c>
      <c r="B20" s="30">
        <v>23.271000000000001</v>
      </c>
      <c r="C20" s="17">
        <v>161.6</v>
      </c>
      <c r="D20" s="17">
        <v>6.8</v>
      </c>
      <c r="E20" s="17">
        <v>47.4</v>
      </c>
      <c r="F20" s="17">
        <v>1.2</v>
      </c>
      <c r="G20" s="31">
        <f t="shared" si="0"/>
        <v>0.2933168316831683</v>
      </c>
      <c r="H20" s="32">
        <f t="shared" si="1"/>
        <v>172.739</v>
      </c>
      <c r="I20" s="56">
        <v>2.76E-2</v>
      </c>
      <c r="J20" s="56">
        <v>3.0999999999999999E-3</v>
      </c>
      <c r="K20" s="56">
        <v>4.3800000000000002E-3</v>
      </c>
      <c r="L20" s="56">
        <v>1.7000000000000001E-4</v>
      </c>
      <c r="M20" s="56">
        <v>0.11161</v>
      </c>
      <c r="N20" s="17">
        <v>4.8399999999999999E-2</v>
      </c>
      <c r="O20" s="17">
        <v>5.5999999999999999E-3</v>
      </c>
      <c r="P20" s="17"/>
      <c r="Q20" s="17">
        <v>28.3</v>
      </c>
      <c r="R20" s="17">
        <v>3.2</v>
      </c>
      <c r="S20" s="182">
        <v>28.2</v>
      </c>
      <c r="T20" s="182">
        <v>1.1000000000000001</v>
      </c>
      <c r="U20" s="121">
        <f t="shared" si="4"/>
        <v>3.9007092198581561</v>
      </c>
      <c r="V20" s="17">
        <v>60</v>
      </c>
      <c r="W20" s="17">
        <v>220</v>
      </c>
      <c r="X20" s="30">
        <f t="shared" si="2"/>
        <v>0.35335689045936647</v>
      </c>
      <c r="Y20" s="30">
        <f t="shared" si="3"/>
        <v>3.1250000000000444E-2</v>
      </c>
    </row>
    <row r="21" spans="1:25" x14ac:dyDescent="0.2">
      <c r="A21" s="79" t="s">
        <v>668</v>
      </c>
      <c r="B21" s="30">
        <v>15.755000000000001</v>
      </c>
      <c r="C21" s="17">
        <v>98</v>
      </c>
      <c r="D21" s="17">
        <v>11</v>
      </c>
      <c r="E21" s="17">
        <v>69.400000000000006</v>
      </c>
      <c r="F21" s="17">
        <v>4.9000000000000004</v>
      </c>
      <c r="G21" s="31">
        <f t="shared" si="0"/>
        <v>0.7081632653061225</v>
      </c>
      <c r="H21" s="32">
        <f t="shared" si="1"/>
        <v>114.309</v>
      </c>
      <c r="I21" s="56">
        <v>0.03</v>
      </c>
      <c r="J21" s="56">
        <v>5.3E-3</v>
      </c>
      <c r="K21" s="56">
        <v>4.4099999999999999E-3</v>
      </c>
      <c r="L21" s="56">
        <v>2.5000000000000001E-4</v>
      </c>
      <c r="M21" s="56">
        <v>0.30569000000000002</v>
      </c>
      <c r="N21" s="17">
        <v>5.6599999999999998E-2</v>
      </c>
      <c r="O21" s="17">
        <v>9.7999999999999997E-3</v>
      </c>
      <c r="P21" s="17"/>
      <c r="Q21" s="17">
        <v>29.8</v>
      </c>
      <c r="R21" s="17">
        <v>5.2</v>
      </c>
      <c r="S21" s="182">
        <v>28.4</v>
      </c>
      <c r="T21" s="182">
        <v>1.6</v>
      </c>
      <c r="U21" s="121">
        <f t="shared" si="4"/>
        <v>5.6338028169014089</v>
      </c>
      <c r="V21" s="17">
        <v>230</v>
      </c>
      <c r="W21" s="17">
        <v>330</v>
      </c>
      <c r="X21" s="30">
        <f t="shared" si="2"/>
        <v>4.6979865771812124</v>
      </c>
      <c r="Y21" s="30">
        <f t="shared" si="3"/>
        <v>0.26923076923076961</v>
      </c>
    </row>
    <row r="22" spans="1:25" s="114" customFormat="1" x14ac:dyDescent="0.2">
      <c r="A22" s="74" t="s">
        <v>669</v>
      </c>
      <c r="B22" s="22">
        <v>20.565000000000001</v>
      </c>
      <c r="C22" s="25">
        <v>6.01</v>
      </c>
      <c r="D22" s="25">
        <v>0.3</v>
      </c>
      <c r="E22" s="25">
        <v>1.0920000000000001</v>
      </c>
      <c r="F22" s="25">
        <v>4.8000000000000001E-2</v>
      </c>
      <c r="G22" s="23">
        <f t="shared" si="0"/>
        <v>0.18169717138103164</v>
      </c>
      <c r="H22" s="24">
        <f t="shared" si="1"/>
        <v>6.2666199999999996</v>
      </c>
      <c r="I22" s="58">
        <v>-4.9000000000000002E-2</v>
      </c>
      <c r="J22" s="58">
        <v>4.5999999999999999E-2</v>
      </c>
      <c r="K22" s="58">
        <v>4.4000000000000003E-3</v>
      </c>
      <c r="L22" s="58">
        <v>1E-3</v>
      </c>
      <c r="M22" s="58">
        <v>0.14016000000000001</v>
      </c>
      <c r="N22" s="25">
        <v>-7.0000000000000007E-2</v>
      </c>
      <c r="O22" s="25">
        <v>0.2</v>
      </c>
      <c r="P22" s="25"/>
      <c r="Q22" s="25">
        <v>-51</v>
      </c>
      <c r="R22" s="25">
        <v>50</v>
      </c>
      <c r="S22" s="184">
        <v>28.5</v>
      </c>
      <c r="T22" s="184">
        <v>6.4</v>
      </c>
      <c r="U22" s="147">
        <f t="shared" si="4"/>
        <v>22.456140350877192</v>
      </c>
      <c r="V22" s="96">
        <v>-13300</v>
      </c>
      <c r="W22" s="96">
        <v>7000</v>
      </c>
      <c r="X22" s="22">
        <f t="shared" si="2"/>
        <v>155.88235294117646</v>
      </c>
      <c r="Y22" s="29">
        <f t="shared" si="3"/>
        <v>-1.59</v>
      </c>
    </row>
    <row r="23" spans="1:25" x14ac:dyDescent="0.2">
      <c r="A23" s="79" t="s">
        <v>670</v>
      </c>
      <c r="B23" s="30">
        <v>20.504999999999999</v>
      </c>
      <c r="C23" s="17">
        <v>71.7</v>
      </c>
      <c r="D23" s="17">
        <v>2.9</v>
      </c>
      <c r="E23" s="17">
        <v>43.2</v>
      </c>
      <c r="F23" s="17">
        <v>1.1000000000000001</v>
      </c>
      <c r="G23" s="31">
        <f t="shared" si="0"/>
        <v>0.60251046025104604</v>
      </c>
      <c r="H23" s="32">
        <f t="shared" si="1"/>
        <v>81.852000000000004</v>
      </c>
      <c r="I23" s="56">
        <v>3.1800000000000002E-2</v>
      </c>
      <c r="J23" s="56">
        <v>5.7999999999999996E-3</v>
      </c>
      <c r="K23" s="56">
        <v>4.4299999999999999E-3</v>
      </c>
      <c r="L23" s="56">
        <v>2.2000000000000001E-4</v>
      </c>
      <c r="M23" s="56">
        <v>-6.5192999999999996E-3</v>
      </c>
      <c r="N23" s="17">
        <v>5.5E-2</v>
      </c>
      <c r="O23" s="17">
        <v>0.01</v>
      </c>
      <c r="P23" s="17"/>
      <c r="Q23" s="17">
        <v>32.1</v>
      </c>
      <c r="R23" s="17">
        <v>5.8</v>
      </c>
      <c r="S23" s="182">
        <v>28.5</v>
      </c>
      <c r="T23" s="182">
        <v>1.4</v>
      </c>
      <c r="U23" s="121">
        <f t="shared" si="4"/>
        <v>4.9122807017543861</v>
      </c>
      <c r="V23" s="17">
        <v>180</v>
      </c>
      <c r="W23" s="17">
        <v>340</v>
      </c>
      <c r="X23" s="30">
        <f t="shared" si="2"/>
        <v>11.214953271028039</v>
      </c>
      <c r="Y23" s="30">
        <f t="shared" si="3"/>
        <v>0.62068965517241403</v>
      </c>
    </row>
    <row r="24" spans="1:25" x14ac:dyDescent="0.2">
      <c r="A24" s="79" t="s">
        <v>671</v>
      </c>
      <c r="B24" s="30">
        <v>23.268000000000001</v>
      </c>
      <c r="C24" s="17">
        <v>217.2</v>
      </c>
      <c r="D24" s="17">
        <v>7</v>
      </c>
      <c r="E24" s="17">
        <v>53.2</v>
      </c>
      <c r="F24" s="17">
        <v>1</v>
      </c>
      <c r="G24" s="31">
        <f t="shared" si="0"/>
        <v>0.24493554327808473</v>
      </c>
      <c r="H24" s="32">
        <f t="shared" si="1"/>
        <v>229.702</v>
      </c>
      <c r="I24" s="56">
        <v>2.8199999999999999E-2</v>
      </c>
      <c r="J24" s="56">
        <v>2.5000000000000001E-3</v>
      </c>
      <c r="K24" s="56">
        <v>4.4400000000000004E-3</v>
      </c>
      <c r="L24" s="56">
        <v>1.3999999999999999E-4</v>
      </c>
      <c r="M24" s="56">
        <v>5.6198999999999999E-2</v>
      </c>
      <c r="N24" s="17">
        <v>4.65E-2</v>
      </c>
      <c r="O24" s="17">
        <v>4.1999999999999997E-3</v>
      </c>
      <c r="P24" s="17"/>
      <c r="Q24" s="17">
        <v>28.2</v>
      </c>
      <c r="R24" s="17">
        <v>2.5</v>
      </c>
      <c r="S24" s="182">
        <v>28.58</v>
      </c>
      <c r="T24" s="182">
        <v>0.87</v>
      </c>
      <c r="U24" s="121">
        <f t="shared" si="4"/>
        <v>3.0440867739678099</v>
      </c>
      <c r="V24" s="17">
        <v>30</v>
      </c>
      <c r="W24" s="17">
        <v>180</v>
      </c>
      <c r="X24" s="30">
        <f t="shared" si="2"/>
        <v>-1.3475177304964614</v>
      </c>
      <c r="Y24" s="30">
        <f t="shared" si="3"/>
        <v>-0.15199999999999961</v>
      </c>
    </row>
    <row r="25" spans="1:25" x14ac:dyDescent="0.2">
      <c r="A25" s="79" t="s">
        <v>672</v>
      </c>
      <c r="B25" s="30">
        <v>17.98</v>
      </c>
      <c r="C25" s="17">
        <v>87.6</v>
      </c>
      <c r="D25" s="17">
        <v>3.9</v>
      </c>
      <c r="E25" s="17">
        <v>63.7</v>
      </c>
      <c r="F25" s="17">
        <v>3.1</v>
      </c>
      <c r="G25" s="31">
        <f t="shared" si="0"/>
        <v>0.72716894977168955</v>
      </c>
      <c r="H25" s="32">
        <f t="shared" si="1"/>
        <v>102.56949999999999</v>
      </c>
      <c r="I25" s="56">
        <v>3.0499999999999999E-2</v>
      </c>
      <c r="J25" s="56">
        <v>6.1000000000000004E-3</v>
      </c>
      <c r="K25" s="56">
        <v>4.4799999999999996E-3</v>
      </c>
      <c r="L25" s="56">
        <v>2.5000000000000001E-4</v>
      </c>
      <c r="M25" s="56">
        <v>0.13793</v>
      </c>
      <c r="N25" s="17">
        <v>5.1999999999999998E-2</v>
      </c>
      <c r="O25" s="17">
        <v>1.0999999999999999E-2</v>
      </c>
      <c r="P25" s="17"/>
      <c r="Q25" s="17">
        <v>30.1</v>
      </c>
      <c r="R25" s="17">
        <v>5.9</v>
      </c>
      <c r="S25" s="182">
        <v>28.8</v>
      </c>
      <c r="T25" s="182">
        <v>1.6</v>
      </c>
      <c r="U25" s="121">
        <f t="shared" si="4"/>
        <v>5.5555555555555562</v>
      </c>
      <c r="V25" s="17">
        <v>-100</v>
      </c>
      <c r="W25" s="17">
        <v>350</v>
      </c>
      <c r="X25" s="30">
        <f t="shared" si="2"/>
        <v>4.3189368770764176</v>
      </c>
      <c r="Y25" s="30">
        <f t="shared" si="3"/>
        <v>0.22033898305084756</v>
      </c>
    </row>
    <row r="26" spans="1:25" x14ac:dyDescent="0.2">
      <c r="A26" s="79" t="s">
        <v>673</v>
      </c>
      <c r="B26" s="30">
        <v>23.271000000000001</v>
      </c>
      <c r="C26" s="17">
        <v>70.8</v>
      </c>
      <c r="D26" s="17">
        <v>4.0999999999999996</v>
      </c>
      <c r="E26" s="17">
        <v>28.6</v>
      </c>
      <c r="F26" s="17">
        <v>1.1000000000000001</v>
      </c>
      <c r="G26" s="31">
        <f t="shared" si="0"/>
        <v>0.40395480225988706</v>
      </c>
      <c r="H26" s="32">
        <f t="shared" si="1"/>
        <v>77.521000000000001</v>
      </c>
      <c r="I26" s="56">
        <v>3.5799999999999998E-2</v>
      </c>
      <c r="J26" s="56">
        <v>5.5999999999999999E-3</v>
      </c>
      <c r="K26" s="56">
        <v>4.5199999999999997E-3</v>
      </c>
      <c r="L26" s="56">
        <v>2.0000000000000001E-4</v>
      </c>
      <c r="M26" s="56">
        <v>-9.1023000000000007E-2</v>
      </c>
      <c r="N26" s="17">
        <v>5.3800000000000001E-2</v>
      </c>
      <c r="O26" s="17">
        <v>9.7999999999999997E-3</v>
      </c>
      <c r="P26" s="17"/>
      <c r="Q26" s="17">
        <v>35.4</v>
      </c>
      <c r="R26" s="17">
        <v>5.5</v>
      </c>
      <c r="S26" s="182">
        <v>29.1</v>
      </c>
      <c r="T26" s="182">
        <v>1.3</v>
      </c>
      <c r="U26" s="121">
        <f t="shared" si="4"/>
        <v>4.4673539518900345</v>
      </c>
      <c r="V26" s="17">
        <v>210</v>
      </c>
      <c r="W26" s="17">
        <v>330</v>
      </c>
      <c r="X26" s="30">
        <f t="shared" si="2"/>
        <v>17.796610169491522</v>
      </c>
      <c r="Y26" s="30">
        <f t="shared" si="3"/>
        <v>1.1454545454545448</v>
      </c>
    </row>
    <row r="27" spans="1:25" x14ac:dyDescent="0.2">
      <c r="A27" s="79" t="s">
        <v>674</v>
      </c>
      <c r="B27" s="30">
        <v>23.311</v>
      </c>
      <c r="C27" s="17">
        <v>68.599999999999994</v>
      </c>
      <c r="D27" s="17">
        <v>2.2999999999999998</v>
      </c>
      <c r="E27" s="17">
        <v>37.380000000000003</v>
      </c>
      <c r="F27" s="17">
        <v>0.53</v>
      </c>
      <c r="G27" s="31">
        <f t="shared" si="0"/>
        <v>0.54489795918367356</v>
      </c>
      <c r="H27" s="32">
        <f t="shared" si="1"/>
        <v>77.384299999999996</v>
      </c>
      <c r="I27" s="56">
        <v>3.1600000000000003E-2</v>
      </c>
      <c r="J27" s="56">
        <v>5.8999999999999999E-3</v>
      </c>
      <c r="K27" s="56">
        <v>4.5199999999999997E-3</v>
      </c>
      <c r="L27" s="56">
        <v>2.2000000000000001E-4</v>
      </c>
      <c r="M27" s="56">
        <v>0.16478999999999999</v>
      </c>
      <c r="N27" s="17">
        <v>4.8399999999999999E-2</v>
      </c>
      <c r="O27" s="17">
        <v>9.1999999999999998E-3</v>
      </c>
      <c r="P27" s="17"/>
      <c r="Q27" s="17">
        <v>31.2</v>
      </c>
      <c r="R27" s="17">
        <v>5.8</v>
      </c>
      <c r="S27" s="182">
        <v>29.1</v>
      </c>
      <c r="T27" s="182">
        <v>1.4</v>
      </c>
      <c r="U27" s="121">
        <f t="shared" si="4"/>
        <v>4.8109965635738829</v>
      </c>
      <c r="V27" s="17">
        <v>40</v>
      </c>
      <c r="W27" s="17">
        <v>320</v>
      </c>
      <c r="X27" s="30">
        <f t="shared" si="2"/>
        <v>6.7307692307692291</v>
      </c>
      <c r="Y27" s="30">
        <f t="shared" si="3"/>
        <v>0.36206896551724105</v>
      </c>
    </row>
    <row r="28" spans="1:25" x14ac:dyDescent="0.2">
      <c r="A28" s="79" t="s">
        <v>675</v>
      </c>
      <c r="B28" s="30">
        <v>15.778</v>
      </c>
      <c r="C28" s="17">
        <v>65.900000000000006</v>
      </c>
      <c r="D28" s="17">
        <v>1.4</v>
      </c>
      <c r="E28" s="17">
        <v>37.9</v>
      </c>
      <c r="F28" s="17">
        <v>0.44</v>
      </c>
      <c r="G28" s="31">
        <f t="shared" si="0"/>
        <v>0.57511380880121388</v>
      </c>
      <c r="H28" s="32">
        <f t="shared" si="1"/>
        <v>74.8065</v>
      </c>
      <c r="I28" s="56">
        <v>3.2300000000000002E-2</v>
      </c>
      <c r="J28" s="56">
        <v>7.9000000000000008E-3</v>
      </c>
      <c r="K28" s="56">
        <v>4.5500000000000002E-3</v>
      </c>
      <c r="L28" s="56">
        <v>2.7999999999999998E-4</v>
      </c>
      <c r="M28" s="56">
        <v>3.9510000000000003E-2</v>
      </c>
      <c r="N28" s="17">
        <v>5.5E-2</v>
      </c>
      <c r="O28" s="17">
        <v>1.4E-2</v>
      </c>
      <c r="P28" s="17"/>
      <c r="Q28" s="17">
        <v>31.8</v>
      </c>
      <c r="R28" s="17">
        <v>7.7</v>
      </c>
      <c r="S28" s="182">
        <v>29.2</v>
      </c>
      <c r="T28" s="182">
        <v>1.8</v>
      </c>
      <c r="U28" s="121">
        <f t="shared" si="4"/>
        <v>6.1643835616438363</v>
      </c>
      <c r="V28" s="17">
        <v>170</v>
      </c>
      <c r="W28" s="17">
        <v>420</v>
      </c>
      <c r="X28" s="30">
        <f t="shared" si="2"/>
        <v>8.1761006289308273</v>
      </c>
      <c r="Y28" s="30">
        <f t="shared" si="3"/>
        <v>0.33766233766233783</v>
      </c>
    </row>
    <row r="29" spans="1:25" x14ac:dyDescent="0.2">
      <c r="A29" s="79" t="s">
        <v>676</v>
      </c>
      <c r="B29" s="30">
        <v>20.408999999999999</v>
      </c>
      <c r="C29" s="17">
        <v>133.19999999999999</v>
      </c>
      <c r="D29" s="17">
        <v>9.8000000000000007</v>
      </c>
      <c r="E29" s="17">
        <v>41.9</v>
      </c>
      <c r="F29" s="17">
        <v>2.4</v>
      </c>
      <c r="G29" s="31">
        <f t="shared" si="0"/>
        <v>0.31456456456456461</v>
      </c>
      <c r="H29" s="32">
        <f t="shared" si="1"/>
        <v>143.04649999999998</v>
      </c>
      <c r="I29" s="56">
        <v>3.09E-2</v>
      </c>
      <c r="J29" s="56">
        <v>4.0000000000000001E-3</v>
      </c>
      <c r="K29" s="56">
        <v>4.5900000000000003E-3</v>
      </c>
      <c r="L29" s="56">
        <v>1.8000000000000001E-4</v>
      </c>
      <c r="M29" s="56">
        <v>-0.10699</v>
      </c>
      <c r="N29" s="17">
        <v>5.0200000000000002E-2</v>
      </c>
      <c r="O29" s="17">
        <v>7.0000000000000001E-3</v>
      </c>
      <c r="P29" s="17"/>
      <c r="Q29" s="17">
        <v>30.8</v>
      </c>
      <c r="R29" s="17">
        <v>3.9</v>
      </c>
      <c r="S29" s="182">
        <v>29.5</v>
      </c>
      <c r="T29" s="182">
        <v>1.2</v>
      </c>
      <c r="U29" s="121">
        <f t="shared" si="4"/>
        <v>4.0677966101694913</v>
      </c>
      <c r="V29" s="17">
        <v>170</v>
      </c>
      <c r="W29" s="17">
        <v>250</v>
      </c>
      <c r="X29" s="30">
        <f t="shared" si="2"/>
        <v>4.2207792207792245</v>
      </c>
      <c r="Y29" s="30">
        <f t="shared" si="3"/>
        <v>0.33333333333333354</v>
      </c>
    </row>
    <row r="30" spans="1:25" x14ac:dyDescent="0.2">
      <c r="A30" s="79" t="s">
        <v>677</v>
      </c>
      <c r="B30" s="30">
        <v>23.268000000000001</v>
      </c>
      <c r="C30" s="17">
        <v>104.1</v>
      </c>
      <c r="D30" s="17">
        <v>5.5</v>
      </c>
      <c r="E30" s="17">
        <v>44.8</v>
      </c>
      <c r="F30" s="17">
        <v>2.1</v>
      </c>
      <c r="G30" s="31">
        <f t="shared" si="0"/>
        <v>0.43035542747358307</v>
      </c>
      <c r="H30" s="32">
        <f t="shared" si="1"/>
        <v>114.62799999999999</v>
      </c>
      <c r="I30" s="56">
        <v>3.0300000000000001E-2</v>
      </c>
      <c r="J30" s="56">
        <v>4.4000000000000003E-3</v>
      </c>
      <c r="K30" s="56">
        <v>4.62E-3</v>
      </c>
      <c r="L30" s="56">
        <v>1.8000000000000001E-4</v>
      </c>
      <c r="M30" s="56">
        <v>-8.5120000000000001E-2</v>
      </c>
      <c r="N30" s="17">
        <v>4.58E-2</v>
      </c>
      <c r="O30" s="17">
        <v>7.0000000000000001E-3</v>
      </c>
      <c r="P30" s="17"/>
      <c r="Q30" s="17">
        <v>30.1</v>
      </c>
      <c r="R30" s="17">
        <v>4.4000000000000004</v>
      </c>
      <c r="S30" s="182">
        <v>29.7</v>
      </c>
      <c r="T30" s="182">
        <v>1.2</v>
      </c>
      <c r="U30" s="121">
        <f t="shared" si="4"/>
        <v>4.0404040404040398</v>
      </c>
      <c r="V30" s="17">
        <v>50</v>
      </c>
      <c r="W30" s="17">
        <v>270</v>
      </c>
      <c r="X30" s="30">
        <f t="shared" si="2"/>
        <v>1.3289036544850585</v>
      </c>
      <c r="Y30" s="30">
        <f t="shared" si="3"/>
        <v>9.0909090909091383E-2</v>
      </c>
    </row>
    <row r="31" spans="1:25" x14ac:dyDescent="0.2">
      <c r="A31" s="79" t="s">
        <v>678</v>
      </c>
      <c r="B31" s="30">
        <v>23.271000000000001</v>
      </c>
      <c r="C31" s="17">
        <v>54.5</v>
      </c>
      <c r="D31" s="17">
        <v>1.6</v>
      </c>
      <c r="E31" s="17">
        <v>29.24</v>
      </c>
      <c r="F31" s="17">
        <v>0.4</v>
      </c>
      <c r="G31" s="31">
        <f t="shared" si="0"/>
        <v>0.53651376146788987</v>
      </c>
      <c r="H31" s="32">
        <f t="shared" si="1"/>
        <v>61.371400000000001</v>
      </c>
      <c r="I31" s="56">
        <v>2.81E-2</v>
      </c>
      <c r="J31" s="56">
        <v>6.4999999999999997E-3</v>
      </c>
      <c r="K31" s="56">
        <v>4.6100000000000004E-3</v>
      </c>
      <c r="L31" s="56">
        <v>2.5000000000000001E-4</v>
      </c>
      <c r="M31" s="56">
        <v>0.12155000000000001</v>
      </c>
      <c r="N31" s="17">
        <v>0.05</v>
      </c>
      <c r="O31" s="17">
        <v>1.0999999999999999E-2</v>
      </c>
      <c r="P31" s="17"/>
      <c r="Q31" s="17">
        <v>27.6</v>
      </c>
      <c r="R31" s="17">
        <v>6.4</v>
      </c>
      <c r="S31" s="182">
        <v>29.7</v>
      </c>
      <c r="T31" s="182">
        <v>1.6</v>
      </c>
      <c r="U31" s="121">
        <f t="shared" si="4"/>
        <v>5.3872053872053876</v>
      </c>
      <c r="V31" s="17">
        <v>-30</v>
      </c>
      <c r="W31" s="17">
        <v>370</v>
      </c>
      <c r="X31" s="30">
        <f t="shared" si="2"/>
        <v>-7.6086956521739024</v>
      </c>
      <c r="Y31" s="30">
        <f t="shared" si="3"/>
        <v>-0.32812499999999967</v>
      </c>
    </row>
    <row r="32" spans="1:25" x14ac:dyDescent="0.2">
      <c r="A32" s="79" t="s">
        <v>679</v>
      </c>
      <c r="B32" s="30">
        <v>23.271000000000001</v>
      </c>
      <c r="C32" s="17">
        <v>120</v>
      </c>
      <c r="D32" s="17">
        <v>4.3</v>
      </c>
      <c r="E32" s="17">
        <v>91.9</v>
      </c>
      <c r="F32" s="17">
        <v>1.8</v>
      </c>
      <c r="G32" s="31">
        <f t="shared" si="0"/>
        <v>0.76583333333333337</v>
      </c>
      <c r="H32" s="32">
        <f t="shared" si="1"/>
        <v>141.59649999999999</v>
      </c>
      <c r="I32" s="56">
        <v>3.09E-2</v>
      </c>
      <c r="J32" s="56">
        <v>3.8E-3</v>
      </c>
      <c r="K32" s="56">
        <v>4.64E-3</v>
      </c>
      <c r="L32" s="56">
        <v>1.9000000000000001E-4</v>
      </c>
      <c r="M32" s="56">
        <v>0.11094999999999999</v>
      </c>
      <c r="N32" s="17">
        <v>4.8000000000000001E-2</v>
      </c>
      <c r="O32" s="17">
        <v>6.3E-3</v>
      </c>
      <c r="P32" s="17"/>
      <c r="Q32" s="17">
        <v>31.2</v>
      </c>
      <c r="R32" s="17">
        <v>3.8</v>
      </c>
      <c r="S32" s="182">
        <v>29.8</v>
      </c>
      <c r="T32" s="182">
        <v>1.2</v>
      </c>
      <c r="U32" s="121">
        <f t="shared" si="4"/>
        <v>4.0268456375838921</v>
      </c>
      <c r="V32" s="17">
        <v>80</v>
      </c>
      <c r="W32" s="17">
        <v>240</v>
      </c>
      <c r="X32" s="30">
        <f t="shared" si="2"/>
        <v>4.4871794871794819</v>
      </c>
      <c r="Y32" s="30">
        <f t="shared" si="3"/>
        <v>0.36842105263157859</v>
      </c>
    </row>
    <row r="33" spans="1:25" x14ac:dyDescent="0.2">
      <c r="A33" s="79" t="s">
        <v>680</v>
      </c>
      <c r="B33" s="30">
        <v>9.7957000000000001</v>
      </c>
      <c r="C33" s="17">
        <v>97.3</v>
      </c>
      <c r="D33" s="17">
        <v>3.2</v>
      </c>
      <c r="E33" s="17">
        <v>36.200000000000003</v>
      </c>
      <c r="F33" s="17">
        <v>0.64</v>
      </c>
      <c r="G33" s="31">
        <f t="shared" si="0"/>
        <v>0.37204522096608433</v>
      </c>
      <c r="H33" s="32">
        <f t="shared" si="1"/>
        <v>105.807</v>
      </c>
      <c r="I33" s="56">
        <v>3.4000000000000002E-2</v>
      </c>
      <c r="J33" s="56">
        <v>7.3000000000000001E-3</v>
      </c>
      <c r="K33" s="56">
        <v>4.64E-3</v>
      </c>
      <c r="L33" s="56">
        <v>2.7E-4</v>
      </c>
      <c r="M33" s="56">
        <v>-2.6483000000000001E-3</v>
      </c>
      <c r="N33" s="17">
        <v>5.6000000000000001E-2</v>
      </c>
      <c r="O33" s="17">
        <v>1.2E-2</v>
      </c>
      <c r="P33" s="17"/>
      <c r="Q33" s="17">
        <v>33.700000000000003</v>
      </c>
      <c r="R33" s="17">
        <v>7.2</v>
      </c>
      <c r="S33" s="182">
        <v>29.8</v>
      </c>
      <c r="T33" s="182">
        <v>1.7</v>
      </c>
      <c r="U33" s="121">
        <f t="shared" si="4"/>
        <v>5.7046979865771803</v>
      </c>
      <c r="V33" s="17">
        <v>410</v>
      </c>
      <c r="W33" s="17">
        <v>420</v>
      </c>
      <c r="X33" s="30">
        <f t="shared" si="2"/>
        <v>11.572700296735905</v>
      </c>
      <c r="Y33" s="30">
        <f t="shared" si="3"/>
        <v>0.54166666666666696</v>
      </c>
    </row>
    <row r="34" spans="1:25" x14ac:dyDescent="0.2">
      <c r="A34" s="79" t="s">
        <v>681</v>
      </c>
      <c r="B34" s="30">
        <v>13.635</v>
      </c>
      <c r="C34" s="17">
        <v>1060</v>
      </c>
      <c r="D34" s="17">
        <v>110</v>
      </c>
      <c r="E34" s="17">
        <v>756</v>
      </c>
      <c r="F34" s="17">
        <v>96</v>
      </c>
      <c r="G34" s="31">
        <f t="shared" si="0"/>
        <v>0.71320754716981127</v>
      </c>
      <c r="H34" s="32">
        <f t="shared" si="1"/>
        <v>1237.6600000000001</v>
      </c>
      <c r="I34" s="56">
        <v>3.0499999999999999E-2</v>
      </c>
      <c r="J34" s="56">
        <v>1.8E-3</v>
      </c>
      <c r="K34" s="56">
        <v>4.633E-3</v>
      </c>
      <c r="L34" s="56">
        <v>9.7999999999999997E-5</v>
      </c>
      <c r="M34" s="56">
        <v>0.32767000000000002</v>
      </c>
      <c r="N34" s="17">
        <v>4.87E-2</v>
      </c>
      <c r="O34" s="17">
        <v>2.8E-3</v>
      </c>
      <c r="P34" s="17"/>
      <c r="Q34" s="17">
        <v>30.5</v>
      </c>
      <c r="R34" s="17">
        <v>1.8</v>
      </c>
      <c r="S34" s="182">
        <v>29.8</v>
      </c>
      <c r="T34" s="182">
        <v>0.63</v>
      </c>
      <c r="U34" s="121">
        <f t="shared" si="4"/>
        <v>2.1140939597315436</v>
      </c>
      <c r="V34" s="17">
        <v>150</v>
      </c>
      <c r="W34" s="17">
        <v>120</v>
      </c>
      <c r="X34" s="30">
        <f t="shared" si="2"/>
        <v>2.2950819672131084</v>
      </c>
      <c r="Y34" s="30">
        <f t="shared" si="3"/>
        <v>0.38888888888888851</v>
      </c>
    </row>
    <row r="35" spans="1:25" x14ac:dyDescent="0.2">
      <c r="A35" s="79" t="s">
        <v>682</v>
      </c>
      <c r="B35" s="30">
        <v>23.268000000000001</v>
      </c>
      <c r="C35" s="17">
        <v>64.8</v>
      </c>
      <c r="D35" s="17">
        <v>4.2</v>
      </c>
      <c r="E35" s="17">
        <v>38</v>
      </c>
      <c r="F35" s="17">
        <v>2.1</v>
      </c>
      <c r="G35" s="31">
        <f t="shared" ref="G35:G66" si="5">E35/C35</f>
        <v>0.5864197530864198</v>
      </c>
      <c r="H35" s="32">
        <f t="shared" ref="H35:H66" si="6">C35+(0.235*E35)</f>
        <v>73.72999999999999</v>
      </c>
      <c r="I35" s="56">
        <v>2.6700000000000002E-2</v>
      </c>
      <c r="J35" s="56">
        <v>6.1000000000000004E-3</v>
      </c>
      <c r="K35" s="56">
        <v>4.64E-3</v>
      </c>
      <c r="L35" s="56">
        <v>2.1000000000000001E-4</v>
      </c>
      <c r="M35" s="56">
        <v>9.1289999999999996E-2</v>
      </c>
      <c r="N35" s="17">
        <v>4.1000000000000002E-2</v>
      </c>
      <c r="O35" s="17">
        <v>0.01</v>
      </c>
      <c r="P35" s="17"/>
      <c r="Q35" s="17">
        <v>27.2</v>
      </c>
      <c r="R35" s="17">
        <v>6.2</v>
      </c>
      <c r="S35" s="182">
        <v>29.9</v>
      </c>
      <c r="T35" s="182">
        <v>1.4</v>
      </c>
      <c r="U35" s="121">
        <f t="shared" si="4"/>
        <v>4.6822742474916383</v>
      </c>
      <c r="V35" s="17">
        <v>-160</v>
      </c>
      <c r="W35" s="17">
        <v>380</v>
      </c>
      <c r="X35" s="30">
        <f t="shared" ref="X35:X66" si="7">100*(1-(S35/Q35))</f>
        <v>-9.9264705882352811</v>
      </c>
      <c r="Y35" s="30">
        <f t="shared" ref="Y35:Y66" si="8">(Q35-S35)/R35</f>
        <v>-0.43548387096774183</v>
      </c>
    </row>
    <row r="36" spans="1:25" x14ac:dyDescent="0.2">
      <c r="A36" s="79" t="s">
        <v>683</v>
      </c>
      <c r="B36" s="30">
        <v>15.994999999999999</v>
      </c>
      <c r="C36" s="17">
        <v>59</v>
      </c>
      <c r="D36" s="17">
        <v>2.4</v>
      </c>
      <c r="E36" s="17">
        <v>37.700000000000003</v>
      </c>
      <c r="F36" s="17">
        <v>1.3</v>
      </c>
      <c r="G36" s="31">
        <f t="shared" si="5"/>
        <v>0.63898305084745766</v>
      </c>
      <c r="H36" s="32">
        <f t="shared" si="6"/>
        <v>67.859499999999997</v>
      </c>
      <c r="I36" s="56">
        <v>3.7499999999999999E-2</v>
      </c>
      <c r="J36" s="56">
        <v>9.5999999999999992E-3</v>
      </c>
      <c r="K36" s="56">
        <v>4.6499999999999996E-3</v>
      </c>
      <c r="L36" s="56">
        <v>2.5999999999999998E-4</v>
      </c>
      <c r="M36" s="56">
        <v>-9.5190999999999998E-2</v>
      </c>
      <c r="N36" s="17">
        <v>5.7000000000000002E-2</v>
      </c>
      <c r="O36" s="17">
        <v>1.4E-2</v>
      </c>
      <c r="P36" s="17"/>
      <c r="Q36" s="17">
        <v>36.700000000000003</v>
      </c>
      <c r="R36" s="17">
        <v>9.1999999999999993</v>
      </c>
      <c r="S36" s="182">
        <v>29.9</v>
      </c>
      <c r="T36" s="182">
        <v>1.7</v>
      </c>
      <c r="U36" s="121">
        <f t="shared" si="4"/>
        <v>5.6856187290969906</v>
      </c>
      <c r="V36" s="17">
        <v>-50</v>
      </c>
      <c r="W36" s="17">
        <v>430</v>
      </c>
      <c r="X36" s="30">
        <f t="shared" si="7"/>
        <v>18.528610354223439</v>
      </c>
      <c r="Y36" s="30">
        <f t="shared" si="8"/>
        <v>0.7391304347826092</v>
      </c>
    </row>
    <row r="37" spans="1:25" x14ac:dyDescent="0.2">
      <c r="A37" s="79" t="s">
        <v>684</v>
      </c>
      <c r="B37" s="30">
        <v>13.53</v>
      </c>
      <c r="C37" s="17">
        <v>64.5</v>
      </c>
      <c r="D37" s="17">
        <v>3.9</v>
      </c>
      <c r="E37" s="17">
        <v>40.200000000000003</v>
      </c>
      <c r="F37" s="17">
        <v>3.1</v>
      </c>
      <c r="G37" s="31">
        <f t="shared" si="5"/>
        <v>0.62325581395348839</v>
      </c>
      <c r="H37" s="32">
        <f t="shared" si="6"/>
        <v>73.947000000000003</v>
      </c>
      <c r="I37" s="56">
        <v>3.4700000000000002E-2</v>
      </c>
      <c r="J37" s="56">
        <v>8.3999999999999995E-3</v>
      </c>
      <c r="K37" s="56">
        <v>4.6499999999999996E-3</v>
      </c>
      <c r="L37" s="56">
        <v>3.6000000000000002E-4</v>
      </c>
      <c r="M37" s="56">
        <v>0.17029</v>
      </c>
      <c r="N37" s="17">
        <v>5.6000000000000001E-2</v>
      </c>
      <c r="O37" s="17">
        <v>1.2999999999999999E-2</v>
      </c>
      <c r="P37" s="17"/>
      <c r="Q37" s="17">
        <v>35.4</v>
      </c>
      <c r="R37" s="17">
        <v>8</v>
      </c>
      <c r="S37" s="182">
        <v>29.9</v>
      </c>
      <c r="T37" s="182">
        <v>2.2999999999999998</v>
      </c>
      <c r="U37" s="121">
        <f t="shared" si="4"/>
        <v>7.6923076923076925</v>
      </c>
      <c r="V37" s="17">
        <v>270</v>
      </c>
      <c r="W37" s="17">
        <v>410</v>
      </c>
      <c r="X37" s="30">
        <f t="shared" si="7"/>
        <v>15.536723163841803</v>
      </c>
      <c r="Y37" s="30">
        <f t="shared" si="8"/>
        <v>0.6875</v>
      </c>
    </row>
    <row r="38" spans="1:25" x14ac:dyDescent="0.2">
      <c r="A38" s="79" t="s">
        <v>685</v>
      </c>
      <c r="B38" s="30">
        <v>19.901</v>
      </c>
      <c r="C38" s="17">
        <v>88</v>
      </c>
      <c r="D38" s="17">
        <v>5.3</v>
      </c>
      <c r="E38" s="17">
        <v>57.1</v>
      </c>
      <c r="F38" s="17">
        <v>2.7</v>
      </c>
      <c r="G38" s="31">
        <f t="shared" si="5"/>
        <v>0.64886363636363642</v>
      </c>
      <c r="H38" s="32">
        <f t="shared" si="6"/>
        <v>101.41849999999999</v>
      </c>
      <c r="I38" s="56">
        <v>3.3799999999999997E-2</v>
      </c>
      <c r="J38" s="56">
        <v>5.7999999999999996E-3</v>
      </c>
      <c r="K38" s="56">
        <v>4.6499999999999996E-3</v>
      </c>
      <c r="L38" s="56">
        <v>2.1000000000000001E-4</v>
      </c>
      <c r="M38" s="56">
        <v>8.6451E-2</v>
      </c>
      <c r="N38" s="17">
        <v>5.3100000000000001E-2</v>
      </c>
      <c r="O38" s="17">
        <v>9.4999999999999998E-3</v>
      </c>
      <c r="P38" s="17"/>
      <c r="Q38" s="17">
        <v>32.6</v>
      </c>
      <c r="R38" s="17">
        <v>5.5</v>
      </c>
      <c r="S38" s="182">
        <v>29.9</v>
      </c>
      <c r="T38" s="182">
        <v>1.3</v>
      </c>
      <c r="U38" s="121">
        <f t="shared" si="4"/>
        <v>4.3478260869565224</v>
      </c>
      <c r="V38" s="17">
        <v>210</v>
      </c>
      <c r="W38" s="17">
        <v>290</v>
      </c>
      <c r="X38" s="30">
        <f t="shared" si="7"/>
        <v>8.2822085889570634</v>
      </c>
      <c r="Y38" s="30">
        <f t="shared" si="8"/>
        <v>0.49090909090909141</v>
      </c>
    </row>
    <row r="39" spans="1:25" x14ac:dyDescent="0.2">
      <c r="A39" s="79" t="s">
        <v>686</v>
      </c>
      <c r="B39" s="30">
        <v>16.949000000000002</v>
      </c>
      <c r="C39" s="17">
        <v>71.7</v>
      </c>
      <c r="D39" s="17">
        <v>3.3</v>
      </c>
      <c r="E39" s="17">
        <v>41.5</v>
      </c>
      <c r="F39" s="17">
        <v>1.1000000000000001</v>
      </c>
      <c r="G39" s="31">
        <f t="shared" si="5"/>
        <v>0.5788005578800558</v>
      </c>
      <c r="H39" s="32">
        <f t="shared" si="6"/>
        <v>81.452500000000001</v>
      </c>
      <c r="I39" s="56">
        <v>3.2899999999999999E-2</v>
      </c>
      <c r="J39" s="56">
        <v>6.4000000000000003E-3</v>
      </c>
      <c r="K39" s="56">
        <v>4.6600000000000001E-3</v>
      </c>
      <c r="L39" s="56">
        <v>2.7999999999999998E-4</v>
      </c>
      <c r="M39" s="56">
        <v>-2.8861999999999999E-2</v>
      </c>
      <c r="N39" s="17">
        <v>5.0999999999999997E-2</v>
      </c>
      <c r="O39" s="17">
        <v>1.0999999999999999E-2</v>
      </c>
      <c r="P39" s="17"/>
      <c r="Q39" s="17">
        <v>32.6</v>
      </c>
      <c r="R39" s="17">
        <v>6.2</v>
      </c>
      <c r="S39" s="182">
        <v>30</v>
      </c>
      <c r="T39" s="182">
        <v>1.8</v>
      </c>
      <c r="U39" s="121">
        <f t="shared" si="4"/>
        <v>6.0000000000000009</v>
      </c>
      <c r="V39" s="17">
        <v>100</v>
      </c>
      <c r="W39" s="17">
        <v>350</v>
      </c>
      <c r="X39" s="30">
        <f t="shared" si="7"/>
        <v>7.9754601226993955</v>
      </c>
      <c r="Y39" s="30">
        <f t="shared" si="8"/>
        <v>0.41935483870967766</v>
      </c>
    </row>
    <row r="40" spans="1:25" s="114" customFormat="1" x14ac:dyDescent="0.2">
      <c r="A40" s="74" t="s">
        <v>687</v>
      </c>
      <c r="B40" s="22">
        <v>21.068000000000001</v>
      </c>
      <c r="C40" s="25">
        <v>5.3</v>
      </c>
      <c r="D40" s="25">
        <v>0.33</v>
      </c>
      <c r="E40" s="25">
        <v>0.754</v>
      </c>
      <c r="F40" s="25">
        <v>5.1999999999999998E-2</v>
      </c>
      <c r="G40" s="23">
        <f t="shared" si="5"/>
        <v>0.14226415094339623</v>
      </c>
      <c r="H40" s="24">
        <f t="shared" si="6"/>
        <v>5.4771900000000002</v>
      </c>
      <c r="I40" s="58">
        <v>0.154</v>
      </c>
      <c r="J40" s="58">
        <v>6.2E-2</v>
      </c>
      <c r="K40" s="58">
        <v>4.7000000000000002E-3</v>
      </c>
      <c r="L40" s="58">
        <v>1.1000000000000001E-3</v>
      </c>
      <c r="M40" s="58">
        <v>1.1701E-2</v>
      </c>
      <c r="N40" s="25">
        <v>0.19</v>
      </c>
      <c r="O40" s="25">
        <v>0.2</v>
      </c>
      <c r="P40" s="25"/>
      <c r="Q40" s="25">
        <v>148</v>
      </c>
      <c r="R40" s="25">
        <v>59</v>
      </c>
      <c r="S40" s="184">
        <v>30.1</v>
      </c>
      <c r="T40" s="184">
        <v>7.3</v>
      </c>
      <c r="U40" s="147">
        <f t="shared" si="4"/>
        <v>24.252491694352159</v>
      </c>
      <c r="V40" s="96">
        <v>-5000</v>
      </c>
      <c r="W40" s="96">
        <v>3600</v>
      </c>
      <c r="X40" s="22">
        <f t="shared" si="7"/>
        <v>79.662162162162161</v>
      </c>
      <c r="Y40" s="29">
        <f t="shared" si="8"/>
        <v>1.9983050847457628</v>
      </c>
    </row>
    <row r="41" spans="1:25" s="114" customFormat="1" x14ac:dyDescent="0.2">
      <c r="A41" s="74" t="s">
        <v>688</v>
      </c>
      <c r="B41" s="22">
        <v>11.074999999999999</v>
      </c>
      <c r="C41" s="25">
        <v>46.7</v>
      </c>
      <c r="D41" s="25">
        <v>1.2</v>
      </c>
      <c r="E41" s="25">
        <v>19.2</v>
      </c>
      <c r="F41" s="25">
        <v>0.52</v>
      </c>
      <c r="G41" s="23">
        <f t="shared" si="5"/>
        <v>0.4111349036402569</v>
      </c>
      <c r="H41" s="24">
        <f t="shared" si="6"/>
        <v>51.212000000000003</v>
      </c>
      <c r="I41" s="58">
        <v>4.5999999999999999E-2</v>
      </c>
      <c r="J41" s="58">
        <v>9.4999999999999998E-3</v>
      </c>
      <c r="K41" s="58">
        <v>4.6800000000000001E-3</v>
      </c>
      <c r="L41" s="58">
        <v>3.8000000000000002E-4</v>
      </c>
      <c r="M41" s="58">
        <v>-5.7523999999999999E-2</v>
      </c>
      <c r="N41" s="25">
        <v>6.3E-2</v>
      </c>
      <c r="O41" s="25">
        <v>1.9E-2</v>
      </c>
      <c r="P41" s="25"/>
      <c r="Q41" s="25">
        <v>45.2</v>
      </c>
      <c r="R41" s="25">
        <v>9.1999999999999993</v>
      </c>
      <c r="S41" s="184">
        <v>30.1</v>
      </c>
      <c r="T41" s="184">
        <v>2.4</v>
      </c>
      <c r="U41" s="146">
        <f t="shared" si="4"/>
        <v>7.9734219269102988</v>
      </c>
      <c r="V41" s="25">
        <v>710</v>
      </c>
      <c r="W41" s="25">
        <v>450</v>
      </c>
      <c r="X41" s="22">
        <f t="shared" si="7"/>
        <v>33.407079646017699</v>
      </c>
      <c r="Y41" s="29">
        <f t="shared" si="8"/>
        <v>1.6413043478260871</v>
      </c>
    </row>
    <row r="42" spans="1:25" x14ac:dyDescent="0.2">
      <c r="A42" s="79" t="s">
        <v>689</v>
      </c>
      <c r="B42" s="30">
        <v>19.122</v>
      </c>
      <c r="C42" s="17">
        <v>119</v>
      </c>
      <c r="D42" s="17">
        <v>28</v>
      </c>
      <c r="E42" s="17">
        <v>76</v>
      </c>
      <c r="F42" s="17">
        <v>20</v>
      </c>
      <c r="G42" s="31">
        <f t="shared" si="5"/>
        <v>0.6386554621848739</v>
      </c>
      <c r="H42" s="32">
        <f t="shared" si="6"/>
        <v>136.86000000000001</v>
      </c>
      <c r="I42" s="56">
        <v>3.8199999999999998E-2</v>
      </c>
      <c r="J42" s="56">
        <v>6.4000000000000003E-3</v>
      </c>
      <c r="K42" s="56">
        <v>4.7600000000000003E-3</v>
      </c>
      <c r="L42" s="56">
        <v>2.9E-4</v>
      </c>
      <c r="M42" s="56">
        <v>-4.3871E-2</v>
      </c>
      <c r="N42" s="17">
        <v>5.6000000000000001E-2</v>
      </c>
      <c r="O42" s="17">
        <v>1.0999999999999999E-2</v>
      </c>
      <c r="P42" s="17"/>
      <c r="Q42" s="17">
        <v>37.700000000000003</v>
      </c>
      <c r="R42" s="17">
        <v>6.2</v>
      </c>
      <c r="S42" s="182">
        <v>30.6</v>
      </c>
      <c r="T42" s="182">
        <v>1.9</v>
      </c>
      <c r="U42" s="121">
        <f t="shared" si="4"/>
        <v>6.2091503267973849</v>
      </c>
      <c r="V42" s="17">
        <v>460</v>
      </c>
      <c r="W42" s="17">
        <v>320</v>
      </c>
      <c r="X42" s="30">
        <f t="shared" si="7"/>
        <v>18.832891246684358</v>
      </c>
      <c r="Y42" s="30">
        <f t="shared" si="8"/>
        <v>1.1451612903225807</v>
      </c>
    </row>
    <row r="43" spans="1:25" x14ac:dyDescent="0.2">
      <c r="A43" s="79" t="s">
        <v>690</v>
      </c>
      <c r="B43" s="30">
        <v>22.85</v>
      </c>
      <c r="C43" s="17">
        <v>94.4</v>
      </c>
      <c r="D43" s="17">
        <v>4.8</v>
      </c>
      <c r="E43" s="17">
        <v>57.1</v>
      </c>
      <c r="F43" s="17">
        <v>1.5</v>
      </c>
      <c r="G43" s="31">
        <f t="shared" si="5"/>
        <v>0.6048728813559322</v>
      </c>
      <c r="H43" s="32">
        <f t="shared" si="6"/>
        <v>107.8185</v>
      </c>
      <c r="I43" s="56">
        <v>3.15E-2</v>
      </c>
      <c r="J43" s="56">
        <v>4.1000000000000003E-3</v>
      </c>
      <c r="K43" s="56">
        <v>4.7800000000000004E-3</v>
      </c>
      <c r="L43" s="56">
        <v>1.6000000000000001E-4</v>
      </c>
      <c r="M43" s="56">
        <v>5.8563E-3</v>
      </c>
      <c r="N43" s="17">
        <v>4.8800000000000003E-2</v>
      </c>
      <c r="O43" s="17">
        <v>6.4000000000000003E-3</v>
      </c>
      <c r="P43" s="17"/>
      <c r="Q43" s="17">
        <v>31.4</v>
      </c>
      <c r="R43" s="17">
        <v>4</v>
      </c>
      <c r="S43" s="182">
        <v>30.7</v>
      </c>
      <c r="T43" s="182">
        <v>1</v>
      </c>
      <c r="U43" s="121">
        <f t="shared" si="4"/>
        <v>3.2573289902280131</v>
      </c>
      <c r="V43" s="17">
        <v>70</v>
      </c>
      <c r="W43" s="17">
        <v>240</v>
      </c>
      <c r="X43" s="30">
        <f t="shared" si="7"/>
        <v>2.2292993630573243</v>
      </c>
      <c r="Y43" s="30">
        <f t="shared" si="8"/>
        <v>0.17499999999999982</v>
      </c>
    </row>
    <row r="44" spans="1:25" x14ac:dyDescent="0.2">
      <c r="A44" s="79" t="s">
        <v>691</v>
      </c>
      <c r="B44" s="30">
        <v>8.8394999999999992</v>
      </c>
      <c r="C44" s="17">
        <v>289</v>
      </c>
      <c r="D44" s="17">
        <v>21</v>
      </c>
      <c r="E44" s="17">
        <v>73.400000000000006</v>
      </c>
      <c r="F44" s="17">
        <v>2.1</v>
      </c>
      <c r="G44" s="31">
        <f t="shared" si="5"/>
        <v>0.25397923875432526</v>
      </c>
      <c r="H44" s="32">
        <f t="shared" si="6"/>
        <v>306.24900000000002</v>
      </c>
      <c r="I44" s="56">
        <v>2.9000000000000001E-2</v>
      </c>
      <c r="J44" s="56">
        <v>3.2000000000000002E-3</v>
      </c>
      <c r="K44" s="56">
        <v>4.7800000000000004E-3</v>
      </c>
      <c r="L44" s="56">
        <v>2.2000000000000001E-4</v>
      </c>
      <c r="M44" s="56">
        <v>4.6072000000000002E-2</v>
      </c>
      <c r="N44" s="17">
        <v>4.7199999999999999E-2</v>
      </c>
      <c r="O44" s="17">
        <v>6.1999999999999998E-3</v>
      </c>
      <c r="P44" s="17"/>
      <c r="Q44" s="17">
        <v>29</v>
      </c>
      <c r="R44" s="17">
        <v>3.2</v>
      </c>
      <c r="S44" s="182">
        <v>30.7</v>
      </c>
      <c r="T44" s="182">
        <v>1.4</v>
      </c>
      <c r="U44" s="121">
        <f t="shared" si="4"/>
        <v>4.5602605863192185</v>
      </c>
      <c r="V44" s="17">
        <v>40</v>
      </c>
      <c r="W44" s="17">
        <v>260</v>
      </c>
      <c r="X44" s="30">
        <f t="shared" si="7"/>
        <v>-5.862068965517242</v>
      </c>
      <c r="Y44" s="30">
        <f t="shared" si="8"/>
        <v>-0.53124999999999978</v>
      </c>
    </row>
    <row r="45" spans="1:25" x14ac:dyDescent="0.2">
      <c r="A45" s="79" t="s">
        <v>692</v>
      </c>
      <c r="B45" s="30">
        <v>23.283000000000001</v>
      </c>
      <c r="C45" s="17">
        <v>90.6</v>
      </c>
      <c r="D45" s="17">
        <v>5.3</v>
      </c>
      <c r="E45" s="17">
        <v>48.5</v>
      </c>
      <c r="F45" s="17">
        <v>1.8</v>
      </c>
      <c r="G45" s="31">
        <f t="shared" si="5"/>
        <v>0.53532008830022082</v>
      </c>
      <c r="H45" s="32">
        <f t="shared" si="6"/>
        <v>101.99749999999999</v>
      </c>
      <c r="I45" s="56">
        <v>2.9000000000000001E-2</v>
      </c>
      <c r="J45" s="56">
        <v>4.4000000000000003E-3</v>
      </c>
      <c r="K45" s="56">
        <v>4.7800000000000004E-3</v>
      </c>
      <c r="L45" s="56">
        <v>1.9000000000000001E-4</v>
      </c>
      <c r="M45" s="56">
        <v>9.4312999999999994E-2</v>
      </c>
      <c r="N45" s="17">
        <v>4.4200000000000003E-2</v>
      </c>
      <c r="O45" s="17">
        <v>6.7000000000000002E-3</v>
      </c>
      <c r="P45" s="17"/>
      <c r="Q45" s="17">
        <v>28.8</v>
      </c>
      <c r="R45" s="17">
        <v>4.3</v>
      </c>
      <c r="S45" s="182">
        <v>30.7</v>
      </c>
      <c r="T45" s="182">
        <v>1.2</v>
      </c>
      <c r="U45" s="121">
        <f t="shared" si="4"/>
        <v>3.9087947882736152</v>
      </c>
      <c r="V45" s="17">
        <v>-70</v>
      </c>
      <c r="W45" s="17">
        <v>260</v>
      </c>
      <c r="X45" s="30">
        <f t="shared" si="7"/>
        <v>-6.5972222222222099</v>
      </c>
      <c r="Y45" s="30">
        <f t="shared" si="8"/>
        <v>-0.44186046511627874</v>
      </c>
    </row>
    <row r="46" spans="1:25" x14ac:dyDescent="0.2">
      <c r="A46" s="79" t="s">
        <v>693</v>
      </c>
      <c r="B46" s="30">
        <v>16.687000000000001</v>
      </c>
      <c r="C46" s="17">
        <v>405</v>
      </c>
      <c r="D46" s="17">
        <v>37</v>
      </c>
      <c r="E46" s="17">
        <v>287</v>
      </c>
      <c r="F46" s="17">
        <v>32</v>
      </c>
      <c r="G46" s="31">
        <f t="shared" si="5"/>
        <v>0.70864197530864192</v>
      </c>
      <c r="H46" s="32">
        <f t="shared" si="6"/>
        <v>472.44499999999999</v>
      </c>
      <c r="I46" s="56">
        <v>3.32E-2</v>
      </c>
      <c r="J46" s="56">
        <v>2.7000000000000001E-3</v>
      </c>
      <c r="K46" s="56">
        <v>4.79E-3</v>
      </c>
      <c r="L46" s="56">
        <v>1.2999999999999999E-4</v>
      </c>
      <c r="M46" s="56">
        <v>-1.5030999999999999E-2</v>
      </c>
      <c r="N46" s="17">
        <v>5.0500000000000003E-2</v>
      </c>
      <c r="O46" s="17">
        <v>4.3E-3</v>
      </c>
      <c r="P46" s="17"/>
      <c r="Q46" s="17">
        <v>33.200000000000003</v>
      </c>
      <c r="R46" s="17">
        <v>2.7</v>
      </c>
      <c r="S46" s="182">
        <v>30.82</v>
      </c>
      <c r="T46" s="182">
        <v>0.82</v>
      </c>
      <c r="U46" s="121">
        <f t="shared" si="4"/>
        <v>2.6606099935107075</v>
      </c>
      <c r="V46" s="17">
        <v>140</v>
      </c>
      <c r="W46" s="17">
        <v>170</v>
      </c>
      <c r="X46" s="30">
        <f t="shared" si="7"/>
        <v>7.1686746987951855</v>
      </c>
      <c r="Y46" s="30">
        <f t="shared" si="8"/>
        <v>0.88148148148148242</v>
      </c>
    </row>
    <row r="47" spans="1:25" x14ac:dyDescent="0.2">
      <c r="A47" s="79" t="s">
        <v>694</v>
      </c>
      <c r="B47" s="30">
        <v>23.271000000000001</v>
      </c>
      <c r="C47" s="17">
        <v>62.2</v>
      </c>
      <c r="D47" s="17">
        <v>3.2</v>
      </c>
      <c r="E47" s="17">
        <v>32.130000000000003</v>
      </c>
      <c r="F47" s="17">
        <v>0.92</v>
      </c>
      <c r="G47" s="31">
        <f t="shared" si="5"/>
        <v>0.51655948553054665</v>
      </c>
      <c r="H47" s="32">
        <f t="shared" si="6"/>
        <v>69.750550000000004</v>
      </c>
      <c r="I47" s="56">
        <v>3.1800000000000002E-2</v>
      </c>
      <c r="J47" s="56">
        <v>4.8999999999999998E-3</v>
      </c>
      <c r="K47" s="56">
        <v>4.8199999999999996E-3</v>
      </c>
      <c r="L47" s="56">
        <v>2.2000000000000001E-4</v>
      </c>
      <c r="M47" s="56">
        <v>-8.3356E-2</v>
      </c>
      <c r="N47" s="17">
        <v>4.7699999999999999E-2</v>
      </c>
      <c r="O47" s="17">
        <v>8.5000000000000006E-3</v>
      </c>
      <c r="P47" s="17"/>
      <c r="Q47" s="17">
        <v>31.6</v>
      </c>
      <c r="R47" s="17">
        <v>4.8</v>
      </c>
      <c r="S47" s="182">
        <v>31</v>
      </c>
      <c r="T47" s="182">
        <v>1.4</v>
      </c>
      <c r="U47" s="121">
        <f t="shared" si="4"/>
        <v>4.5161290322580641</v>
      </c>
      <c r="V47" s="17">
        <v>20</v>
      </c>
      <c r="W47" s="17">
        <v>300</v>
      </c>
      <c r="X47" s="30">
        <f t="shared" si="7"/>
        <v>1.8987341772151889</v>
      </c>
      <c r="Y47" s="30">
        <f t="shared" si="8"/>
        <v>0.12500000000000031</v>
      </c>
    </row>
    <row r="48" spans="1:25" x14ac:dyDescent="0.2">
      <c r="A48" s="79" t="s">
        <v>695</v>
      </c>
      <c r="B48" s="30">
        <v>23.271000000000001</v>
      </c>
      <c r="C48" s="17">
        <v>108.3</v>
      </c>
      <c r="D48" s="17">
        <v>6.5</v>
      </c>
      <c r="E48" s="17">
        <v>40.82</v>
      </c>
      <c r="F48" s="17">
        <v>0.81</v>
      </c>
      <c r="G48" s="31">
        <f t="shared" si="5"/>
        <v>0.37691597414589106</v>
      </c>
      <c r="H48" s="32">
        <f t="shared" si="6"/>
        <v>117.89269999999999</v>
      </c>
      <c r="I48" s="56">
        <v>2.92E-2</v>
      </c>
      <c r="J48" s="56">
        <v>4.3E-3</v>
      </c>
      <c r="K48" s="56">
        <v>4.8199999999999996E-3</v>
      </c>
      <c r="L48" s="56">
        <v>2.0000000000000001E-4</v>
      </c>
      <c r="M48" s="56">
        <v>0.10273</v>
      </c>
      <c r="N48" s="17">
        <v>4.4400000000000002E-2</v>
      </c>
      <c r="O48" s="17">
        <v>6.4999999999999997E-3</v>
      </c>
      <c r="P48" s="17"/>
      <c r="Q48" s="17">
        <v>29</v>
      </c>
      <c r="R48" s="17">
        <v>4.3</v>
      </c>
      <c r="S48" s="182">
        <v>31</v>
      </c>
      <c r="T48" s="182">
        <v>1.3</v>
      </c>
      <c r="U48" s="121">
        <f t="shared" si="4"/>
        <v>4.1935483870967749</v>
      </c>
      <c r="V48" s="17">
        <v>-40</v>
      </c>
      <c r="W48" s="17">
        <v>250</v>
      </c>
      <c r="X48" s="30">
        <f t="shared" si="7"/>
        <v>-6.8965517241379226</v>
      </c>
      <c r="Y48" s="30">
        <f t="shared" si="8"/>
        <v>-0.46511627906976744</v>
      </c>
    </row>
    <row r="49" spans="1:25" x14ac:dyDescent="0.2">
      <c r="A49" s="79" t="s">
        <v>696</v>
      </c>
      <c r="B49" s="30">
        <v>22.547000000000001</v>
      </c>
      <c r="C49" s="17">
        <v>88.9</v>
      </c>
      <c r="D49" s="17">
        <v>4.5</v>
      </c>
      <c r="E49" s="17">
        <v>55.4</v>
      </c>
      <c r="F49" s="17">
        <v>1.7</v>
      </c>
      <c r="G49" s="31">
        <f t="shared" si="5"/>
        <v>0.62317210348706409</v>
      </c>
      <c r="H49" s="32">
        <f t="shared" si="6"/>
        <v>101.91900000000001</v>
      </c>
      <c r="I49" s="56">
        <v>3.3500000000000002E-2</v>
      </c>
      <c r="J49" s="56">
        <v>5.1999999999999998E-3</v>
      </c>
      <c r="K49" s="56">
        <v>4.8500000000000001E-3</v>
      </c>
      <c r="L49" s="56">
        <v>2.0000000000000001E-4</v>
      </c>
      <c r="M49" s="56">
        <v>-2.4906000000000001E-2</v>
      </c>
      <c r="N49" s="17">
        <v>5.4399999999999997E-2</v>
      </c>
      <c r="O49" s="17">
        <v>9.5999999999999992E-3</v>
      </c>
      <c r="P49" s="17"/>
      <c r="Q49" s="17">
        <v>33.200000000000003</v>
      </c>
      <c r="R49" s="17">
        <v>5.0999999999999996</v>
      </c>
      <c r="S49" s="182">
        <v>31.2</v>
      </c>
      <c r="T49" s="182">
        <v>1.3</v>
      </c>
      <c r="U49" s="121">
        <f t="shared" si="4"/>
        <v>4.166666666666667</v>
      </c>
      <c r="V49" s="17">
        <v>30</v>
      </c>
      <c r="W49" s="17">
        <v>290</v>
      </c>
      <c r="X49" s="30">
        <f t="shared" si="7"/>
        <v>6.024096385542177</v>
      </c>
      <c r="Y49" s="30">
        <f t="shared" si="8"/>
        <v>0.39215686274509876</v>
      </c>
    </row>
    <row r="50" spans="1:25" x14ac:dyDescent="0.2">
      <c r="A50" s="79" t="s">
        <v>697</v>
      </c>
      <c r="B50" s="30">
        <v>16.747</v>
      </c>
      <c r="C50" s="17">
        <v>75.900000000000006</v>
      </c>
      <c r="D50" s="17">
        <v>2.9</v>
      </c>
      <c r="E50" s="17">
        <v>36.159999999999997</v>
      </c>
      <c r="F50" s="17">
        <v>0.95</v>
      </c>
      <c r="G50" s="31">
        <f t="shared" si="5"/>
        <v>0.47641633728590244</v>
      </c>
      <c r="H50" s="32">
        <f t="shared" si="6"/>
        <v>84.397600000000011</v>
      </c>
      <c r="I50" s="56">
        <v>2.81E-2</v>
      </c>
      <c r="J50" s="56">
        <v>5.0000000000000001E-3</v>
      </c>
      <c r="K50" s="56">
        <v>4.8799999999999998E-3</v>
      </c>
      <c r="L50" s="56">
        <v>2.4000000000000001E-4</v>
      </c>
      <c r="M50" s="56">
        <v>-6.8005999999999997E-2</v>
      </c>
      <c r="N50" s="17">
        <v>4.3999999999999997E-2</v>
      </c>
      <c r="O50" s="17">
        <v>8.3000000000000001E-3</v>
      </c>
      <c r="P50" s="17"/>
      <c r="Q50" s="17">
        <v>28</v>
      </c>
      <c r="R50" s="17">
        <v>4.9000000000000004</v>
      </c>
      <c r="S50" s="182">
        <v>31.4</v>
      </c>
      <c r="T50" s="182">
        <v>1.5</v>
      </c>
      <c r="U50" s="121">
        <f t="shared" si="4"/>
        <v>4.7770700636942678</v>
      </c>
      <c r="V50" s="17">
        <v>-220</v>
      </c>
      <c r="W50" s="17">
        <v>290</v>
      </c>
      <c r="X50" s="30">
        <f t="shared" si="7"/>
        <v>-12.142857142857144</v>
      </c>
      <c r="Y50" s="30">
        <f t="shared" si="8"/>
        <v>-0.69387755102040782</v>
      </c>
    </row>
    <row r="51" spans="1:25" x14ac:dyDescent="0.2">
      <c r="A51" s="79" t="s">
        <v>698</v>
      </c>
      <c r="B51" s="30">
        <v>23.271000000000001</v>
      </c>
      <c r="C51" s="17">
        <v>72.900000000000006</v>
      </c>
      <c r="D51" s="17">
        <v>3.6</v>
      </c>
      <c r="E51" s="17">
        <v>31.01</v>
      </c>
      <c r="F51" s="17">
        <v>0.77</v>
      </c>
      <c r="G51" s="31">
        <f t="shared" si="5"/>
        <v>0.42537722908093278</v>
      </c>
      <c r="H51" s="32">
        <f t="shared" si="6"/>
        <v>80.187350000000009</v>
      </c>
      <c r="I51" s="56">
        <v>3.2000000000000001E-2</v>
      </c>
      <c r="J51" s="56">
        <v>5.0000000000000001E-3</v>
      </c>
      <c r="K51" s="56">
        <v>4.8900000000000002E-3</v>
      </c>
      <c r="L51" s="56">
        <v>2.0000000000000001E-4</v>
      </c>
      <c r="M51" s="56">
        <v>-0.11858</v>
      </c>
      <c r="N51" s="17">
        <v>4.6600000000000003E-2</v>
      </c>
      <c r="O51" s="17">
        <v>8.0999999999999996E-3</v>
      </c>
      <c r="P51" s="17"/>
      <c r="Q51" s="17">
        <v>31.7</v>
      </c>
      <c r="R51" s="17">
        <v>4.9000000000000004</v>
      </c>
      <c r="S51" s="182">
        <v>31.4</v>
      </c>
      <c r="T51" s="182">
        <v>1.3</v>
      </c>
      <c r="U51" s="121">
        <f t="shared" si="4"/>
        <v>4.1401273885350323</v>
      </c>
      <c r="V51" s="17">
        <v>-140</v>
      </c>
      <c r="W51" s="17">
        <v>290</v>
      </c>
      <c r="X51" s="30">
        <f t="shared" si="7"/>
        <v>0.94637223974763929</v>
      </c>
      <c r="Y51" s="30">
        <f t="shared" si="8"/>
        <v>6.1224489795918505E-2</v>
      </c>
    </row>
    <row r="52" spans="1:25" x14ac:dyDescent="0.2">
      <c r="A52" s="79" t="s">
        <v>699</v>
      </c>
      <c r="B52" s="30">
        <v>23.283000000000001</v>
      </c>
      <c r="C52" s="17">
        <v>215</v>
      </c>
      <c r="D52" s="17">
        <v>18</v>
      </c>
      <c r="E52" s="17">
        <v>74.8</v>
      </c>
      <c r="F52" s="17">
        <v>6</v>
      </c>
      <c r="G52" s="31">
        <f t="shared" si="5"/>
        <v>0.34790697674418603</v>
      </c>
      <c r="H52" s="32">
        <f t="shared" si="6"/>
        <v>232.578</v>
      </c>
      <c r="I52" s="56">
        <v>3.1E-2</v>
      </c>
      <c r="J52" s="56">
        <v>2.5999999999999999E-3</v>
      </c>
      <c r="K52" s="56">
        <v>4.8799999999999998E-3</v>
      </c>
      <c r="L52" s="56">
        <v>1.4999999999999999E-4</v>
      </c>
      <c r="M52" s="56">
        <v>0.19341</v>
      </c>
      <c r="N52" s="17">
        <v>4.65E-2</v>
      </c>
      <c r="O52" s="17">
        <v>3.8E-3</v>
      </c>
      <c r="P52" s="17"/>
      <c r="Q52" s="17">
        <v>30.9</v>
      </c>
      <c r="R52" s="17">
        <v>2.6</v>
      </c>
      <c r="S52" s="182">
        <v>31.4</v>
      </c>
      <c r="T52" s="182">
        <v>0.95</v>
      </c>
      <c r="U52" s="121">
        <f t="shared" si="4"/>
        <v>3.0254777070063694</v>
      </c>
      <c r="V52" s="17">
        <v>60</v>
      </c>
      <c r="W52" s="17">
        <v>150</v>
      </c>
      <c r="X52" s="30">
        <f t="shared" si="7"/>
        <v>-1.6181229773462702</v>
      </c>
      <c r="Y52" s="30">
        <f t="shared" si="8"/>
        <v>-0.19230769230769229</v>
      </c>
    </row>
    <row r="53" spans="1:25" x14ac:dyDescent="0.2">
      <c r="A53" s="79" t="s">
        <v>700</v>
      </c>
      <c r="B53" s="30">
        <v>23.059000000000001</v>
      </c>
      <c r="C53" s="17">
        <v>86.1</v>
      </c>
      <c r="D53" s="17">
        <v>3.7</v>
      </c>
      <c r="E53" s="17">
        <v>56.8</v>
      </c>
      <c r="F53" s="17">
        <v>2.2999999999999998</v>
      </c>
      <c r="G53" s="31">
        <f t="shared" si="5"/>
        <v>0.65969802555168411</v>
      </c>
      <c r="H53" s="32">
        <f t="shared" si="6"/>
        <v>99.447999999999993</v>
      </c>
      <c r="I53" s="56">
        <v>3.1600000000000003E-2</v>
      </c>
      <c r="J53" s="56">
        <v>4.8999999999999998E-3</v>
      </c>
      <c r="K53" s="56">
        <v>4.9300000000000004E-3</v>
      </c>
      <c r="L53" s="56">
        <v>2.5999999999999998E-4</v>
      </c>
      <c r="M53" s="56">
        <v>-1.3192999999999999E-4</v>
      </c>
      <c r="N53" s="17">
        <v>4.5900000000000003E-2</v>
      </c>
      <c r="O53" s="17">
        <v>7.3000000000000001E-3</v>
      </c>
      <c r="P53" s="17"/>
      <c r="Q53" s="17">
        <v>31.4</v>
      </c>
      <c r="R53" s="17">
        <v>4.8</v>
      </c>
      <c r="S53" s="182">
        <v>31.7</v>
      </c>
      <c r="T53" s="182">
        <v>1.7</v>
      </c>
      <c r="U53" s="121">
        <f t="shared" si="4"/>
        <v>5.3627760252365935</v>
      </c>
      <c r="V53" s="17">
        <v>-60</v>
      </c>
      <c r="W53" s="17">
        <v>280</v>
      </c>
      <c r="X53" s="30">
        <f t="shared" si="7"/>
        <v>-0.95541401273886439</v>
      </c>
      <c r="Y53" s="30">
        <f t="shared" si="8"/>
        <v>-6.2500000000000153E-2</v>
      </c>
    </row>
    <row r="54" spans="1:25" x14ac:dyDescent="0.2">
      <c r="A54" s="79" t="s">
        <v>701</v>
      </c>
      <c r="B54" s="30">
        <v>7.0354999999999999</v>
      </c>
      <c r="C54" s="17">
        <v>203</v>
      </c>
      <c r="D54" s="17">
        <v>10</v>
      </c>
      <c r="E54" s="17">
        <v>52.1</v>
      </c>
      <c r="F54" s="17">
        <v>1.2</v>
      </c>
      <c r="G54" s="31">
        <f t="shared" si="5"/>
        <v>0.25665024630541872</v>
      </c>
      <c r="H54" s="32">
        <f t="shared" si="6"/>
        <v>215.24350000000001</v>
      </c>
      <c r="I54" s="56">
        <v>3.3399999999999999E-2</v>
      </c>
      <c r="J54" s="56">
        <v>5.7000000000000002E-3</v>
      </c>
      <c r="K54" s="56">
        <v>4.9399999999999999E-3</v>
      </c>
      <c r="L54" s="56">
        <v>2.5000000000000001E-4</v>
      </c>
      <c r="M54" s="56">
        <v>0.1973</v>
      </c>
      <c r="N54" s="17">
        <v>5.0799999999999998E-2</v>
      </c>
      <c r="O54" s="17">
        <v>9.4000000000000004E-3</v>
      </c>
      <c r="P54" s="17"/>
      <c r="Q54" s="17">
        <v>33.299999999999997</v>
      </c>
      <c r="R54" s="17">
        <v>5.6</v>
      </c>
      <c r="S54" s="182">
        <v>31.8</v>
      </c>
      <c r="T54" s="182">
        <v>1.6</v>
      </c>
      <c r="U54" s="121">
        <f t="shared" si="4"/>
        <v>5.0314465408805038</v>
      </c>
      <c r="V54" s="17">
        <v>90</v>
      </c>
      <c r="W54" s="17">
        <v>330</v>
      </c>
      <c r="X54" s="30">
        <f t="shared" si="7"/>
        <v>4.5045045045044922</v>
      </c>
      <c r="Y54" s="30">
        <f t="shared" si="8"/>
        <v>0.26785714285714224</v>
      </c>
    </row>
    <row r="55" spans="1:25" x14ac:dyDescent="0.2">
      <c r="A55" s="79" t="s">
        <v>702</v>
      </c>
      <c r="B55" s="30">
        <v>23.26</v>
      </c>
      <c r="C55" s="17">
        <v>83.8</v>
      </c>
      <c r="D55" s="17">
        <v>5.5</v>
      </c>
      <c r="E55" s="17">
        <v>31.4</v>
      </c>
      <c r="F55" s="17">
        <v>1.3</v>
      </c>
      <c r="G55" s="31">
        <f t="shared" si="5"/>
        <v>0.37470167064439142</v>
      </c>
      <c r="H55" s="32">
        <f t="shared" si="6"/>
        <v>91.179000000000002</v>
      </c>
      <c r="I55" s="56">
        <v>3.4500000000000003E-2</v>
      </c>
      <c r="J55" s="56">
        <v>6.3E-3</v>
      </c>
      <c r="K55" s="56">
        <v>4.96E-3</v>
      </c>
      <c r="L55" s="56">
        <v>2.2000000000000001E-4</v>
      </c>
      <c r="M55" s="56">
        <v>-2.2005E-2</v>
      </c>
      <c r="N55" s="17">
        <v>5.5E-2</v>
      </c>
      <c r="O55" s="17">
        <v>1.0999999999999999E-2</v>
      </c>
      <c r="P55" s="17"/>
      <c r="Q55" s="17">
        <v>34</v>
      </c>
      <c r="R55" s="17">
        <v>6.1</v>
      </c>
      <c r="S55" s="182">
        <v>31.9</v>
      </c>
      <c r="T55" s="182">
        <v>1.4</v>
      </c>
      <c r="U55" s="121">
        <f t="shared" si="4"/>
        <v>4.3887147335423196</v>
      </c>
      <c r="V55" s="17">
        <v>-60</v>
      </c>
      <c r="W55" s="17">
        <v>320</v>
      </c>
      <c r="X55" s="30">
        <f t="shared" si="7"/>
        <v>6.1764705882352944</v>
      </c>
      <c r="Y55" s="30">
        <f t="shared" si="8"/>
        <v>0.34426229508196748</v>
      </c>
    </row>
    <row r="56" spans="1:25" x14ac:dyDescent="0.2">
      <c r="A56" s="79" t="s">
        <v>703</v>
      </c>
      <c r="B56" s="30">
        <v>17.966000000000001</v>
      </c>
      <c r="C56" s="17">
        <v>73.400000000000006</v>
      </c>
      <c r="D56" s="17">
        <v>3.5</v>
      </c>
      <c r="E56" s="17">
        <v>39.700000000000003</v>
      </c>
      <c r="F56" s="17">
        <v>1.4</v>
      </c>
      <c r="G56" s="31">
        <f t="shared" si="5"/>
        <v>0.54087193460490468</v>
      </c>
      <c r="H56" s="32">
        <f t="shared" si="6"/>
        <v>82.729500000000002</v>
      </c>
      <c r="I56" s="56">
        <v>3.4200000000000001E-2</v>
      </c>
      <c r="J56" s="56">
        <v>5.4999999999999997E-3</v>
      </c>
      <c r="K56" s="56">
        <v>4.9800000000000001E-3</v>
      </c>
      <c r="L56" s="56">
        <v>2.5000000000000001E-4</v>
      </c>
      <c r="M56" s="56">
        <v>8.9479000000000003E-2</v>
      </c>
      <c r="N56" s="17">
        <v>5.0299999999999997E-2</v>
      </c>
      <c r="O56" s="17">
        <v>8.2000000000000007E-3</v>
      </c>
      <c r="P56" s="17"/>
      <c r="Q56" s="17">
        <v>33.9</v>
      </c>
      <c r="R56" s="17">
        <v>5.4</v>
      </c>
      <c r="S56" s="182">
        <v>32</v>
      </c>
      <c r="T56" s="182">
        <v>1.6</v>
      </c>
      <c r="U56" s="121">
        <f t="shared" si="4"/>
        <v>5</v>
      </c>
      <c r="V56" s="17">
        <v>160</v>
      </c>
      <c r="W56" s="17">
        <v>290</v>
      </c>
      <c r="X56" s="30">
        <f t="shared" si="7"/>
        <v>5.6047197640118007</v>
      </c>
      <c r="Y56" s="30">
        <f t="shared" si="8"/>
        <v>0.35185185185185158</v>
      </c>
    </row>
    <row r="57" spans="1:25" x14ac:dyDescent="0.2">
      <c r="A57" s="79" t="s">
        <v>704</v>
      </c>
      <c r="B57" s="30">
        <v>11.004</v>
      </c>
      <c r="C57" s="17">
        <v>210</v>
      </c>
      <c r="D57" s="17">
        <v>11</v>
      </c>
      <c r="E57" s="17">
        <v>61</v>
      </c>
      <c r="F57" s="17">
        <v>1.9</v>
      </c>
      <c r="G57" s="31">
        <f t="shared" si="5"/>
        <v>0.2904761904761905</v>
      </c>
      <c r="H57" s="32">
        <f t="shared" si="6"/>
        <v>224.33500000000001</v>
      </c>
      <c r="I57" s="56">
        <v>3.15E-2</v>
      </c>
      <c r="J57" s="56">
        <v>3.0999999999999999E-3</v>
      </c>
      <c r="K57" s="56">
        <v>4.9899999999999996E-3</v>
      </c>
      <c r="L57" s="56">
        <v>1.3999999999999999E-4</v>
      </c>
      <c r="M57" s="56">
        <v>-0.11941</v>
      </c>
      <c r="N57" s="17">
        <v>4.5199999999999997E-2</v>
      </c>
      <c r="O57" s="17">
        <v>4.5999999999999999E-3</v>
      </c>
      <c r="P57" s="17"/>
      <c r="Q57" s="17">
        <v>31.5</v>
      </c>
      <c r="R57" s="17">
        <v>3</v>
      </c>
      <c r="S57" s="182">
        <v>32.11</v>
      </c>
      <c r="T57" s="182">
        <v>0.87</v>
      </c>
      <c r="U57" s="121">
        <f t="shared" si="4"/>
        <v>2.7094363126751788</v>
      </c>
      <c r="V57" s="17">
        <v>-20</v>
      </c>
      <c r="W57" s="17">
        <v>180</v>
      </c>
      <c r="X57" s="30">
        <f t="shared" si="7"/>
        <v>-1.9365079365079252</v>
      </c>
      <c r="Y57" s="30">
        <f t="shared" si="8"/>
        <v>-0.20333333333333314</v>
      </c>
    </row>
    <row r="58" spans="1:25" x14ac:dyDescent="0.2">
      <c r="A58" s="79" t="s">
        <v>705</v>
      </c>
      <c r="B58" s="30">
        <v>17.559000000000001</v>
      </c>
      <c r="C58" s="17">
        <v>180</v>
      </c>
      <c r="D58" s="17">
        <v>8.8000000000000007</v>
      </c>
      <c r="E58" s="17">
        <v>79.8</v>
      </c>
      <c r="F58" s="17">
        <v>2.1</v>
      </c>
      <c r="G58" s="31">
        <f t="shared" si="5"/>
        <v>0.4433333333333333</v>
      </c>
      <c r="H58" s="32">
        <f t="shared" si="6"/>
        <v>198.75299999999999</v>
      </c>
      <c r="I58" s="56">
        <v>3.4000000000000002E-2</v>
      </c>
      <c r="J58" s="56">
        <v>3.2000000000000002E-3</v>
      </c>
      <c r="K58" s="56">
        <v>5.0400000000000002E-3</v>
      </c>
      <c r="L58" s="56">
        <v>1.9000000000000001E-4</v>
      </c>
      <c r="M58" s="56">
        <v>-0.19581999999999999</v>
      </c>
      <c r="N58" s="17">
        <v>4.9700000000000001E-2</v>
      </c>
      <c r="O58" s="17">
        <v>5.3E-3</v>
      </c>
      <c r="P58" s="17"/>
      <c r="Q58" s="17">
        <v>33.9</v>
      </c>
      <c r="R58" s="17">
        <v>3.1</v>
      </c>
      <c r="S58" s="182">
        <v>32.4</v>
      </c>
      <c r="T58" s="182">
        <v>1.2</v>
      </c>
      <c r="U58" s="121">
        <f t="shared" si="4"/>
        <v>3.7037037037037033</v>
      </c>
      <c r="V58" s="17">
        <v>80</v>
      </c>
      <c r="W58" s="17">
        <v>200</v>
      </c>
      <c r="X58" s="30">
        <f t="shared" si="7"/>
        <v>4.4247787610619422</v>
      </c>
      <c r="Y58" s="30">
        <f t="shared" si="8"/>
        <v>0.48387096774193544</v>
      </c>
    </row>
    <row r="59" spans="1:25" x14ac:dyDescent="0.2">
      <c r="A59" s="79" t="s">
        <v>706</v>
      </c>
      <c r="B59" s="30">
        <v>23.271000000000001</v>
      </c>
      <c r="C59" s="17">
        <v>195</v>
      </c>
      <c r="D59" s="17">
        <v>10</v>
      </c>
      <c r="E59" s="17">
        <v>83.5</v>
      </c>
      <c r="F59" s="17">
        <v>2.6</v>
      </c>
      <c r="G59" s="31">
        <f t="shared" si="5"/>
        <v>0.42820512820512818</v>
      </c>
      <c r="H59" s="32">
        <f t="shared" si="6"/>
        <v>214.6225</v>
      </c>
      <c r="I59" s="56">
        <v>3.4799999999999998E-2</v>
      </c>
      <c r="J59" s="56">
        <v>2.7000000000000001E-3</v>
      </c>
      <c r="K59" s="56">
        <v>5.0400000000000002E-3</v>
      </c>
      <c r="L59" s="56">
        <v>1.6000000000000001E-4</v>
      </c>
      <c r="M59" s="56">
        <v>0.23907999999999999</v>
      </c>
      <c r="N59" s="17">
        <v>5.0200000000000002E-2</v>
      </c>
      <c r="O59" s="17">
        <v>4.0000000000000001E-3</v>
      </c>
      <c r="P59" s="17"/>
      <c r="Q59" s="17">
        <v>34.700000000000003</v>
      </c>
      <c r="R59" s="17">
        <v>2.7</v>
      </c>
      <c r="S59" s="182">
        <v>32.4</v>
      </c>
      <c r="T59" s="182">
        <v>1</v>
      </c>
      <c r="U59" s="121">
        <f t="shared" si="4"/>
        <v>3.0864197530864201</v>
      </c>
      <c r="V59" s="17">
        <v>210</v>
      </c>
      <c r="W59" s="17">
        <v>160</v>
      </c>
      <c r="X59" s="30">
        <f t="shared" si="7"/>
        <v>6.6282420749279698</v>
      </c>
      <c r="Y59" s="30">
        <f t="shared" si="8"/>
        <v>0.85185185185185341</v>
      </c>
    </row>
    <row r="60" spans="1:25" x14ac:dyDescent="0.2">
      <c r="A60" s="79" t="s">
        <v>707</v>
      </c>
      <c r="B60" s="30">
        <v>18.882000000000001</v>
      </c>
      <c r="C60" s="17">
        <v>113.4</v>
      </c>
      <c r="D60" s="17">
        <v>4.9000000000000004</v>
      </c>
      <c r="E60" s="17">
        <v>46.69</v>
      </c>
      <c r="F60" s="17">
        <v>0.81</v>
      </c>
      <c r="G60" s="31">
        <f t="shared" si="5"/>
        <v>0.41172839506172837</v>
      </c>
      <c r="H60" s="32">
        <f t="shared" si="6"/>
        <v>124.37215</v>
      </c>
      <c r="I60" s="56">
        <v>3.7499999999999999E-2</v>
      </c>
      <c r="J60" s="56">
        <v>5.1999999999999998E-3</v>
      </c>
      <c r="K60" s="56">
        <v>5.0499999999999998E-3</v>
      </c>
      <c r="L60" s="56">
        <v>2.1000000000000001E-4</v>
      </c>
      <c r="M60" s="56">
        <v>-1.4168E-2</v>
      </c>
      <c r="N60" s="17">
        <v>5.0900000000000001E-2</v>
      </c>
      <c r="O60" s="17">
        <v>7.7999999999999996E-3</v>
      </c>
      <c r="P60" s="17"/>
      <c r="Q60" s="17">
        <v>37.1</v>
      </c>
      <c r="R60" s="17">
        <v>5</v>
      </c>
      <c r="S60" s="182">
        <v>32.4</v>
      </c>
      <c r="T60" s="182">
        <v>1.3</v>
      </c>
      <c r="U60" s="121">
        <f t="shared" si="4"/>
        <v>4.0123456790123457</v>
      </c>
      <c r="V60" s="17">
        <v>210</v>
      </c>
      <c r="W60" s="17">
        <v>280</v>
      </c>
      <c r="X60" s="30">
        <f t="shared" si="7"/>
        <v>12.668463611859849</v>
      </c>
      <c r="Y60" s="30">
        <f t="shared" si="8"/>
        <v>0.94000000000000061</v>
      </c>
    </row>
    <row r="61" spans="1:25" x14ac:dyDescent="0.2">
      <c r="A61" s="79" t="s">
        <v>708</v>
      </c>
      <c r="B61" s="30">
        <v>23.268000000000001</v>
      </c>
      <c r="C61" s="17">
        <v>82.8</v>
      </c>
      <c r="D61" s="17">
        <v>2.4</v>
      </c>
      <c r="E61" s="17">
        <v>34.54</v>
      </c>
      <c r="F61" s="17">
        <v>0.56000000000000005</v>
      </c>
      <c r="G61" s="31">
        <f t="shared" si="5"/>
        <v>0.41714975845410629</v>
      </c>
      <c r="H61" s="32">
        <f t="shared" si="6"/>
        <v>90.916899999999998</v>
      </c>
      <c r="I61" s="56">
        <v>3.1099999999999999E-2</v>
      </c>
      <c r="J61" s="56">
        <v>4.3E-3</v>
      </c>
      <c r="K61" s="56">
        <v>5.0699999999999999E-3</v>
      </c>
      <c r="L61" s="56">
        <v>2.0000000000000001E-4</v>
      </c>
      <c r="M61" s="56">
        <v>-5.9851000000000001E-2</v>
      </c>
      <c r="N61" s="17">
        <v>4.6699999999999998E-2</v>
      </c>
      <c r="O61" s="17">
        <v>7.0000000000000001E-3</v>
      </c>
      <c r="P61" s="17"/>
      <c r="Q61" s="17">
        <v>30.9</v>
      </c>
      <c r="R61" s="17">
        <v>4.2</v>
      </c>
      <c r="S61" s="182">
        <v>32.6</v>
      </c>
      <c r="T61" s="182">
        <v>1.3</v>
      </c>
      <c r="U61" s="121">
        <f t="shared" si="4"/>
        <v>3.9877300613496933</v>
      </c>
      <c r="V61" s="17">
        <v>-10</v>
      </c>
      <c r="W61" s="17">
        <v>250</v>
      </c>
      <c r="X61" s="30">
        <f t="shared" si="7"/>
        <v>-5.5016181229773586</v>
      </c>
      <c r="Y61" s="30">
        <f t="shared" si="8"/>
        <v>-0.40476190476190543</v>
      </c>
    </row>
    <row r="62" spans="1:25" x14ac:dyDescent="0.2">
      <c r="A62" s="79" t="s">
        <v>709</v>
      </c>
      <c r="B62" s="30">
        <v>8.5990000000000002</v>
      </c>
      <c r="C62" s="17">
        <v>44.2</v>
      </c>
      <c r="D62" s="17">
        <v>2.1</v>
      </c>
      <c r="E62" s="17">
        <v>29.8</v>
      </c>
      <c r="F62" s="17">
        <v>1.4</v>
      </c>
      <c r="G62" s="31">
        <f t="shared" si="5"/>
        <v>0.67420814479638003</v>
      </c>
      <c r="H62" s="32">
        <f t="shared" si="6"/>
        <v>51.203000000000003</v>
      </c>
      <c r="I62" s="56">
        <v>2.5000000000000001E-2</v>
      </c>
      <c r="J62" s="56">
        <v>1.2E-2</v>
      </c>
      <c r="K62" s="56">
        <v>5.0800000000000003E-3</v>
      </c>
      <c r="L62" s="56">
        <v>3.2000000000000003E-4</v>
      </c>
      <c r="M62" s="56">
        <v>-0.26961000000000002</v>
      </c>
      <c r="N62" s="17">
        <v>0.04</v>
      </c>
      <c r="O62" s="17">
        <v>0.02</v>
      </c>
      <c r="P62" s="17"/>
      <c r="Q62" s="17">
        <v>24</v>
      </c>
      <c r="R62" s="17">
        <v>12</v>
      </c>
      <c r="S62" s="182">
        <v>32.700000000000003</v>
      </c>
      <c r="T62" s="182">
        <v>2.1</v>
      </c>
      <c r="U62" s="121">
        <f t="shared" si="4"/>
        <v>6.4220183486238538</v>
      </c>
      <c r="V62" s="17">
        <v>-690</v>
      </c>
      <c r="W62" s="17">
        <v>660</v>
      </c>
      <c r="X62" s="30">
        <f t="shared" si="7"/>
        <v>-36.250000000000007</v>
      </c>
      <c r="Y62" s="30">
        <f t="shared" si="8"/>
        <v>-0.7250000000000002</v>
      </c>
    </row>
    <row r="63" spans="1:25" x14ac:dyDescent="0.2">
      <c r="A63" s="79" t="s">
        <v>710</v>
      </c>
      <c r="B63" s="30">
        <v>23.271000000000001</v>
      </c>
      <c r="C63" s="17">
        <v>180</v>
      </c>
      <c r="D63" s="17">
        <v>18</v>
      </c>
      <c r="E63" s="17">
        <v>49.1</v>
      </c>
      <c r="F63" s="17">
        <v>3.4</v>
      </c>
      <c r="G63" s="31">
        <f t="shared" si="5"/>
        <v>0.27277777777777779</v>
      </c>
      <c r="H63" s="32">
        <f t="shared" si="6"/>
        <v>191.5385</v>
      </c>
      <c r="I63" s="56">
        <v>2.8500000000000001E-2</v>
      </c>
      <c r="J63" s="56">
        <v>3.3999999999999998E-3</v>
      </c>
      <c r="K63" s="56">
        <v>5.1000000000000004E-3</v>
      </c>
      <c r="L63" s="56">
        <v>2.9999999999999997E-4</v>
      </c>
      <c r="M63" s="56">
        <v>0.27155000000000001</v>
      </c>
      <c r="N63" s="17">
        <v>4.2900000000000001E-2</v>
      </c>
      <c r="O63" s="17">
        <v>4.7999999999999996E-3</v>
      </c>
      <c r="P63" s="17"/>
      <c r="Q63" s="17">
        <v>28.9</v>
      </c>
      <c r="R63" s="17">
        <v>3.2</v>
      </c>
      <c r="S63" s="182">
        <v>32.799999999999997</v>
      </c>
      <c r="T63" s="182">
        <v>1.9</v>
      </c>
      <c r="U63" s="121">
        <f t="shared" si="4"/>
        <v>5.7926829268292686</v>
      </c>
      <c r="V63" s="17">
        <v>-150</v>
      </c>
      <c r="W63" s="17">
        <v>190</v>
      </c>
      <c r="X63" s="30">
        <f t="shared" si="7"/>
        <v>-13.494809688581299</v>
      </c>
      <c r="Y63" s="30">
        <f t="shared" si="8"/>
        <v>-1.2187499999999996</v>
      </c>
    </row>
    <row r="64" spans="1:25" x14ac:dyDescent="0.2">
      <c r="A64" s="79" t="s">
        <v>711</v>
      </c>
      <c r="B64" s="30">
        <v>21.707999999999998</v>
      </c>
      <c r="C64" s="17">
        <v>124</v>
      </c>
      <c r="D64" s="17">
        <v>6.9</v>
      </c>
      <c r="E64" s="17">
        <v>52.5</v>
      </c>
      <c r="F64" s="17">
        <v>1.8</v>
      </c>
      <c r="G64" s="31">
        <f t="shared" si="5"/>
        <v>0.42338709677419356</v>
      </c>
      <c r="H64" s="32">
        <f t="shared" si="6"/>
        <v>136.33750000000001</v>
      </c>
      <c r="I64" s="56">
        <v>3.5299999999999998E-2</v>
      </c>
      <c r="J64" s="56">
        <v>3.8999999999999998E-3</v>
      </c>
      <c r="K64" s="56">
        <v>5.1200000000000004E-3</v>
      </c>
      <c r="L64" s="56">
        <v>1.7000000000000001E-4</v>
      </c>
      <c r="M64" s="56">
        <v>0.19747999999999999</v>
      </c>
      <c r="N64" s="17">
        <v>4.9299999999999997E-2</v>
      </c>
      <c r="O64" s="17">
        <v>5.4000000000000003E-3</v>
      </c>
      <c r="P64" s="17"/>
      <c r="Q64" s="17">
        <v>35.1</v>
      </c>
      <c r="R64" s="17">
        <v>3.8</v>
      </c>
      <c r="S64" s="182">
        <v>32.9</v>
      </c>
      <c r="T64" s="182">
        <v>1.1000000000000001</v>
      </c>
      <c r="U64" s="121">
        <f t="shared" si="4"/>
        <v>3.3434650455927057</v>
      </c>
      <c r="V64" s="17">
        <v>110</v>
      </c>
      <c r="W64" s="17">
        <v>210</v>
      </c>
      <c r="X64" s="30">
        <f t="shared" si="7"/>
        <v>6.2678062678062751</v>
      </c>
      <c r="Y64" s="30">
        <f t="shared" si="8"/>
        <v>0.57894736842105343</v>
      </c>
    </row>
    <row r="65" spans="1:25" x14ac:dyDescent="0.2">
      <c r="A65" s="79" t="s">
        <v>712</v>
      </c>
      <c r="B65" s="30">
        <v>23.283000000000001</v>
      </c>
      <c r="C65" s="17">
        <v>81.5</v>
      </c>
      <c r="D65" s="17">
        <v>4.5</v>
      </c>
      <c r="E65" s="17">
        <v>39.700000000000003</v>
      </c>
      <c r="F65" s="17">
        <v>1.1000000000000001</v>
      </c>
      <c r="G65" s="31">
        <f t="shared" si="5"/>
        <v>0.48711656441717793</v>
      </c>
      <c r="H65" s="32">
        <f t="shared" si="6"/>
        <v>90.829499999999996</v>
      </c>
      <c r="I65" s="56">
        <v>3.6299999999999999E-2</v>
      </c>
      <c r="J65" s="56">
        <v>6.1999999999999998E-3</v>
      </c>
      <c r="K65" s="56">
        <v>5.1399999999999996E-3</v>
      </c>
      <c r="L65" s="56">
        <v>2.2000000000000001E-4</v>
      </c>
      <c r="M65" s="56">
        <v>2.8660000000000001E-2</v>
      </c>
      <c r="N65" s="17">
        <v>5.5399999999999998E-2</v>
      </c>
      <c r="O65" s="17">
        <v>9.5999999999999992E-3</v>
      </c>
      <c r="P65" s="17"/>
      <c r="Q65" s="17">
        <v>35.799999999999997</v>
      </c>
      <c r="R65" s="17">
        <v>6.1</v>
      </c>
      <c r="S65" s="182">
        <v>33</v>
      </c>
      <c r="T65" s="182">
        <v>1.4</v>
      </c>
      <c r="U65" s="121">
        <f t="shared" si="4"/>
        <v>4.2424242424242422</v>
      </c>
      <c r="V65" s="17">
        <v>240</v>
      </c>
      <c r="W65" s="17">
        <v>300</v>
      </c>
      <c r="X65" s="30">
        <f t="shared" si="7"/>
        <v>7.8212290502793209</v>
      </c>
      <c r="Y65" s="30">
        <f t="shared" si="8"/>
        <v>0.45901639344262252</v>
      </c>
    </row>
    <row r="66" spans="1:25" x14ac:dyDescent="0.2">
      <c r="A66" s="79" t="s">
        <v>713</v>
      </c>
      <c r="B66" s="30">
        <v>15.454000000000001</v>
      </c>
      <c r="C66" s="17">
        <v>80.099999999999994</v>
      </c>
      <c r="D66" s="17">
        <v>3.2</v>
      </c>
      <c r="E66" s="17">
        <v>30</v>
      </c>
      <c r="F66" s="17">
        <v>0.69</v>
      </c>
      <c r="G66" s="31">
        <f t="shared" si="5"/>
        <v>0.37453183520599254</v>
      </c>
      <c r="H66" s="32">
        <f t="shared" si="6"/>
        <v>87.149999999999991</v>
      </c>
      <c r="I66" s="56">
        <v>2.86E-2</v>
      </c>
      <c r="J66" s="56">
        <v>6.4000000000000003E-3</v>
      </c>
      <c r="K66" s="56">
        <v>5.1700000000000001E-3</v>
      </c>
      <c r="L66" s="56">
        <v>2.7E-4</v>
      </c>
      <c r="M66" s="56">
        <v>0.11304</v>
      </c>
      <c r="N66" s="17">
        <v>4.0599999999999997E-2</v>
      </c>
      <c r="O66" s="17">
        <v>9.1999999999999998E-3</v>
      </c>
      <c r="P66" s="17"/>
      <c r="Q66" s="17">
        <v>28.3</v>
      </c>
      <c r="R66" s="17">
        <v>6.3</v>
      </c>
      <c r="S66" s="182">
        <v>33.200000000000003</v>
      </c>
      <c r="T66" s="182">
        <v>1.7</v>
      </c>
      <c r="U66" s="121">
        <f t="shared" si="4"/>
        <v>5.1204819277108422</v>
      </c>
      <c r="V66" s="17">
        <v>-350</v>
      </c>
      <c r="W66" s="17">
        <v>350</v>
      </c>
      <c r="X66" s="30">
        <f t="shared" si="7"/>
        <v>-17.314487632508847</v>
      </c>
      <c r="Y66" s="30">
        <f t="shared" si="8"/>
        <v>-0.77777777777777812</v>
      </c>
    </row>
    <row r="67" spans="1:25" x14ac:dyDescent="0.2">
      <c r="A67" s="79" t="s">
        <v>714</v>
      </c>
      <c r="B67" s="30">
        <v>23.085999999999999</v>
      </c>
      <c r="C67" s="17">
        <v>77.7</v>
      </c>
      <c r="D67" s="17">
        <v>3.9</v>
      </c>
      <c r="E67" s="17">
        <v>39.799999999999997</v>
      </c>
      <c r="F67" s="17">
        <v>1.5</v>
      </c>
      <c r="G67" s="31">
        <f t="shared" ref="G67:G101" si="9">E67/C67</f>
        <v>0.51222651222651217</v>
      </c>
      <c r="H67" s="32">
        <f t="shared" ref="H67:H101" si="10">C67+(0.235*E67)</f>
        <v>87.052999999999997</v>
      </c>
      <c r="I67" s="56">
        <v>3.4000000000000002E-2</v>
      </c>
      <c r="J67" s="56">
        <v>6.6E-3</v>
      </c>
      <c r="K67" s="56">
        <v>5.1700000000000001E-3</v>
      </c>
      <c r="L67" s="56">
        <v>1.9000000000000001E-4</v>
      </c>
      <c r="M67" s="56">
        <v>7.2410000000000002E-2</v>
      </c>
      <c r="N67" s="17">
        <v>4.5999999999999999E-2</v>
      </c>
      <c r="O67" s="17">
        <v>9.1999999999999998E-3</v>
      </c>
      <c r="P67" s="17"/>
      <c r="Q67" s="17">
        <v>33.5</v>
      </c>
      <c r="R67" s="17">
        <v>6.4</v>
      </c>
      <c r="S67" s="182">
        <v>33.299999999999997</v>
      </c>
      <c r="T67" s="182">
        <v>1.2</v>
      </c>
      <c r="U67" s="121">
        <f t="shared" si="4"/>
        <v>3.6036036036036037</v>
      </c>
      <c r="V67" s="17">
        <v>-180</v>
      </c>
      <c r="W67" s="17">
        <v>310</v>
      </c>
      <c r="X67" s="30">
        <f t="shared" ref="X67:X101" si="11">100*(1-(S67/Q67))</f>
        <v>0.59701492537314049</v>
      </c>
      <c r="Y67" s="30">
        <f t="shared" ref="Y67:Y101" si="12">(Q67-S67)/R67</f>
        <v>3.1250000000000444E-2</v>
      </c>
    </row>
    <row r="68" spans="1:25" x14ac:dyDescent="0.2">
      <c r="A68" s="79" t="s">
        <v>715</v>
      </c>
      <c r="B68" s="30">
        <v>23.271000000000001</v>
      </c>
      <c r="C68" s="17">
        <v>125.1</v>
      </c>
      <c r="D68" s="17">
        <v>5.6</v>
      </c>
      <c r="E68" s="17">
        <v>58</v>
      </c>
      <c r="F68" s="17">
        <v>1.8</v>
      </c>
      <c r="G68" s="31">
        <f t="shared" si="9"/>
        <v>0.46362909672262193</v>
      </c>
      <c r="H68" s="32">
        <f t="shared" si="10"/>
        <v>138.72999999999999</v>
      </c>
      <c r="I68" s="56">
        <v>3.4799999999999998E-2</v>
      </c>
      <c r="J68" s="56">
        <v>3.8E-3</v>
      </c>
      <c r="K68" s="56">
        <v>5.2199999999999998E-3</v>
      </c>
      <c r="L68" s="56">
        <v>1.7000000000000001E-4</v>
      </c>
      <c r="M68" s="56">
        <v>-1.3643000000000001E-2</v>
      </c>
      <c r="N68" s="17">
        <v>4.8500000000000001E-2</v>
      </c>
      <c r="O68" s="17">
        <v>5.4000000000000003E-3</v>
      </c>
      <c r="P68" s="17"/>
      <c r="Q68" s="17">
        <v>34.5</v>
      </c>
      <c r="R68" s="17">
        <v>3.7</v>
      </c>
      <c r="S68" s="182">
        <v>33.5</v>
      </c>
      <c r="T68" s="182">
        <v>1.1000000000000001</v>
      </c>
      <c r="U68" s="121">
        <f t="shared" ref="U68:U101" si="13">(T68/S68)*100</f>
        <v>3.2835820895522394</v>
      </c>
      <c r="V68" s="17">
        <v>50</v>
      </c>
      <c r="W68" s="17">
        <v>200</v>
      </c>
      <c r="X68" s="30">
        <f t="shared" si="11"/>
        <v>2.8985507246376829</v>
      </c>
      <c r="Y68" s="30">
        <f t="shared" si="12"/>
        <v>0.27027027027027023</v>
      </c>
    </row>
    <row r="69" spans="1:25" x14ac:dyDescent="0.2">
      <c r="A69" s="79" t="s">
        <v>716</v>
      </c>
      <c r="B69" s="30">
        <v>23.283000000000001</v>
      </c>
      <c r="C69" s="17">
        <v>128.6</v>
      </c>
      <c r="D69" s="17">
        <v>9.9</v>
      </c>
      <c r="E69" s="17">
        <v>52.1</v>
      </c>
      <c r="F69" s="17">
        <v>2.4</v>
      </c>
      <c r="G69" s="31">
        <f t="shared" si="9"/>
        <v>0.40513219284603424</v>
      </c>
      <c r="H69" s="32">
        <f t="shared" si="10"/>
        <v>140.84350000000001</v>
      </c>
      <c r="I69" s="56">
        <v>3.56E-2</v>
      </c>
      <c r="J69" s="56">
        <v>4.1000000000000003E-3</v>
      </c>
      <c r="K69" s="56">
        <v>5.2300000000000003E-3</v>
      </c>
      <c r="L69" s="56">
        <v>2.1000000000000001E-4</v>
      </c>
      <c r="M69" s="56">
        <v>6.1698999999999997E-2</v>
      </c>
      <c r="N69" s="17">
        <v>4.9599999999999998E-2</v>
      </c>
      <c r="O69" s="17">
        <v>5.8999999999999999E-3</v>
      </c>
      <c r="P69" s="17"/>
      <c r="Q69" s="17">
        <v>35.299999999999997</v>
      </c>
      <c r="R69" s="17">
        <v>4</v>
      </c>
      <c r="S69" s="182">
        <v>33.6</v>
      </c>
      <c r="T69" s="182">
        <v>1.3</v>
      </c>
      <c r="U69" s="121">
        <f t="shared" si="13"/>
        <v>3.8690476190476191</v>
      </c>
      <c r="V69" s="17">
        <v>150</v>
      </c>
      <c r="W69" s="17">
        <v>220</v>
      </c>
      <c r="X69" s="30">
        <f t="shared" si="11"/>
        <v>4.8158640226628746</v>
      </c>
      <c r="Y69" s="30">
        <f t="shared" si="12"/>
        <v>0.42499999999999893</v>
      </c>
    </row>
    <row r="70" spans="1:25" x14ac:dyDescent="0.2">
      <c r="A70" s="79" t="s">
        <v>717</v>
      </c>
      <c r="B70" s="30">
        <v>18.401</v>
      </c>
      <c r="C70" s="17">
        <v>204</v>
      </c>
      <c r="D70" s="17">
        <v>10</v>
      </c>
      <c r="E70" s="17">
        <v>74.3</v>
      </c>
      <c r="F70" s="17">
        <v>1.7</v>
      </c>
      <c r="G70" s="31">
        <f t="shared" si="9"/>
        <v>0.36421568627450979</v>
      </c>
      <c r="H70" s="32">
        <f t="shared" si="10"/>
        <v>221.4605</v>
      </c>
      <c r="I70" s="56">
        <v>3.4200000000000001E-2</v>
      </c>
      <c r="J70" s="56">
        <v>3.0999999999999999E-3</v>
      </c>
      <c r="K70" s="56">
        <v>5.2500000000000003E-3</v>
      </c>
      <c r="L70" s="56">
        <v>1.7000000000000001E-4</v>
      </c>
      <c r="M70" s="56">
        <v>0.18365999999999999</v>
      </c>
      <c r="N70" s="17">
        <v>4.7E-2</v>
      </c>
      <c r="O70" s="17">
        <v>4.3E-3</v>
      </c>
      <c r="P70" s="17"/>
      <c r="Q70" s="17">
        <v>34.1</v>
      </c>
      <c r="R70" s="17">
        <v>3</v>
      </c>
      <c r="S70" s="182">
        <v>33.700000000000003</v>
      </c>
      <c r="T70" s="182">
        <v>1.1000000000000001</v>
      </c>
      <c r="U70" s="121">
        <f t="shared" si="13"/>
        <v>3.2640949554896146</v>
      </c>
      <c r="V70" s="17">
        <v>20</v>
      </c>
      <c r="W70" s="17">
        <v>180</v>
      </c>
      <c r="X70" s="30">
        <f t="shared" si="11"/>
        <v>1.1730205278592365</v>
      </c>
      <c r="Y70" s="30">
        <f t="shared" si="12"/>
        <v>0.13333333333333286</v>
      </c>
    </row>
    <row r="71" spans="1:25" x14ac:dyDescent="0.2">
      <c r="A71" s="79" t="s">
        <v>718</v>
      </c>
      <c r="B71" s="30">
        <v>23.271000000000001</v>
      </c>
      <c r="C71" s="17">
        <v>88.6</v>
      </c>
      <c r="D71" s="17">
        <v>6</v>
      </c>
      <c r="E71" s="17">
        <v>45.9</v>
      </c>
      <c r="F71" s="17">
        <v>1.7</v>
      </c>
      <c r="G71" s="31">
        <f t="shared" si="9"/>
        <v>0.51805869074492106</v>
      </c>
      <c r="H71" s="32">
        <f t="shared" si="10"/>
        <v>99.386499999999998</v>
      </c>
      <c r="I71" s="56">
        <v>3.8300000000000001E-2</v>
      </c>
      <c r="J71" s="56">
        <v>6.1999999999999998E-3</v>
      </c>
      <c r="K71" s="56">
        <v>5.2399999999999999E-3</v>
      </c>
      <c r="L71" s="56">
        <v>2.1000000000000001E-4</v>
      </c>
      <c r="M71" s="56">
        <v>-3.6323000000000001E-2</v>
      </c>
      <c r="N71" s="17">
        <v>5.1799999999999999E-2</v>
      </c>
      <c r="O71" s="17">
        <v>8.8000000000000005E-3</v>
      </c>
      <c r="P71" s="17"/>
      <c r="Q71" s="17">
        <v>37.799999999999997</v>
      </c>
      <c r="R71" s="17">
        <v>6</v>
      </c>
      <c r="S71" s="182">
        <v>33.700000000000003</v>
      </c>
      <c r="T71" s="182">
        <v>1.3</v>
      </c>
      <c r="U71" s="121">
        <f t="shared" si="13"/>
        <v>3.857566765578635</v>
      </c>
      <c r="V71" s="17">
        <v>170</v>
      </c>
      <c r="W71" s="17">
        <v>290</v>
      </c>
      <c r="X71" s="30">
        <f t="shared" si="11"/>
        <v>10.846560846560838</v>
      </c>
      <c r="Y71" s="30">
        <f t="shared" si="12"/>
        <v>0.68333333333333235</v>
      </c>
    </row>
    <row r="72" spans="1:25" x14ac:dyDescent="0.2">
      <c r="A72" s="79" t="s">
        <v>719</v>
      </c>
      <c r="B72" s="30">
        <v>23.271000000000001</v>
      </c>
      <c r="C72" s="17">
        <v>91.1</v>
      </c>
      <c r="D72" s="17">
        <v>3.1</v>
      </c>
      <c r="E72" s="17">
        <v>40.89</v>
      </c>
      <c r="F72" s="17">
        <v>0.95</v>
      </c>
      <c r="G72" s="31">
        <f t="shared" si="9"/>
        <v>0.44884742041712405</v>
      </c>
      <c r="H72" s="32">
        <f t="shared" si="10"/>
        <v>100.70914999999999</v>
      </c>
      <c r="I72" s="56">
        <v>3.7600000000000001E-2</v>
      </c>
      <c r="J72" s="56">
        <v>4.4999999999999997E-3</v>
      </c>
      <c r="K72" s="56">
        <v>5.2500000000000003E-3</v>
      </c>
      <c r="L72" s="56">
        <v>2.3000000000000001E-4</v>
      </c>
      <c r="M72" s="56">
        <v>3.2607999999999998E-2</v>
      </c>
      <c r="N72" s="17">
        <v>5.0999999999999997E-2</v>
      </c>
      <c r="O72" s="17">
        <v>6.4999999999999997E-3</v>
      </c>
      <c r="P72" s="17"/>
      <c r="Q72" s="17">
        <v>37.299999999999997</v>
      </c>
      <c r="R72" s="17">
        <v>4.4000000000000004</v>
      </c>
      <c r="S72" s="182">
        <v>33.799999999999997</v>
      </c>
      <c r="T72" s="182">
        <v>1.5</v>
      </c>
      <c r="U72" s="121">
        <f t="shared" si="13"/>
        <v>4.437869822485208</v>
      </c>
      <c r="V72" s="17">
        <v>150</v>
      </c>
      <c r="W72" s="17">
        <v>240</v>
      </c>
      <c r="X72" s="30">
        <f t="shared" si="11"/>
        <v>9.3833780160857962</v>
      </c>
      <c r="Y72" s="30">
        <f t="shared" si="12"/>
        <v>0.79545454545454541</v>
      </c>
    </row>
    <row r="73" spans="1:25" x14ac:dyDescent="0.2">
      <c r="A73" s="79" t="s">
        <v>720</v>
      </c>
      <c r="B73" s="30">
        <v>17.018000000000001</v>
      </c>
      <c r="C73" s="17">
        <v>145.1</v>
      </c>
      <c r="D73" s="17">
        <v>8.9</v>
      </c>
      <c r="E73" s="17">
        <v>60.6</v>
      </c>
      <c r="F73" s="17">
        <v>1.9</v>
      </c>
      <c r="G73" s="31">
        <f t="shared" si="9"/>
        <v>0.41764300482425915</v>
      </c>
      <c r="H73" s="32">
        <f t="shared" si="10"/>
        <v>159.34100000000001</v>
      </c>
      <c r="I73" s="56">
        <v>3.5099999999999999E-2</v>
      </c>
      <c r="J73" s="56">
        <v>3.5999999999999999E-3</v>
      </c>
      <c r="K73" s="56">
        <v>5.2700000000000004E-3</v>
      </c>
      <c r="L73" s="56">
        <v>1.9000000000000001E-4</v>
      </c>
      <c r="M73" s="56">
        <v>3.6782000000000002E-2</v>
      </c>
      <c r="N73" s="17">
        <v>5.04E-2</v>
      </c>
      <c r="O73" s="17">
        <v>5.5999999999999999E-3</v>
      </c>
      <c r="P73" s="17"/>
      <c r="Q73" s="17">
        <v>35.9</v>
      </c>
      <c r="R73" s="17">
        <v>3.4</v>
      </c>
      <c r="S73" s="182">
        <v>33.9</v>
      </c>
      <c r="T73" s="182">
        <v>1.2</v>
      </c>
      <c r="U73" s="121">
        <f t="shared" si="13"/>
        <v>3.5398230088495577</v>
      </c>
      <c r="V73" s="17">
        <v>230</v>
      </c>
      <c r="W73" s="17">
        <v>200</v>
      </c>
      <c r="X73" s="30">
        <f t="shared" si="11"/>
        <v>5.5710306406685284</v>
      </c>
      <c r="Y73" s="30">
        <f t="shared" si="12"/>
        <v>0.58823529411764708</v>
      </c>
    </row>
    <row r="74" spans="1:25" x14ac:dyDescent="0.2">
      <c r="A74" s="79" t="s">
        <v>721</v>
      </c>
      <c r="B74" s="30">
        <v>17.439</v>
      </c>
      <c r="C74" s="17">
        <v>95.4</v>
      </c>
      <c r="D74" s="17">
        <v>7.7</v>
      </c>
      <c r="E74" s="17">
        <v>65.2</v>
      </c>
      <c r="F74" s="17">
        <v>4.7</v>
      </c>
      <c r="G74" s="31">
        <f t="shared" si="9"/>
        <v>0.68343815513626838</v>
      </c>
      <c r="H74" s="32">
        <f t="shared" si="10"/>
        <v>110.72200000000001</v>
      </c>
      <c r="I74" s="56">
        <v>3.5900000000000001E-2</v>
      </c>
      <c r="J74" s="56">
        <v>6.1999999999999998E-3</v>
      </c>
      <c r="K74" s="56">
        <v>5.2700000000000004E-3</v>
      </c>
      <c r="L74" s="56">
        <v>3.1E-4</v>
      </c>
      <c r="M74" s="56">
        <v>4.3087E-2</v>
      </c>
      <c r="N74" s="17">
        <v>4.8899999999999999E-2</v>
      </c>
      <c r="O74" s="17">
        <v>8.8999999999999999E-3</v>
      </c>
      <c r="P74" s="17"/>
      <c r="Q74" s="17">
        <v>35.5</v>
      </c>
      <c r="R74" s="17">
        <v>6.1</v>
      </c>
      <c r="S74" s="182">
        <v>33.9</v>
      </c>
      <c r="T74" s="182">
        <v>2</v>
      </c>
      <c r="U74" s="121">
        <f t="shared" si="13"/>
        <v>5.8997050147492622</v>
      </c>
      <c r="V74" s="17">
        <v>-60</v>
      </c>
      <c r="W74" s="17">
        <v>310</v>
      </c>
      <c r="X74" s="30">
        <f t="shared" si="11"/>
        <v>4.5070422535211314</v>
      </c>
      <c r="Y74" s="30">
        <f t="shared" si="12"/>
        <v>0.26229508196721335</v>
      </c>
    </row>
    <row r="75" spans="1:25" x14ac:dyDescent="0.2">
      <c r="A75" s="79" t="s">
        <v>722</v>
      </c>
      <c r="B75" s="30">
        <v>17.254000000000001</v>
      </c>
      <c r="C75" s="17">
        <v>105.1</v>
      </c>
      <c r="D75" s="17">
        <v>4.9000000000000004</v>
      </c>
      <c r="E75" s="17">
        <v>76.099999999999994</v>
      </c>
      <c r="F75" s="17">
        <v>2.2999999999999998</v>
      </c>
      <c r="G75" s="31">
        <f t="shared" si="9"/>
        <v>0.7240723120837298</v>
      </c>
      <c r="H75" s="32">
        <f t="shared" si="10"/>
        <v>122.98349999999999</v>
      </c>
      <c r="I75" s="56">
        <v>3.73E-2</v>
      </c>
      <c r="J75" s="56">
        <v>5.7000000000000002E-3</v>
      </c>
      <c r="K75" s="56">
        <v>5.2700000000000004E-3</v>
      </c>
      <c r="L75" s="56">
        <v>2.5999999999999998E-4</v>
      </c>
      <c r="M75" s="56">
        <v>-0.16022</v>
      </c>
      <c r="N75" s="17">
        <v>5.2200000000000003E-2</v>
      </c>
      <c r="O75" s="17">
        <v>8.8000000000000005E-3</v>
      </c>
      <c r="P75" s="17"/>
      <c r="Q75" s="17">
        <v>36.9</v>
      </c>
      <c r="R75" s="17">
        <v>5.5</v>
      </c>
      <c r="S75" s="182">
        <v>33.9</v>
      </c>
      <c r="T75" s="182">
        <v>1.6</v>
      </c>
      <c r="U75" s="121">
        <f t="shared" si="13"/>
        <v>4.7197640117994109</v>
      </c>
      <c r="V75" s="17">
        <v>260</v>
      </c>
      <c r="W75" s="17">
        <v>290</v>
      </c>
      <c r="X75" s="30">
        <f t="shared" si="11"/>
        <v>8.1300813008130071</v>
      </c>
      <c r="Y75" s="30">
        <f t="shared" si="12"/>
        <v>0.54545454545454541</v>
      </c>
    </row>
    <row r="76" spans="1:25" x14ac:dyDescent="0.2">
      <c r="A76" s="79" t="s">
        <v>723</v>
      </c>
      <c r="B76" s="30">
        <v>17.818999999999999</v>
      </c>
      <c r="C76" s="17">
        <v>162.9</v>
      </c>
      <c r="D76" s="17">
        <v>4.7</v>
      </c>
      <c r="E76" s="17">
        <v>77.3</v>
      </c>
      <c r="F76" s="17">
        <v>1.8</v>
      </c>
      <c r="G76" s="31">
        <f t="shared" si="9"/>
        <v>0.47452424800491094</v>
      </c>
      <c r="H76" s="32">
        <f t="shared" si="10"/>
        <v>181.06550000000001</v>
      </c>
      <c r="I76" s="56">
        <v>3.73E-2</v>
      </c>
      <c r="J76" s="56">
        <v>4.4000000000000003E-3</v>
      </c>
      <c r="K76" s="56">
        <v>5.2700000000000004E-3</v>
      </c>
      <c r="L76" s="56">
        <v>1.7000000000000001E-4</v>
      </c>
      <c r="M76" s="56">
        <v>-9.8903000000000005E-2</v>
      </c>
      <c r="N76" s="17">
        <v>5.1999999999999998E-2</v>
      </c>
      <c r="O76" s="17">
        <v>6.6E-3</v>
      </c>
      <c r="P76" s="17"/>
      <c r="Q76" s="17">
        <v>37</v>
      </c>
      <c r="R76" s="17">
        <v>4.4000000000000004</v>
      </c>
      <c r="S76" s="182">
        <v>33.9</v>
      </c>
      <c r="T76" s="182">
        <v>1.1000000000000001</v>
      </c>
      <c r="U76" s="121">
        <f t="shared" si="13"/>
        <v>3.2448377581120948</v>
      </c>
      <c r="V76" s="17">
        <v>170</v>
      </c>
      <c r="W76" s="17">
        <v>230</v>
      </c>
      <c r="X76" s="30">
        <f t="shared" si="11"/>
        <v>8.3783783783783825</v>
      </c>
      <c r="Y76" s="30">
        <f t="shared" si="12"/>
        <v>0.70454545454545481</v>
      </c>
    </row>
    <row r="77" spans="1:25" x14ac:dyDescent="0.2">
      <c r="A77" s="79" t="s">
        <v>724</v>
      </c>
      <c r="B77" s="30">
        <v>21.707999999999998</v>
      </c>
      <c r="C77" s="17">
        <v>66.900000000000006</v>
      </c>
      <c r="D77" s="17">
        <v>4</v>
      </c>
      <c r="E77" s="17">
        <v>24.75</v>
      </c>
      <c r="F77" s="17">
        <v>0.91</v>
      </c>
      <c r="G77" s="31">
        <f t="shared" si="9"/>
        <v>0.3699551569506726</v>
      </c>
      <c r="H77" s="32">
        <f t="shared" si="10"/>
        <v>72.716250000000002</v>
      </c>
      <c r="I77" s="56">
        <v>3.9899999999999998E-2</v>
      </c>
      <c r="J77" s="56">
        <v>7.3000000000000001E-3</v>
      </c>
      <c r="K77" s="56">
        <v>5.28E-3</v>
      </c>
      <c r="L77" s="56">
        <v>2.7E-4</v>
      </c>
      <c r="M77" s="56">
        <v>-0.11108</v>
      </c>
      <c r="N77" s="17">
        <v>5.6000000000000001E-2</v>
      </c>
      <c r="O77" s="17">
        <v>1.0999999999999999E-2</v>
      </c>
      <c r="P77" s="17"/>
      <c r="Q77" s="17">
        <v>39.200000000000003</v>
      </c>
      <c r="R77" s="17">
        <v>7.1</v>
      </c>
      <c r="S77" s="182">
        <v>34</v>
      </c>
      <c r="T77" s="182">
        <v>1.8</v>
      </c>
      <c r="U77" s="121">
        <f t="shared" si="13"/>
        <v>5.2941176470588234</v>
      </c>
      <c r="V77" s="17">
        <v>160</v>
      </c>
      <c r="W77" s="17">
        <v>360</v>
      </c>
      <c r="X77" s="30">
        <f t="shared" si="11"/>
        <v>13.265306122448983</v>
      </c>
      <c r="Y77" s="30">
        <f t="shared" si="12"/>
        <v>0.73239436619718357</v>
      </c>
    </row>
    <row r="78" spans="1:25" x14ac:dyDescent="0.2">
      <c r="A78" s="79" t="s">
        <v>725</v>
      </c>
      <c r="B78" s="30">
        <v>23.234000000000002</v>
      </c>
      <c r="C78" s="17">
        <v>134.6</v>
      </c>
      <c r="D78" s="17">
        <v>4.2</v>
      </c>
      <c r="E78" s="17">
        <v>65.099999999999994</v>
      </c>
      <c r="F78" s="17">
        <v>1.1000000000000001</v>
      </c>
      <c r="G78" s="31">
        <f t="shared" si="9"/>
        <v>0.48365527488855869</v>
      </c>
      <c r="H78" s="32">
        <f t="shared" si="10"/>
        <v>149.89849999999998</v>
      </c>
      <c r="I78" s="56">
        <v>3.39E-2</v>
      </c>
      <c r="J78" s="56">
        <v>4.1999999999999997E-3</v>
      </c>
      <c r="K78" s="56">
        <v>5.28E-3</v>
      </c>
      <c r="L78" s="56">
        <v>1.7000000000000001E-4</v>
      </c>
      <c r="M78" s="56">
        <v>9.0723999999999999E-2</v>
      </c>
      <c r="N78" s="17">
        <v>4.9399999999999999E-2</v>
      </c>
      <c r="O78" s="17">
        <v>6.7000000000000002E-3</v>
      </c>
      <c r="P78" s="17"/>
      <c r="Q78" s="17">
        <v>33.700000000000003</v>
      </c>
      <c r="R78" s="17">
        <v>4.0999999999999996</v>
      </c>
      <c r="S78" s="182">
        <v>34</v>
      </c>
      <c r="T78" s="182">
        <v>1.1000000000000001</v>
      </c>
      <c r="U78" s="121">
        <f t="shared" si="13"/>
        <v>3.2352941176470593</v>
      </c>
      <c r="V78" s="17">
        <v>-40</v>
      </c>
      <c r="W78" s="17">
        <v>230</v>
      </c>
      <c r="X78" s="30">
        <f t="shared" si="11"/>
        <v>-0.89020771513352859</v>
      </c>
      <c r="Y78" s="30">
        <f t="shared" si="12"/>
        <v>-7.3170731707316389E-2</v>
      </c>
    </row>
    <row r="79" spans="1:25" x14ac:dyDescent="0.2">
      <c r="A79" s="79" t="s">
        <v>726</v>
      </c>
      <c r="B79" s="30">
        <v>19.984999999999999</v>
      </c>
      <c r="C79" s="17">
        <v>176</v>
      </c>
      <c r="D79" s="17">
        <v>11</v>
      </c>
      <c r="E79" s="17">
        <v>78.5</v>
      </c>
      <c r="F79" s="17">
        <v>3.4</v>
      </c>
      <c r="G79" s="31">
        <f t="shared" si="9"/>
        <v>0.44602272727272729</v>
      </c>
      <c r="H79" s="32">
        <f t="shared" si="10"/>
        <v>194.44749999999999</v>
      </c>
      <c r="I79" s="56">
        <v>3.7400000000000003E-2</v>
      </c>
      <c r="J79" s="56">
        <v>3.3999999999999998E-3</v>
      </c>
      <c r="K79" s="56">
        <v>5.3099999999999996E-3</v>
      </c>
      <c r="L79" s="56">
        <v>1.8000000000000001E-4</v>
      </c>
      <c r="M79" s="56">
        <v>3.2510999999999998E-2</v>
      </c>
      <c r="N79" s="17">
        <v>5.0500000000000003E-2</v>
      </c>
      <c r="O79" s="17">
        <v>4.7000000000000002E-3</v>
      </c>
      <c r="P79" s="17"/>
      <c r="Q79" s="17">
        <v>37.200000000000003</v>
      </c>
      <c r="R79" s="17">
        <v>3.3</v>
      </c>
      <c r="S79" s="182">
        <v>34.1</v>
      </c>
      <c r="T79" s="182">
        <v>1.2</v>
      </c>
      <c r="U79" s="121">
        <f t="shared" si="13"/>
        <v>3.5190615835777121</v>
      </c>
      <c r="V79" s="17">
        <v>180</v>
      </c>
      <c r="W79" s="17">
        <v>190</v>
      </c>
      <c r="X79" s="30">
        <f t="shared" si="11"/>
        <v>8.3333333333333375</v>
      </c>
      <c r="Y79" s="30">
        <f t="shared" si="12"/>
        <v>0.93939393939393989</v>
      </c>
    </row>
    <row r="80" spans="1:25" x14ac:dyDescent="0.2">
      <c r="A80" s="79" t="s">
        <v>727</v>
      </c>
      <c r="B80" s="30">
        <v>23.26</v>
      </c>
      <c r="C80" s="17">
        <v>228</v>
      </c>
      <c r="D80" s="17">
        <v>11</v>
      </c>
      <c r="E80" s="17">
        <v>99.6</v>
      </c>
      <c r="F80" s="17">
        <v>2.6</v>
      </c>
      <c r="G80" s="31">
        <f t="shared" si="9"/>
        <v>0.43684210526315786</v>
      </c>
      <c r="H80" s="32">
        <f t="shared" si="10"/>
        <v>251.40600000000001</v>
      </c>
      <c r="I80" s="56">
        <v>3.2399999999999998E-2</v>
      </c>
      <c r="J80" s="56">
        <v>2.8E-3</v>
      </c>
      <c r="K80" s="56">
        <v>5.3200000000000001E-3</v>
      </c>
      <c r="L80" s="56">
        <v>1.2999999999999999E-4</v>
      </c>
      <c r="M80" s="56">
        <v>1.5270000000000001E-2</v>
      </c>
      <c r="N80" s="17">
        <v>4.6699999999999998E-2</v>
      </c>
      <c r="O80" s="17">
        <v>4.3E-3</v>
      </c>
      <c r="P80" s="17"/>
      <c r="Q80" s="17">
        <v>32.299999999999997</v>
      </c>
      <c r="R80" s="17">
        <v>2.7</v>
      </c>
      <c r="S80" s="182">
        <v>34.18</v>
      </c>
      <c r="T80" s="182">
        <v>0.86</v>
      </c>
      <c r="U80" s="121">
        <f t="shared" si="13"/>
        <v>2.5160912814511409</v>
      </c>
      <c r="V80" s="17">
        <v>-20</v>
      </c>
      <c r="W80" s="17">
        <v>170</v>
      </c>
      <c r="X80" s="30">
        <f t="shared" si="11"/>
        <v>-5.8204334365325128</v>
      </c>
      <c r="Y80" s="30">
        <f t="shared" si="12"/>
        <v>-0.69629629629629719</v>
      </c>
    </row>
    <row r="81" spans="1:25" x14ac:dyDescent="0.2">
      <c r="A81" s="79" t="s">
        <v>728</v>
      </c>
      <c r="B81" s="30">
        <v>23.271000000000001</v>
      </c>
      <c r="C81" s="17">
        <v>113.3</v>
      </c>
      <c r="D81" s="17">
        <v>8.1999999999999993</v>
      </c>
      <c r="E81" s="17">
        <v>50</v>
      </c>
      <c r="F81" s="17">
        <v>2.6</v>
      </c>
      <c r="G81" s="31">
        <f t="shared" si="9"/>
        <v>0.44130626654898503</v>
      </c>
      <c r="H81" s="32">
        <f t="shared" si="10"/>
        <v>125.05</v>
      </c>
      <c r="I81" s="56">
        <v>3.3700000000000001E-2</v>
      </c>
      <c r="J81" s="56">
        <v>4.0000000000000001E-3</v>
      </c>
      <c r="K81" s="56">
        <v>5.3499999999999997E-3</v>
      </c>
      <c r="L81" s="56">
        <v>2.1000000000000001E-4</v>
      </c>
      <c r="M81" s="56">
        <v>0.10997</v>
      </c>
      <c r="N81" s="17">
        <v>4.8599999999999997E-2</v>
      </c>
      <c r="O81" s="17">
        <v>6.1999999999999998E-3</v>
      </c>
      <c r="P81" s="17"/>
      <c r="Q81" s="17">
        <v>33.5</v>
      </c>
      <c r="R81" s="17">
        <v>3.9</v>
      </c>
      <c r="S81" s="182">
        <v>34.4</v>
      </c>
      <c r="T81" s="182">
        <v>1.3</v>
      </c>
      <c r="U81" s="121">
        <f t="shared" si="13"/>
        <v>3.779069767441861</v>
      </c>
      <c r="V81" s="17">
        <v>70</v>
      </c>
      <c r="W81" s="17">
        <v>220</v>
      </c>
      <c r="X81" s="30">
        <f t="shared" si="11"/>
        <v>-2.6865671641790989</v>
      </c>
      <c r="Y81" s="30">
        <f t="shared" si="12"/>
        <v>-0.23076923076923042</v>
      </c>
    </row>
    <row r="82" spans="1:25" x14ac:dyDescent="0.2">
      <c r="A82" s="79" t="s">
        <v>729</v>
      </c>
      <c r="B82" s="30">
        <v>17.100999999999999</v>
      </c>
      <c r="C82" s="17">
        <v>299</v>
      </c>
      <c r="D82" s="17">
        <v>14</v>
      </c>
      <c r="E82" s="17">
        <v>108.8</v>
      </c>
      <c r="F82" s="17">
        <v>3.3</v>
      </c>
      <c r="G82" s="31">
        <f t="shared" si="9"/>
        <v>0.36387959866220737</v>
      </c>
      <c r="H82" s="32">
        <f t="shared" si="10"/>
        <v>324.56799999999998</v>
      </c>
      <c r="I82" s="56">
        <v>3.32E-2</v>
      </c>
      <c r="J82" s="56">
        <v>2.2000000000000001E-3</v>
      </c>
      <c r="K82" s="56">
        <v>5.4099999999999999E-3</v>
      </c>
      <c r="L82" s="56">
        <v>1.4999999999999999E-4</v>
      </c>
      <c r="M82" s="56">
        <v>0.22684000000000001</v>
      </c>
      <c r="N82" s="17">
        <v>4.4699999999999997E-2</v>
      </c>
      <c r="O82" s="17">
        <v>3.0000000000000001E-3</v>
      </c>
      <c r="P82" s="17"/>
      <c r="Q82" s="17">
        <v>33.1</v>
      </c>
      <c r="R82" s="17">
        <v>2.2000000000000002</v>
      </c>
      <c r="S82" s="182">
        <v>34.75</v>
      </c>
      <c r="T82" s="182">
        <v>0.97</v>
      </c>
      <c r="U82" s="121">
        <f t="shared" si="13"/>
        <v>2.7913669064748201</v>
      </c>
      <c r="V82" s="17">
        <v>-50</v>
      </c>
      <c r="W82" s="17">
        <v>130</v>
      </c>
      <c r="X82" s="30">
        <f t="shared" si="11"/>
        <v>-4.9848942598187174</v>
      </c>
      <c r="Y82" s="30">
        <f t="shared" si="12"/>
        <v>-0.74999999999999933</v>
      </c>
    </row>
    <row r="83" spans="1:25" x14ac:dyDescent="0.2">
      <c r="A83" s="79" t="s">
        <v>730</v>
      </c>
      <c r="B83" s="30">
        <v>21.106999999999999</v>
      </c>
      <c r="C83" s="17">
        <v>96.9</v>
      </c>
      <c r="D83" s="17">
        <v>3.9</v>
      </c>
      <c r="E83" s="17">
        <v>53.7</v>
      </c>
      <c r="F83" s="17">
        <v>1.2</v>
      </c>
      <c r="G83" s="31">
        <f t="shared" si="9"/>
        <v>0.55417956656346745</v>
      </c>
      <c r="H83" s="32">
        <f t="shared" si="10"/>
        <v>109.51950000000001</v>
      </c>
      <c r="I83" s="56">
        <v>3.9300000000000002E-2</v>
      </c>
      <c r="J83" s="56">
        <v>5.1000000000000004E-3</v>
      </c>
      <c r="K83" s="56">
        <v>5.4999999999999997E-3</v>
      </c>
      <c r="L83" s="56">
        <v>2.2000000000000001E-4</v>
      </c>
      <c r="M83" s="56">
        <v>-7.9154000000000002E-2</v>
      </c>
      <c r="N83" s="17">
        <v>5.2400000000000002E-2</v>
      </c>
      <c r="O83" s="17">
        <v>7.3000000000000001E-3</v>
      </c>
      <c r="P83" s="17"/>
      <c r="Q83" s="17">
        <v>38.799999999999997</v>
      </c>
      <c r="R83" s="17">
        <v>5</v>
      </c>
      <c r="S83" s="182">
        <v>35.4</v>
      </c>
      <c r="T83" s="182">
        <v>1.4</v>
      </c>
      <c r="U83" s="121">
        <f t="shared" si="13"/>
        <v>3.9548022598870052</v>
      </c>
      <c r="V83" s="17">
        <v>130</v>
      </c>
      <c r="W83" s="17">
        <v>270</v>
      </c>
      <c r="X83" s="30">
        <f t="shared" si="11"/>
        <v>8.7628865979381469</v>
      </c>
      <c r="Y83" s="30">
        <f t="shared" si="12"/>
        <v>0.67999999999999972</v>
      </c>
    </row>
    <row r="84" spans="1:25" x14ac:dyDescent="0.2">
      <c r="A84" s="79" t="s">
        <v>731</v>
      </c>
      <c r="B84" s="30">
        <v>22.009</v>
      </c>
      <c r="C84" s="17">
        <v>221</v>
      </c>
      <c r="D84" s="17">
        <v>8.6</v>
      </c>
      <c r="E84" s="17">
        <v>61.7</v>
      </c>
      <c r="F84" s="17">
        <v>1.2</v>
      </c>
      <c r="G84" s="31">
        <f t="shared" si="9"/>
        <v>0.27918552036199096</v>
      </c>
      <c r="H84" s="32">
        <f t="shared" si="10"/>
        <v>235.49950000000001</v>
      </c>
      <c r="I84" s="56">
        <v>3.61E-2</v>
      </c>
      <c r="J84" s="56">
        <v>2.8E-3</v>
      </c>
      <c r="K84" s="56">
        <v>5.5599999999999998E-3</v>
      </c>
      <c r="L84" s="56">
        <v>1.3999999999999999E-4</v>
      </c>
      <c r="M84" s="56">
        <v>8.4350999999999995E-2</v>
      </c>
      <c r="N84" s="17">
        <v>4.7100000000000003E-2</v>
      </c>
      <c r="O84" s="17">
        <v>3.7000000000000002E-3</v>
      </c>
      <c r="P84" s="17"/>
      <c r="Q84" s="17">
        <v>35.9</v>
      </c>
      <c r="R84" s="17">
        <v>2.7</v>
      </c>
      <c r="S84" s="182">
        <v>35.72</v>
      </c>
      <c r="T84" s="182">
        <v>0.91</v>
      </c>
      <c r="U84" s="121">
        <f t="shared" si="13"/>
        <v>2.5475923852183651</v>
      </c>
      <c r="V84" s="17">
        <v>60</v>
      </c>
      <c r="W84" s="17">
        <v>160</v>
      </c>
      <c r="X84" s="30">
        <f t="shared" si="11"/>
        <v>0.50139275766016844</v>
      </c>
      <c r="Y84" s="30">
        <f t="shared" si="12"/>
        <v>6.6666666666666555E-2</v>
      </c>
    </row>
    <row r="85" spans="1:25" x14ac:dyDescent="0.2">
      <c r="A85" s="79" t="s">
        <v>732</v>
      </c>
      <c r="B85" s="30">
        <v>20.986000000000001</v>
      </c>
      <c r="C85" s="17">
        <v>97.9</v>
      </c>
      <c r="D85" s="17">
        <v>3.4</v>
      </c>
      <c r="E85" s="17">
        <v>78.8</v>
      </c>
      <c r="F85" s="17">
        <v>2.1</v>
      </c>
      <c r="G85" s="31">
        <f t="shared" si="9"/>
        <v>0.80490296220633295</v>
      </c>
      <c r="H85" s="32">
        <f t="shared" si="10"/>
        <v>116.41800000000001</v>
      </c>
      <c r="I85" s="56">
        <v>3.9300000000000002E-2</v>
      </c>
      <c r="J85" s="56">
        <v>4.4000000000000003E-3</v>
      </c>
      <c r="K85" s="56">
        <v>5.5799999999999999E-3</v>
      </c>
      <c r="L85" s="56">
        <v>2.1000000000000001E-4</v>
      </c>
      <c r="M85" s="56">
        <v>0.11415</v>
      </c>
      <c r="N85" s="17">
        <v>5.1299999999999998E-2</v>
      </c>
      <c r="O85" s="17">
        <v>6.1999999999999998E-3</v>
      </c>
      <c r="P85" s="17"/>
      <c r="Q85" s="17">
        <v>39</v>
      </c>
      <c r="R85" s="17">
        <v>4.3</v>
      </c>
      <c r="S85" s="182">
        <v>35.799999999999997</v>
      </c>
      <c r="T85" s="182">
        <v>1.3</v>
      </c>
      <c r="U85" s="121">
        <f t="shared" si="13"/>
        <v>3.6312849162011176</v>
      </c>
      <c r="V85" s="17">
        <v>130</v>
      </c>
      <c r="W85" s="17">
        <v>220</v>
      </c>
      <c r="X85" s="30">
        <f t="shared" si="11"/>
        <v>8.2051282051282097</v>
      </c>
      <c r="Y85" s="30">
        <f t="shared" si="12"/>
        <v>0.74418604651162856</v>
      </c>
    </row>
    <row r="86" spans="1:25" x14ac:dyDescent="0.2">
      <c r="A86" s="79" t="s">
        <v>733</v>
      </c>
      <c r="B86" s="30">
        <v>14.612</v>
      </c>
      <c r="C86" s="17">
        <v>92</v>
      </c>
      <c r="D86" s="17">
        <v>5.0999999999999996</v>
      </c>
      <c r="E86" s="17">
        <v>64</v>
      </c>
      <c r="F86" s="17">
        <v>2.5</v>
      </c>
      <c r="G86" s="31">
        <f t="shared" si="9"/>
        <v>0.69565217391304346</v>
      </c>
      <c r="H86" s="32">
        <f t="shared" si="10"/>
        <v>107.03999999999999</v>
      </c>
      <c r="I86" s="56">
        <v>3.5799999999999998E-2</v>
      </c>
      <c r="J86" s="56">
        <v>5.7999999999999996E-3</v>
      </c>
      <c r="K86" s="56">
        <v>5.5799999999999999E-3</v>
      </c>
      <c r="L86" s="56">
        <v>2.9E-4</v>
      </c>
      <c r="M86" s="56">
        <v>0.25627</v>
      </c>
      <c r="N86" s="17">
        <v>4.6300000000000001E-2</v>
      </c>
      <c r="O86" s="17">
        <v>7.4000000000000003E-3</v>
      </c>
      <c r="P86" s="17"/>
      <c r="Q86" s="17">
        <v>35.5</v>
      </c>
      <c r="R86" s="17">
        <v>5.7</v>
      </c>
      <c r="S86" s="182">
        <v>35.9</v>
      </c>
      <c r="T86" s="182">
        <v>1.9</v>
      </c>
      <c r="U86" s="121">
        <f t="shared" si="13"/>
        <v>5.2924791086350975</v>
      </c>
      <c r="V86" s="17">
        <v>-70</v>
      </c>
      <c r="W86" s="17">
        <v>290</v>
      </c>
      <c r="X86" s="30">
        <f t="shared" si="11"/>
        <v>-1.1267605633802802</v>
      </c>
      <c r="Y86" s="30">
        <f t="shared" si="12"/>
        <v>-7.0175438596490974E-2</v>
      </c>
    </row>
    <row r="87" spans="1:25" x14ac:dyDescent="0.2">
      <c r="A87" s="79" t="s">
        <v>734</v>
      </c>
      <c r="B87" s="30">
        <v>14.372</v>
      </c>
      <c r="C87" s="17">
        <v>81.7</v>
      </c>
      <c r="D87" s="17">
        <v>3.6</v>
      </c>
      <c r="E87" s="17">
        <v>69.3</v>
      </c>
      <c r="F87" s="17">
        <v>2.6</v>
      </c>
      <c r="G87" s="31">
        <f t="shared" si="9"/>
        <v>0.84822521419828634</v>
      </c>
      <c r="H87" s="32">
        <f t="shared" si="10"/>
        <v>97.985500000000002</v>
      </c>
      <c r="I87" s="56">
        <v>3.3399999999999999E-2</v>
      </c>
      <c r="J87" s="56">
        <v>7.1999999999999998E-3</v>
      </c>
      <c r="K87" s="56">
        <v>5.5900000000000004E-3</v>
      </c>
      <c r="L87" s="56">
        <v>2.5999999999999998E-4</v>
      </c>
      <c r="M87" s="56">
        <v>0.16447000000000001</v>
      </c>
      <c r="N87" s="17">
        <v>4.2700000000000002E-2</v>
      </c>
      <c r="O87" s="17">
        <v>9.1000000000000004E-3</v>
      </c>
      <c r="P87" s="17"/>
      <c r="Q87" s="17">
        <v>33</v>
      </c>
      <c r="R87" s="17">
        <v>7</v>
      </c>
      <c r="S87" s="182">
        <v>35.9</v>
      </c>
      <c r="T87" s="182">
        <v>1.7</v>
      </c>
      <c r="U87" s="121">
        <f t="shared" si="13"/>
        <v>4.7353760445682447</v>
      </c>
      <c r="V87" s="17">
        <v>-180</v>
      </c>
      <c r="W87" s="17">
        <v>340</v>
      </c>
      <c r="X87" s="30">
        <f t="shared" si="11"/>
        <v>-8.787878787878789</v>
      </c>
      <c r="Y87" s="30">
        <f t="shared" si="12"/>
        <v>-0.41428571428571409</v>
      </c>
    </row>
    <row r="88" spans="1:25" x14ac:dyDescent="0.2">
      <c r="A88" s="79" t="s">
        <v>735</v>
      </c>
      <c r="B88" s="30">
        <v>23.26</v>
      </c>
      <c r="C88" s="17">
        <v>135.80000000000001</v>
      </c>
      <c r="D88" s="17">
        <v>6.8</v>
      </c>
      <c r="E88" s="17">
        <v>61.4</v>
      </c>
      <c r="F88" s="17">
        <v>1.7</v>
      </c>
      <c r="G88" s="31">
        <f t="shared" si="9"/>
        <v>0.45213549337260672</v>
      </c>
      <c r="H88" s="32">
        <f t="shared" si="10"/>
        <v>150.22900000000001</v>
      </c>
      <c r="I88" s="56">
        <v>3.5499999999999997E-2</v>
      </c>
      <c r="J88" s="56">
        <v>3.7000000000000002E-3</v>
      </c>
      <c r="K88" s="56">
        <v>5.64E-3</v>
      </c>
      <c r="L88" s="56">
        <v>1.7000000000000001E-4</v>
      </c>
      <c r="M88" s="56">
        <v>0.13891000000000001</v>
      </c>
      <c r="N88" s="17">
        <v>4.6300000000000001E-2</v>
      </c>
      <c r="O88" s="17">
        <v>4.7000000000000002E-3</v>
      </c>
      <c r="P88" s="17"/>
      <c r="Q88" s="17">
        <v>35.200000000000003</v>
      </c>
      <c r="R88" s="17">
        <v>3.6</v>
      </c>
      <c r="S88" s="182">
        <v>36.200000000000003</v>
      </c>
      <c r="T88" s="182">
        <v>1.1000000000000001</v>
      </c>
      <c r="U88" s="121">
        <f t="shared" si="13"/>
        <v>3.0386740331491713</v>
      </c>
      <c r="V88" s="17">
        <v>0</v>
      </c>
      <c r="W88" s="17">
        <v>170</v>
      </c>
      <c r="X88" s="30">
        <f t="shared" si="11"/>
        <v>-2.8409090909090828</v>
      </c>
      <c r="Y88" s="30">
        <f t="shared" si="12"/>
        <v>-0.27777777777777779</v>
      </c>
    </row>
    <row r="89" spans="1:25" x14ac:dyDescent="0.2">
      <c r="A89" s="79" t="s">
        <v>736</v>
      </c>
      <c r="B89" s="30">
        <v>11.814</v>
      </c>
      <c r="C89" s="17">
        <v>72.2</v>
      </c>
      <c r="D89" s="17">
        <v>1.6</v>
      </c>
      <c r="E89" s="17">
        <v>34.340000000000003</v>
      </c>
      <c r="F89" s="17">
        <v>0.51</v>
      </c>
      <c r="G89" s="31">
        <f t="shared" si="9"/>
        <v>0.47562326869806099</v>
      </c>
      <c r="H89" s="32">
        <f t="shared" si="10"/>
        <v>80.269900000000007</v>
      </c>
      <c r="I89" s="56">
        <v>4.0899999999999999E-2</v>
      </c>
      <c r="J89" s="56">
        <v>6.3E-3</v>
      </c>
      <c r="K89" s="56">
        <v>5.6299999999999996E-3</v>
      </c>
      <c r="L89" s="56">
        <v>2.7999999999999998E-4</v>
      </c>
      <c r="M89" s="56">
        <v>2.6811000000000001E-2</v>
      </c>
      <c r="N89" s="17">
        <v>5.4399999999999997E-2</v>
      </c>
      <c r="O89" s="17">
        <v>9.4000000000000004E-3</v>
      </c>
      <c r="P89" s="17"/>
      <c r="Q89" s="17">
        <v>40.5</v>
      </c>
      <c r="R89" s="17">
        <v>6.1</v>
      </c>
      <c r="S89" s="182">
        <v>36.200000000000003</v>
      </c>
      <c r="T89" s="182">
        <v>1.8</v>
      </c>
      <c r="U89" s="121">
        <f t="shared" si="13"/>
        <v>4.972375690607735</v>
      </c>
      <c r="V89" s="17">
        <v>220</v>
      </c>
      <c r="W89" s="17">
        <v>330</v>
      </c>
      <c r="X89" s="30">
        <f t="shared" si="11"/>
        <v>10.617283950617274</v>
      </c>
      <c r="Y89" s="30">
        <f t="shared" si="12"/>
        <v>0.70491803278688481</v>
      </c>
    </row>
    <row r="90" spans="1:25" x14ac:dyDescent="0.2">
      <c r="A90" s="79" t="s">
        <v>737</v>
      </c>
      <c r="B90" s="30">
        <v>15.116</v>
      </c>
      <c r="C90" s="17">
        <v>100.8</v>
      </c>
      <c r="D90" s="17">
        <v>4</v>
      </c>
      <c r="E90" s="17">
        <v>56.5</v>
      </c>
      <c r="F90" s="17">
        <v>1</v>
      </c>
      <c r="G90" s="31">
        <f t="shared" si="9"/>
        <v>0.56051587301587302</v>
      </c>
      <c r="H90" s="32">
        <f t="shared" si="10"/>
        <v>114.0775</v>
      </c>
      <c r="I90" s="56">
        <v>4.1799999999999997E-2</v>
      </c>
      <c r="J90" s="56">
        <v>5.1000000000000004E-3</v>
      </c>
      <c r="K90" s="56">
        <v>5.7400000000000003E-3</v>
      </c>
      <c r="L90" s="56">
        <v>2.9999999999999997E-4</v>
      </c>
      <c r="M90" s="56">
        <v>5.2776999999999998E-2</v>
      </c>
      <c r="N90" s="17">
        <v>5.3400000000000003E-2</v>
      </c>
      <c r="O90" s="17">
        <v>7.6E-3</v>
      </c>
      <c r="P90" s="17"/>
      <c r="Q90" s="17">
        <v>41.4</v>
      </c>
      <c r="R90" s="17">
        <v>5</v>
      </c>
      <c r="S90" s="182">
        <v>36.9</v>
      </c>
      <c r="T90" s="182">
        <v>1.9</v>
      </c>
      <c r="U90" s="121">
        <f t="shared" si="13"/>
        <v>5.1490514905149052</v>
      </c>
      <c r="V90" s="17">
        <v>210</v>
      </c>
      <c r="W90" s="17">
        <v>270</v>
      </c>
      <c r="X90" s="30">
        <f t="shared" si="11"/>
        <v>10.869565217391308</v>
      </c>
      <c r="Y90" s="30">
        <f t="shared" si="12"/>
        <v>0.9</v>
      </c>
    </row>
    <row r="91" spans="1:25" x14ac:dyDescent="0.2">
      <c r="A91" s="79" t="s">
        <v>738</v>
      </c>
      <c r="B91" s="30">
        <v>22.053000000000001</v>
      </c>
      <c r="C91" s="17">
        <v>113.4</v>
      </c>
      <c r="D91" s="17">
        <v>5.6</v>
      </c>
      <c r="E91" s="17">
        <v>57.8</v>
      </c>
      <c r="F91" s="17">
        <v>1.2</v>
      </c>
      <c r="G91" s="31">
        <f t="shared" si="9"/>
        <v>0.50970017636684295</v>
      </c>
      <c r="H91" s="32">
        <f t="shared" si="10"/>
        <v>126.983</v>
      </c>
      <c r="I91" s="56">
        <v>3.9899999999999998E-2</v>
      </c>
      <c r="J91" s="56">
        <v>4.5999999999999999E-3</v>
      </c>
      <c r="K91" s="56">
        <v>5.7400000000000003E-3</v>
      </c>
      <c r="L91" s="56">
        <v>2.1000000000000001E-4</v>
      </c>
      <c r="M91" s="56">
        <v>-2.1031999999999999E-2</v>
      </c>
      <c r="N91" s="17">
        <v>5.0599999999999999E-2</v>
      </c>
      <c r="O91" s="17">
        <v>5.8999999999999999E-3</v>
      </c>
      <c r="P91" s="17"/>
      <c r="Q91" s="17">
        <v>40.1</v>
      </c>
      <c r="R91" s="17">
        <v>4.4000000000000004</v>
      </c>
      <c r="S91" s="182">
        <v>36.9</v>
      </c>
      <c r="T91" s="182">
        <v>1.4</v>
      </c>
      <c r="U91" s="121">
        <f t="shared" si="13"/>
        <v>3.7940379403794036</v>
      </c>
      <c r="V91" s="17">
        <v>160</v>
      </c>
      <c r="W91" s="17">
        <v>220</v>
      </c>
      <c r="X91" s="30">
        <f t="shared" si="11"/>
        <v>7.9800498753117228</v>
      </c>
      <c r="Y91" s="30">
        <f t="shared" si="12"/>
        <v>0.72727272727272785</v>
      </c>
    </row>
    <row r="92" spans="1:25" x14ac:dyDescent="0.2">
      <c r="A92" s="79" t="s">
        <v>739</v>
      </c>
      <c r="B92" s="30">
        <v>8.4174000000000007</v>
      </c>
      <c r="C92" s="17">
        <v>91.2</v>
      </c>
      <c r="D92" s="17">
        <v>2.4</v>
      </c>
      <c r="E92" s="17">
        <v>56.8</v>
      </c>
      <c r="F92" s="17">
        <v>1.5</v>
      </c>
      <c r="G92" s="31">
        <f t="shared" si="9"/>
        <v>0.62280701754385959</v>
      </c>
      <c r="H92" s="32">
        <f t="shared" si="10"/>
        <v>104.548</v>
      </c>
      <c r="I92" s="56">
        <v>4.5999999999999999E-2</v>
      </c>
      <c r="J92" s="56">
        <v>1.7000000000000001E-2</v>
      </c>
      <c r="K92" s="56">
        <v>5.7600000000000004E-3</v>
      </c>
      <c r="L92" s="56">
        <v>3.6000000000000002E-4</v>
      </c>
      <c r="M92" s="56">
        <v>0.32112000000000002</v>
      </c>
      <c r="N92" s="17">
        <v>6.2E-2</v>
      </c>
      <c r="O92" s="17">
        <v>2.8000000000000001E-2</v>
      </c>
      <c r="P92" s="17"/>
      <c r="Q92" s="17">
        <v>45</v>
      </c>
      <c r="R92" s="17">
        <v>15</v>
      </c>
      <c r="S92" s="182">
        <v>37</v>
      </c>
      <c r="T92" s="182">
        <v>2.2999999999999998</v>
      </c>
      <c r="U92" s="121">
        <f t="shared" si="13"/>
        <v>6.2162162162162158</v>
      </c>
      <c r="V92" s="17">
        <v>-80</v>
      </c>
      <c r="W92" s="17">
        <v>420</v>
      </c>
      <c r="X92" s="30">
        <f t="shared" si="11"/>
        <v>17.777777777777782</v>
      </c>
      <c r="Y92" s="30">
        <f t="shared" si="12"/>
        <v>0.53333333333333333</v>
      </c>
    </row>
    <row r="93" spans="1:25" x14ac:dyDescent="0.2">
      <c r="A93" s="79" t="s">
        <v>740</v>
      </c>
      <c r="B93" s="30">
        <v>7.0391000000000004</v>
      </c>
      <c r="C93" s="17">
        <v>94.5</v>
      </c>
      <c r="D93" s="17">
        <v>3.4</v>
      </c>
      <c r="E93" s="17">
        <v>41.4</v>
      </c>
      <c r="F93" s="17">
        <v>1.1000000000000001</v>
      </c>
      <c r="G93" s="31">
        <f t="shared" si="9"/>
        <v>0.43809523809523809</v>
      </c>
      <c r="H93" s="32">
        <f t="shared" si="10"/>
        <v>104.229</v>
      </c>
      <c r="I93" s="56">
        <v>4.1200000000000001E-2</v>
      </c>
      <c r="J93" s="56">
        <v>8.9999999999999993E-3</v>
      </c>
      <c r="K93" s="56">
        <v>5.77E-3</v>
      </c>
      <c r="L93" s="56">
        <v>3.5E-4</v>
      </c>
      <c r="M93" s="56">
        <v>-6.5666000000000002E-2</v>
      </c>
      <c r="N93" s="17">
        <v>5.5E-2</v>
      </c>
      <c r="O93" s="17">
        <v>1.4E-2</v>
      </c>
      <c r="P93" s="17"/>
      <c r="Q93" s="17">
        <v>40.700000000000003</v>
      </c>
      <c r="R93" s="17">
        <v>8.8000000000000007</v>
      </c>
      <c r="S93" s="182">
        <v>37.1</v>
      </c>
      <c r="T93" s="182">
        <v>2.2000000000000002</v>
      </c>
      <c r="U93" s="121">
        <f t="shared" si="13"/>
        <v>5.9299191374663076</v>
      </c>
      <c r="V93" s="17">
        <v>140</v>
      </c>
      <c r="W93" s="17">
        <v>450</v>
      </c>
      <c r="X93" s="30">
        <f t="shared" si="11"/>
        <v>8.8452088452088518</v>
      </c>
      <c r="Y93" s="30">
        <f t="shared" si="12"/>
        <v>0.40909090909090923</v>
      </c>
    </row>
    <row r="94" spans="1:25" s="114" customFormat="1" x14ac:dyDescent="0.2">
      <c r="A94" s="74" t="s">
        <v>741</v>
      </c>
      <c r="B94" s="22">
        <v>12.868</v>
      </c>
      <c r="C94" s="25">
        <v>89.6</v>
      </c>
      <c r="D94" s="25">
        <v>4</v>
      </c>
      <c r="E94" s="25">
        <v>55.9</v>
      </c>
      <c r="F94" s="25">
        <v>1.4</v>
      </c>
      <c r="G94" s="23">
        <f t="shared" si="9"/>
        <v>0.6238839285714286</v>
      </c>
      <c r="H94" s="24">
        <f t="shared" si="10"/>
        <v>102.73649999999999</v>
      </c>
      <c r="I94" s="58">
        <v>3.1800000000000002E-2</v>
      </c>
      <c r="J94" s="58">
        <v>3.8999999999999998E-3</v>
      </c>
      <c r="K94" s="58">
        <v>5.7800000000000004E-3</v>
      </c>
      <c r="L94" s="58">
        <v>2.9999999999999997E-4</v>
      </c>
      <c r="M94" s="58">
        <v>-0.15004999999999999</v>
      </c>
      <c r="N94" s="25">
        <v>4.1599999999999998E-2</v>
      </c>
      <c r="O94" s="25">
        <v>6.7000000000000002E-3</v>
      </c>
      <c r="P94" s="25"/>
      <c r="Q94" s="25">
        <v>32.5</v>
      </c>
      <c r="R94" s="25">
        <v>3.5</v>
      </c>
      <c r="S94" s="184">
        <v>37.200000000000003</v>
      </c>
      <c r="T94" s="184">
        <v>1.9</v>
      </c>
      <c r="U94" s="146">
        <f t="shared" si="13"/>
        <v>5.10752688172043</v>
      </c>
      <c r="V94" s="25">
        <v>-50</v>
      </c>
      <c r="W94" s="25">
        <v>250</v>
      </c>
      <c r="X94" s="22">
        <f t="shared" si="11"/>
        <v>-14.461538461538481</v>
      </c>
      <c r="Y94" s="29">
        <f t="shared" si="12"/>
        <v>-1.3428571428571436</v>
      </c>
    </row>
    <row r="95" spans="1:25" s="114" customFormat="1" x14ac:dyDescent="0.2">
      <c r="A95" s="74" t="s">
        <v>742</v>
      </c>
      <c r="B95" s="29">
        <v>4.8518999999999997</v>
      </c>
      <c r="C95" s="25">
        <v>157.80000000000001</v>
      </c>
      <c r="D95" s="25">
        <v>9.9</v>
      </c>
      <c r="E95" s="25">
        <v>70.2</v>
      </c>
      <c r="F95" s="25">
        <v>2.7</v>
      </c>
      <c r="G95" s="23">
        <f t="shared" si="9"/>
        <v>0.44486692015209123</v>
      </c>
      <c r="H95" s="24">
        <f t="shared" si="10"/>
        <v>174.29700000000003</v>
      </c>
      <c r="I95" s="58">
        <v>4.2999999999999997E-2</v>
      </c>
      <c r="J95" s="58">
        <v>0.01</v>
      </c>
      <c r="K95" s="58">
        <v>5.9300000000000004E-3</v>
      </c>
      <c r="L95" s="58">
        <v>4.0999999999999999E-4</v>
      </c>
      <c r="M95" s="58">
        <v>-0.25218000000000002</v>
      </c>
      <c r="N95" s="25">
        <v>0.05</v>
      </c>
      <c r="O95" s="25">
        <v>1.2E-2</v>
      </c>
      <c r="P95" s="25"/>
      <c r="Q95" s="25">
        <v>42.4</v>
      </c>
      <c r="R95" s="25">
        <v>9.9</v>
      </c>
      <c r="S95" s="184">
        <v>38.1</v>
      </c>
      <c r="T95" s="184">
        <v>2.6</v>
      </c>
      <c r="U95" s="146">
        <f t="shared" si="13"/>
        <v>6.8241469816272966</v>
      </c>
      <c r="V95" s="25">
        <v>430</v>
      </c>
      <c r="W95" s="25">
        <v>500</v>
      </c>
      <c r="X95" s="22">
        <f t="shared" si="11"/>
        <v>10.141509433962259</v>
      </c>
      <c r="Y95" s="22">
        <f t="shared" si="12"/>
        <v>0.43434343434343403</v>
      </c>
    </row>
    <row r="96" spans="1:25" s="114" customFormat="1" x14ac:dyDescent="0.2">
      <c r="A96" s="74" t="s">
        <v>743</v>
      </c>
      <c r="B96" s="29">
        <v>3.4276</v>
      </c>
      <c r="C96" s="25">
        <v>124.5</v>
      </c>
      <c r="D96" s="25">
        <v>3</v>
      </c>
      <c r="E96" s="25">
        <v>49.3</v>
      </c>
      <c r="F96" s="25">
        <v>2.2000000000000002</v>
      </c>
      <c r="G96" s="23">
        <f t="shared" si="9"/>
        <v>0.39598393574297186</v>
      </c>
      <c r="H96" s="24">
        <f t="shared" si="10"/>
        <v>136.0855</v>
      </c>
      <c r="I96" s="58">
        <v>3.9399999999999998E-2</v>
      </c>
      <c r="J96" s="58">
        <v>8.9999999999999993E-3</v>
      </c>
      <c r="K96" s="58">
        <v>6.11E-3</v>
      </c>
      <c r="L96" s="58">
        <v>2.7999999999999998E-4</v>
      </c>
      <c r="M96" s="58">
        <v>-1.8200000000000001E-2</v>
      </c>
      <c r="N96" s="25">
        <v>4.5999999999999999E-2</v>
      </c>
      <c r="O96" s="25">
        <v>1.2E-2</v>
      </c>
      <c r="P96" s="25"/>
      <c r="Q96" s="25">
        <v>39.1</v>
      </c>
      <c r="R96" s="25">
        <v>8.8000000000000007</v>
      </c>
      <c r="S96" s="184">
        <v>39.200000000000003</v>
      </c>
      <c r="T96" s="184">
        <v>1.8</v>
      </c>
      <c r="U96" s="146">
        <f t="shared" si="13"/>
        <v>4.5918367346938771</v>
      </c>
      <c r="V96" s="25">
        <v>-30</v>
      </c>
      <c r="W96" s="25">
        <v>480</v>
      </c>
      <c r="X96" s="22">
        <f t="shared" si="11"/>
        <v>-0.25575447570331811</v>
      </c>
      <c r="Y96" s="22">
        <f t="shared" si="12"/>
        <v>-1.1363636363636524E-2</v>
      </c>
    </row>
    <row r="97" spans="1:25" x14ac:dyDescent="0.2">
      <c r="A97" s="79" t="s">
        <v>744</v>
      </c>
      <c r="B97" s="30">
        <v>21.047000000000001</v>
      </c>
      <c r="C97" s="17">
        <v>1571</v>
      </c>
      <c r="D97" s="17">
        <v>71</v>
      </c>
      <c r="E97" s="17">
        <v>84.3</v>
      </c>
      <c r="F97" s="17">
        <v>6.8</v>
      </c>
      <c r="G97" s="31">
        <f t="shared" si="9"/>
        <v>5.3660089115213236E-2</v>
      </c>
      <c r="H97" s="32">
        <f t="shared" si="10"/>
        <v>1590.8105</v>
      </c>
      <c r="I97" s="56">
        <v>4.0599999999999997E-2</v>
      </c>
      <c r="J97" s="56">
        <v>1.1000000000000001E-3</v>
      </c>
      <c r="K97" s="56">
        <v>6.2599999999999999E-3</v>
      </c>
      <c r="L97" s="56">
        <v>1.2E-4</v>
      </c>
      <c r="M97" s="56">
        <v>0.30114000000000002</v>
      </c>
      <c r="N97" s="17">
        <v>4.7300000000000002E-2</v>
      </c>
      <c r="O97" s="17">
        <v>1.2999999999999999E-3</v>
      </c>
      <c r="P97" s="17"/>
      <c r="Q97" s="17">
        <v>40.4</v>
      </c>
      <c r="R97" s="17">
        <v>1.1000000000000001</v>
      </c>
      <c r="S97" s="182">
        <v>40.22</v>
      </c>
      <c r="T97" s="182">
        <v>0.75</v>
      </c>
      <c r="U97" s="121">
        <f t="shared" si="13"/>
        <v>1.8647439085032322</v>
      </c>
      <c r="V97" s="17">
        <v>70</v>
      </c>
      <c r="W97" s="17">
        <v>62</v>
      </c>
      <c r="X97" s="30">
        <f t="shared" si="11"/>
        <v>0.44554455445544594</v>
      </c>
      <c r="Y97" s="30">
        <f t="shared" si="12"/>
        <v>0.16363636363636336</v>
      </c>
    </row>
    <row r="98" spans="1:25" x14ac:dyDescent="0.2">
      <c r="A98" s="79" t="s">
        <v>745</v>
      </c>
      <c r="B98" s="30">
        <v>19.242999999999999</v>
      </c>
      <c r="C98" s="17">
        <v>276.7</v>
      </c>
      <c r="D98" s="17">
        <v>8.5</v>
      </c>
      <c r="E98" s="17">
        <v>62.4</v>
      </c>
      <c r="F98" s="17">
        <v>1.1000000000000001</v>
      </c>
      <c r="G98" s="31">
        <f t="shared" si="9"/>
        <v>0.22551499819298881</v>
      </c>
      <c r="H98" s="32">
        <f t="shared" si="10"/>
        <v>291.36399999999998</v>
      </c>
      <c r="I98" s="56">
        <v>4.02E-2</v>
      </c>
      <c r="J98" s="56">
        <v>2.7000000000000001E-3</v>
      </c>
      <c r="K98" s="56">
        <v>6.3E-3</v>
      </c>
      <c r="L98" s="56">
        <v>2.0000000000000001E-4</v>
      </c>
      <c r="M98" s="56">
        <v>0.24707999999999999</v>
      </c>
      <c r="N98" s="17">
        <v>4.6399999999999997E-2</v>
      </c>
      <c r="O98" s="17">
        <v>3.3E-3</v>
      </c>
      <c r="P98" s="17"/>
      <c r="Q98" s="17">
        <v>40</v>
      </c>
      <c r="R98" s="17">
        <v>2.7</v>
      </c>
      <c r="S98" s="182">
        <v>40.5</v>
      </c>
      <c r="T98" s="182">
        <v>1.3</v>
      </c>
      <c r="U98" s="121">
        <f t="shared" si="13"/>
        <v>3.2098765432098766</v>
      </c>
      <c r="V98" s="17">
        <v>0</v>
      </c>
      <c r="W98" s="17">
        <v>140</v>
      </c>
      <c r="X98" s="30">
        <f t="shared" si="11"/>
        <v>-1.2499999999999956</v>
      </c>
      <c r="Y98" s="30">
        <f t="shared" si="12"/>
        <v>-0.18518518518518517</v>
      </c>
    </row>
    <row r="99" spans="1:25" x14ac:dyDescent="0.2">
      <c r="A99" s="79" t="s">
        <v>746</v>
      </c>
      <c r="B99" s="30">
        <v>5.0387000000000004</v>
      </c>
      <c r="C99" s="17">
        <v>142.1</v>
      </c>
      <c r="D99" s="17">
        <v>5.7</v>
      </c>
      <c r="E99" s="17">
        <v>113.5</v>
      </c>
      <c r="F99" s="17">
        <v>4.8</v>
      </c>
      <c r="G99" s="31">
        <f t="shared" si="9"/>
        <v>0.79873328641801555</v>
      </c>
      <c r="H99" s="32">
        <f t="shared" si="10"/>
        <v>168.77249999999998</v>
      </c>
      <c r="I99" s="56">
        <v>4.4900000000000002E-2</v>
      </c>
      <c r="J99" s="56">
        <v>8.8000000000000005E-3</v>
      </c>
      <c r="K99" s="56">
        <v>7.1700000000000002E-3</v>
      </c>
      <c r="L99" s="56">
        <v>4.6999999999999999E-4</v>
      </c>
      <c r="M99" s="56">
        <v>-4.4287E-2</v>
      </c>
      <c r="N99" s="17">
        <v>4.5999999999999999E-2</v>
      </c>
      <c r="O99" s="17">
        <v>0.01</v>
      </c>
      <c r="P99" s="17"/>
      <c r="Q99" s="17">
        <v>44.4</v>
      </c>
      <c r="R99" s="17">
        <v>8.5</v>
      </c>
      <c r="S99" s="182">
        <v>46.1</v>
      </c>
      <c r="T99" s="182">
        <v>3</v>
      </c>
      <c r="U99" s="121">
        <f t="shared" si="13"/>
        <v>6.5075921908893708</v>
      </c>
      <c r="V99" s="17">
        <v>-100</v>
      </c>
      <c r="W99" s="17">
        <v>380</v>
      </c>
      <c r="X99" s="30">
        <f t="shared" si="11"/>
        <v>-3.8288288288288452</v>
      </c>
      <c r="Y99" s="30">
        <f t="shared" si="12"/>
        <v>-0.20000000000000034</v>
      </c>
    </row>
    <row r="100" spans="1:25" s="114" customFormat="1" x14ac:dyDescent="0.2">
      <c r="A100" s="74" t="s">
        <v>747</v>
      </c>
      <c r="B100" s="22">
        <v>6.8551000000000002</v>
      </c>
      <c r="C100" s="25">
        <v>46.1</v>
      </c>
      <c r="D100" s="25">
        <v>1.8</v>
      </c>
      <c r="E100" s="25">
        <v>29.24</v>
      </c>
      <c r="F100" s="25">
        <v>0.88</v>
      </c>
      <c r="G100" s="23">
        <f t="shared" si="9"/>
        <v>0.63427331887201732</v>
      </c>
      <c r="H100" s="24">
        <f t="shared" si="10"/>
        <v>52.971400000000003</v>
      </c>
      <c r="I100" s="62">
        <v>0.54100000000000004</v>
      </c>
      <c r="J100" s="62">
        <v>4.2999999999999997E-2</v>
      </c>
      <c r="K100" s="62">
        <v>1.103E-2</v>
      </c>
      <c r="L100" s="62">
        <v>7.6999999999999996E-4</v>
      </c>
      <c r="M100" s="62">
        <v>0.20749999999999999</v>
      </c>
      <c r="N100" s="25">
        <v>0.36</v>
      </c>
      <c r="O100" s="25">
        <v>3.6999999999999998E-2</v>
      </c>
      <c r="P100" s="25"/>
      <c r="Q100" s="25">
        <v>436</v>
      </c>
      <c r="R100" s="25">
        <v>28</v>
      </c>
      <c r="S100" s="184">
        <v>70.7</v>
      </c>
      <c r="T100" s="184">
        <v>4.9000000000000004</v>
      </c>
      <c r="U100" s="146">
        <f t="shared" si="13"/>
        <v>6.9306930693069315</v>
      </c>
      <c r="V100" s="25">
        <v>3690</v>
      </c>
      <c r="W100" s="25">
        <v>150</v>
      </c>
      <c r="X100" s="22">
        <f t="shared" si="11"/>
        <v>83.784403669724767</v>
      </c>
      <c r="Y100" s="29">
        <f t="shared" si="12"/>
        <v>13.046428571428573</v>
      </c>
    </row>
    <row r="101" spans="1:25" s="114" customFormat="1" x14ac:dyDescent="0.2">
      <c r="A101" s="97" t="s">
        <v>748</v>
      </c>
      <c r="B101" s="103">
        <v>5.6524999999999999</v>
      </c>
      <c r="C101" s="98">
        <v>47.4</v>
      </c>
      <c r="D101" s="98">
        <v>1.4</v>
      </c>
      <c r="E101" s="98">
        <v>18.91</v>
      </c>
      <c r="F101" s="98">
        <v>0.47</v>
      </c>
      <c r="G101" s="99">
        <f t="shared" si="9"/>
        <v>0.39894514767932493</v>
      </c>
      <c r="H101" s="100">
        <f t="shared" si="10"/>
        <v>51.843849999999996</v>
      </c>
      <c r="I101" s="131">
        <v>0.65</v>
      </c>
      <c r="J101" s="131">
        <v>7.0999999999999994E-2</v>
      </c>
      <c r="K101" s="131">
        <v>1.17E-2</v>
      </c>
      <c r="L101" s="131">
        <v>1.1999999999999999E-3</v>
      </c>
      <c r="M101" s="131">
        <v>2.342E-2</v>
      </c>
      <c r="N101" s="98">
        <v>0.372</v>
      </c>
      <c r="O101" s="98">
        <v>4.7E-2</v>
      </c>
      <c r="P101" s="98"/>
      <c r="Q101" s="98">
        <v>504</v>
      </c>
      <c r="R101" s="98">
        <v>44</v>
      </c>
      <c r="S101" s="187">
        <v>74.8</v>
      </c>
      <c r="T101" s="187">
        <v>7.4</v>
      </c>
      <c r="U101" s="148">
        <f t="shared" si="13"/>
        <v>9.8930481283422473</v>
      </c>
      <c r="V101" s="98">
        <v>3730</v>
      </c>
      <c r="W101" s="98">
        <v>190</v>
      </c>
      <c r="X101" s="103">
        <f t="shared" si="11"/>
        <v>85.158730158730151</v>
      </c>
      <c r="Y101" s="104">
        <f t="shared" si="12"/>
        <v>9.754545454545454</v>
      </c>
    </row>
    <row r="102" spans="1:25" x14ac:dyDescent="0.2">
      <c r="A102" s="72" t="s">
        <v>1864</v>
      </c>
      <c r="U102" s="79"/>
    </row>
    <row r="103" spans="1:25" x14ac:dyDescent="0.2">
      <c r="A103" s="72" t="s">
        <v>1863</v>
      </c>
      <c r="U103" s="79"/>
    </row>
    <row r="104" spans="1:25" x14ac:dyDescent="0.2">
      <c r="A104" s="194"/>
      <c r="U104" s="79"/>
    </row>
    <row r="105" spans="1:25" ht="18" x14ac:dyDescent="0.2">
      <c r="A105" s="193" t="s">
        <v>1853</v>
      </c>
      <c r="U105" s="79"/>
    </row>
    <row r="106" spans="1:25" ht="18" x14ac:dyDescent="0.2">
      <c r="A106" s="193" t="s">
        <v>1854</v>
      </c>
      <c r="U106" s="79"/>
    </row>
    <row r="107" spans="1:25" ht="18" x14ac:dyDescent="0.2">
      <c r="A107" s="193" t="s">
        <v>1855</v>
      </c>
      <c r="U107" s="79"/>
    </row>
    <row r="108" spans="1:25" ht="18" x14ac:dyDescent="0.2">
      <c r="A108" s="193" t="s">
        <v>1856</v>
      </c>
      <c r="U108" s="79"/>
    </row>
    <row r="109" spans="1:25" ht="18" x14ac:dyDescent="0.2">
      <c r="A109" s="193" t="s">
        <v>1857</v>
      </c>
      <c r="U109" s="79"/>
    </row>
    <row r="110" spans="1:25" ht="18" x14ac:dyDescent="0.2">
      <c r="A110" s="192" t="s">
        <v>1858</v>
      </c>
      <c r="U110" s="79"/>
    </row>
    <row r="111" spans="1:25" ht="18" x14ac:dyDescent="0.2">
      <c r="A111" s="192" t="s">
        <v>1859</v>
      </c>
      <c r="U111" s="79"/>
    </row>
    <row r="112" spans="1:25" ht="19" x14ac:dyDescent="0.25">
      <c r="A112" s="192" t="s">
        <v>1860</v>
      </c>
      <c r="U112" s="79"/>
    </row>
    <row r="113" spans="1:21" ht="18" x14ac:dyDescent="0.2">
      <c r="A113" s="193" t="s">
        <v>1861</v>
      </c>
      <c r="U113" s="79"/>
    </row>
    <row r="114" spans="1:21" ht="18" x14ac:dyDescent="0.2">
      <c r="A114" s="193" t="s">
        <v>1862</v>
      </c>
      <c r="U114" s="79"/>
    </row>
    <row r="115" spans="1:21" x14ac:dyDescent="0.2">
      <c r="U115" s="79"/>
    </row>
    <row r="116" spans="1:21" x14ac:dyDescent="0.2">
      <c r="U116" s="79"/>
    </row>
    <row r="117" spans="1:21" x14ac:dyDescent="0.2">
      <c r="U117" s="79"/>
    </row>
    <row r="118" spans="1:21" x14ac:dyDescent="0.2">
      <c r="U118" s="79"/>
    </row>
    <row r="119" spans="1:21" x14ac:dyDescent="0.2">
      <c r="U119" s="79"/>
    </row>
    <row r="120" spans="1:21" x14ac:dyDescent="0.2">
      <c r="U120" s="79"/>
    </row>
    <row r="121" spans="1:21" x14ac:dyDescent="0.2">
      <c r="U121" s="79"/>
    </row>
    <row r="122" spans="1:21" x14ac:dyDescent="0.2">
      <c r="U122" s="79"/>
    </row>
    <row r="123" spans="1:21" x14ac:dyDescent="0.2">
      <c r="U123" s="79"/>
    </row>
    <row r="124" spans="1:21" x14ac:dyDescent="0.2">
      <c r="U124" s="79"/>
    </row>
    <row r="125" spans="1:21" x14ac:dyDescent="0.2">
      <c r="U125" s="79"/>
    </row>
    <row r="126" spans="1:21" x14ac:dyDescent="0.2">
      <c r="U126" s="79"/>
    </row>
    <row r="127" spans="1:21" x14ac:dyDescent="0.2">
      <c r="U127" s="79"/>
    </row>
    <row r="128" spans="1:21" x14ac:dyDescent="0.2">
      <c r="U128" s="17"/>
    </row>
    <row r="129" spans="21:21" x14ac:dyDescent="0.2">
      <c r="U129" s="17"/>
    </row>
    <row r="130" spans="21:21" x14ac:dyDescent="0.2">
      <c r="U130" s="17"/>
    </row>
    <row r="131" spans="21:21" x14ac:dyDescent="0.2">
      <c r="U131" s="17"/>
    </row>
    <row r="132" spans="21:21" x14ac:dyDescent="0.2">
      <c r="U132" s="17"/>
    </row>
    <row r="133" spans="21:21" x14ac:dyDescent="0.2">
      <c r="U133" s="17"/>
    </row>
    <row r="134" spans="21:21" x14ac:dyDescent="0.2">
      <c r="U134" s="17"/>
    </row>
    <row r="135" spans="21:21" x14ac:dyDescent="0.2">
      <c r="U135" s="17"/>
    </row>
    <row r="136" spans="21:21" x14ac:dyDescent="0.2">
      <c r="U136" s="17"/>
    </row>
    <row r="137" spans="21:21" x14ac:dyDescent="0.2">
      <c r="U137" s="17"/>
    </row>
    <row r="138" spans="21:21" x14ac:dyDescent="0.2">
      <c r="U138" s="17"/>
    </row>
    <row r="139" spans="21:21" x14ac:dyDescent="0.2">
      <c r="U139" s="17"/>
    </row>
    <row r="140" spans="21:21" x14ac:dyDescent="0.2">
      <c r="U140" s="17"/>
    </row>
    <row r="141" spans="21:21" x14ac:dyDescent="0.2">
      <c r="U141" s="17"/>
    </row>
    <row r="142" spans="21:21" x14ac:dyDescent="0.2">
      <c r="U142" s="17"/>
    </row>
    <row r="143" spans="21:21" x14ac:dyDescent="0.2">
      <c r="U143" s="17"/>
    </row>
    <row r="144" spans="21:21" x14ac:dyDescent="0.2">
      <c r="U144" s="17"/>
    </row>
    <row r="145" spans="21:21" x14ac:dyDescent="0.2">
      <c r="U145" s="17"/>
    </row>
    <row r="146" spans="21:21" x14ac:dyDescent="0.2">
      <c r="U146" s="17"/>
    </row>
    <row r="147" spans="21:21" x14ac:dyDescent="0.2">
      <c r="U147" s="17"/>
    </row>
    <row r="148" spans="21:21" x14ac:dyDescent="0.2">
      <c r="U148" s="17"/>
    </row>
    <row r="149" spans="21:21" x14ac:dyDescent="0.2">
      <c r="U149" s="17"/>
    </row>
    <row r="150" spans="21:21" x14ac:dyDescent="0.2">
      <c r="U150" s="17"/>
    </row>
    <row r="151" spans="21:21" x14ac:dyDescent="0.2">
      <c r="U151" s="17"/>
    </row>
    <row r="152" spans="21:21" x14ac:dyDescent="0.2">
      <c r="U152" s="17"/>
    </row>
    <row r="153" spans="21:21" x14ac:dyDescent="0.2">
      <c r="U153" s="17"/>
    </row>
    <row r="154" spans="21:21" x14ac:dyDescent="0.2">
      <c r="U154" s="17"/>
    </row>
    <row r="155" spans="21:21" x14ac:dyDescent="0.2">
      <c r="U155" s="17"/>
    </row>
    <row r="156" spans="21:21" x14ac:dyDescent="0.2">
      <c r="U156" s="17"/>
    </row>
    <row r="157" spans="21:21" x14ac:dyDescent="0.2">
      <c r="U157" s="17"/>
    </row>
    <row r="158" spans="21:21" x14ac:dyDescent="0.2">
      <c r="U158" s="17"/>
    </row>
    <row r="159" spans="21:21" x14ac:dyDescent="0.2">
      <c r="U159" s="17"/>
    </row>
    <row r="160" spans="21:21" x14ac:dyDescent="0.2">
      <c r="U160" s="17"/>
    </row>
    <row r="161" spans="21:21" x14ac:dyDescent="0.2">
      <c r="U161" s="17"/>
    </row>
    <row r="162" spans="21:21" x14ac:dyDescent="0.2">
      <c r="U162" s="17"/>
    </row>
    <row r="163" spans="21:21" x14ac:dyDescent="0.2">
      <c r="U163" s="17"/>
    </row>
    <row r="164" spans="21:21" x14ac:dyDescent="0.2">
      <c r="U164" s="17"/>
    </row>
    <row r="165" spans="21:21" x14ac:dyDescent="0.2">
      <c r="U165" s="17"/>
    </row>
    <row r="166" spans="21:21" x14ac:dyDescent="0.2">
      <c r="U166" s="17"/>
    </row>
    <row r="167" spans="21:21" x14ac:dyDescent="0.2">
      <c r="U167" s="17"/>
    </row>
    <row r="168" spans="21:21" x14ac:dyDescent="0.2">
      <c r="U168" s="17"/>
    </row>
    <row r="169" spans="21:21" x14ac:dyDescent="0.2">
      <c r="U169" s="17"/>
    </row>
    <row r="170" spans="21:21" x14ac:dyDescent="0.2">
      <c r="U170" s="17"/>
    </row>
    <row r="171" spans="21:21" x14ac:dyDescent="0.2">
      <c r="U171" s="17"/>
    </row>
    <row r="172" spans="21:21" x14ac:dyDescent="0.2">
      <c r="U172" s="17"/>
    </row>
    <row r="173" spans="21:21" x14ac:dyDescent="0.2">
      <c r="U173" s="17"/>
    </row>
    <row r="174" spans="21:21" x14ac:dyDescent="0.2">
      <c r="U174" s="17"/>
    </row>
    <row r="175" spans="21:21" x14ac:dyDescent="0.2">
      <c r="U175" s="17"/>
    </row>
    <row r="176" spans="21:21" x14ac:dyDescent="0.2">
      <c r="U176" s="17"/>
    </row>
    <row r="177" spans="21:21" x14ac:dyDescent="0.2">
      <c r="U177" s="17"/>
    </row>
    <row r="178" spans="21:21" x14ac:dyDescent="0.2">
      <c r="U178" s="17"/>
    </row>
    <row r="179" spans="21:21" x14ac:dyDescent="0.2">
      <c r="U179" s="17"/>
    </row>
    <row r="180" spans="21:21" x14ac:dyDescent="0.2">
      <c r="U180" s="17"/>
    </row>
    <row r="181" spans="21:21" x14ac:dyDescent="0.2">
      <c r="U181" s="17"/>
    </row>
    <row r="182" spans="21:21" x14ac:dyDescent="0.2">
      <c r="U182" s="17"/>
    </row>
    <row r="183" spans="21:21" x14ac:dyDescent="0.2">
      <c r="U183" s="17"/>
    </row>
    <row r="184" spans="21:21" x14ac:dyDescent="0.2">
      <c r="U184" s="17"/>
    </row>
    <row r="185" spans="21:21" x14ac:dyDescent="0.2">
      <c r="U185" s="17"/>
    </row>
    <row r="186" spans="21:21" x14ac:dyDescent="0.2">
      <c r="U186" s="17"/>
    </row>
    <row r="187" spans="21:21" x14ac:dyDescent="0.2">
      <c r="U187" s="17"/>
    </row>
    <row r="188" spans="21:21" x14ac:dyDescent="0.2">
      <c r="U188" s="17"/>
    </row>
    <row r="189" spans="21:21" x14ac:dyDescent="0.2">
      <c r="U189" s="17"/>
    </row>
    <row r="190" spans="21:21" x14ac:dyDescent="0.2">
      <c r="U190" s="17"/>
    </row>
    <row r="191" spans="21:21" x14ac:dyDescent="0.2">
      <c r="U191" s="17"/>
    </row>
    <row r="192" spans="21:21" x14ac:dyDescent="0.2">
      <c r="U192" s="17"/>
    </row>
    <row r="193" spans="21:21" x14ac:dyDescent="0.2">
      <c r="U193" s="17"/>
    </row>
    <row r="194" spans="21:21" x14ac:dyDescent="0.2">
      <c r="U194" s="17"/>
    </row>
    <row r="195" spans="21:21" x14ac:dyDescent="0.2">
      <c r="U195" s="17"/>
    </row>
    <row r="196" spans="21:21" x14ac:dyDescent="0.2">
      <c r="U196" s="17"/>
    </row>
    <row r="197" spans="21:21" x14ac:dyDescent="0.2">
      <c r="U197" s="17"/>
    </row>
    <row r="198" spans="21:21" x14ac:dyDescent="0.2">
      <c r="U198" s="17"/>
    </row>
    <row r="199" spans="21:21" x14ac:dyDescent="0.2">
      <c r="U199" s="17"/>
    </row>
    <row r="200" spans="21:21" x14ac:dyDescent="0.2">
      <c r="U200" s="17"/>
    </row>
    <row r="201" spans="21:21" x14ac:dyDescent="0.2">
      <c r="U201" s="17"/>
    </row>
    <row r="202" spans="21:21" x14ac:dyDescent="0.2">
      <c r="U202" s="17"/>
    </row>
    <row r="203" spans="21:21" x14ac:dyDescent="0.2">
      <c r="U203" s="17"/>
    </row>
    <row r="204" spans="21:21" x14ac:dyDescent="0.2">
      <c r="U204" s="17"/>
    </row>
    <row r="205" spans="21:21" x14ac:dyDescent="0.2">
      <c r="U205" s="17"/>
    </row>
    <row r="206" spans="21:21" x14ac:dyDescent="0.2">
      <c r="U206" s="17"/>
    </row>
    <row r="207" spans="21:21" x14ac:dyDescent="0.2">
      <c r="U207" s="17"/>
    </row>
  </sheetData>
  <mergeCells count="3">
    <mergeCell ref="A1:A2"/>
    <mergeCell ref="I1:O1"/>
    <mergeCell ref="Q1:W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A0EEC-3899-0F43-9327-EED667906EE6}">
  <dimension ref="A1:Y207"/>
  <sheetViews>
    <sheetView topLeftCell="J59" zoomScale="90" zoomScaleNormal="90" workbookViewId="0">
      <selection activeCell="S12" sqref="S12"/>
    </sheetView>
  </sheetViews>
  <sheetFormatPr baseColWidth="10" defaultRowHeight="16" x14ac:dyDescent="0.2"/>
  <cols>
    <col min="1" max="1" width="19.1640625" bestFit="1" customWidth="1"/>
    <col min="2" max="2" width="11.83203125" style="124" customWidth="1"/>
    <col min="3" max="3" width="9.5" bestFit="1" customWidth="1"/>
    <col min="4" max="4" width="5.1640625" bestFit="1" customWidth="1"/>
    <col min="5" max="5" width="10.33203125" bestFit="1" customWidth="1"/>
    <col min="6" max="7" width="5.1640625" bestFit="1" customWidth="1"/>
    <col min="8" max="9" width="10.33203125" bestFit="1" customWidth="1"/>
    <col min="10" max="10" width="7.1640625" bestFit="1" customWidth="1"/>
    <col min="11" max="11" width="10.33203125" bestFit="1" customWidth="1"/>
    <col min="12" max="12" width="8.1640625" bestFit="1" customWidth="1"/>
    <col min="13" max="13" width="7.33203125" bestFit="1" customWidth="1"/>
    <col min="14" max="14" width="11.1640625" bestFit="1" customWidth="1"/>
    <col min="15" max="15" width="7.1640625" bestFit="1" customWidth="1"/>
    <col min="16" max="16" width="2.5" customWidth="1"/>
    <col min="17" max="17" width="9.83203125" bestFit="1" customWidth="1"/>
    <col min="18" max="18" width="4.5" bestFit="1" customWidth="1"/>
    <col min="19" max="19" width="9.83203125" style="156" bestFit="1" customWidth="1"/>
    <col min="20" max="20" width="4.5" style="156" bestFit="1" customWidth="1"/>
    <col min="21" max="21" width="8.5" style="115" bestFit="1" customWidth="1"/>
    <col min="22" max="22" width="10.6640625" bestFit="1" customWidth="1"/>
    <col min="23" max="23" width="5.1640625" bestFit="1" customWidth="1"/>
    <col min="24" max="24" width="15.5" bestFit="1" customWidth="1"/>
    <col min="25" max="25" width="10.83203125" customWidth="1"/>
  </cols>
  <sheetData>
    <row r="1" spans="1:25" s="18" customFormat="1" ht="18" x14ac:dyDescent="0.2">
      <c r="A1" s="219" t="s">
        <v>278</v>
      </c>
      <c r="B1" s="109"/>
      <c r="C1" s="40"/>
      <c r="D1" s="40"/>
      <c r="E1" s="40"/>
      <c r="F1" s="40"/>
      <c r="G1" s="40"/>
      <c r="H1" s="40"/>
      <c r="I1" s="218" t="s">
        <v>103</v>
      </c>
      <c r="J1" s="218"/>
      <c r="K1" s="218"/>
      <c r="L1" s="218"/>
      <c r="M1" s="218"/>
      <c r="N1" s="218"/>
      <c r="O1" s="218"/>
      <c r="P1" s="40"/>
      <c r="Q1" s="218" t="s">
        <v>1838</v>
      </c>
      <c r="R1" s="218"/>
      <c r="S1" s="218"/>
      <c r="T1" s="218"/>
      <c r="U1" s="218"/>
      <c r="V1" s="218"/>
      <c r="W1" s="218"/>
      <c r="X1" s="17"/>
      <c r="Y1" s="17"/>
    </row>
    <row r="2" spans="1:25" s="18" customFormat="1" ht="50" customHeight="1" x14ac:dyDescent="0.2">
      <c r="A2" s="220"/>
      <c r="B2" s="110" t="s">
        <v>546</v>
      </c>
      <c r="C2" s="43" t="s">
        <v>1835</v>
      </c>
      <c r="D2" s="42" t="s">
        <v>106</v>
      </c>
      <c r="E2" s="43" t="s">
        <v>1836</v>
      </c>
      <c r="F2" s="42" t="s">
        <v>106</v>
      </c>
      <c r="G2" s="20" t="s">
        <v>0</v>
      </c>
      <c r="H2" s="43" t="s">
        <v>1837</v>
      </c>
      <c r="I2" s="41" t="s">
        <v>1839</v>
      </c>
      <c r="J2" s="42" t="s">
        <v>1840</v>
      </c>
      <c r="K2" s="41" t="s">
        <v>1841</v>
      </c>
      <c r="L2" s="42" t="s">
        <v>1840</v>
      </c>
      <c r="M2" s="43" t="s">
        <v>1842</v>
      </c>
      <c r="N2" s="41" t="s">
        <v>1843</v>
      </c>
      <c r="O2" s="42" t="s">
        <v>1840</v>
      </c>
      <c r="P2" s="42"/>
      <c r="Q2" s="41" t="s">
        <v>105</v>
      </c>
      <c r="R2" s="42" t="s">
        <v>106</v>
      </c>
      <c r="S2" s="41" t="s">
        <v>107</v>
      </c>
      <c r="T2" s="42" t="s">
        <v>106</v>
      </c>
      <c r="U2" s="42" t="s">
        <v>1606</v>
      </c>
      <c r="V2" s="41" t="s">
        <v>108</v>
      </c>
      <c r="W2" s="42" t="s">
        <v>106</v>
      </c>
      <c r="X2" s="43" t="s">
        <v>1847</v>
      </c>
      <c r="Y2" s="43" t="s">
        <v>1848</v>
      </c>
    </row>
    <row r="3" spans="1:25" x14ac:dyDescent="0.2">
      <c r="A3" s="2" t="s">
        <v>1265</v>
      </c>
      <c r="B3" s="30">
        <v>22.423999999999999</v>
      </c>
      <c r="C3" s="17">
        <v>193</v>
      </c>
      <c r="D3" s="17">
        <v>22</v>
      </c>
      <c r="E3" s="17">
        <v>59.3</v>
      </c>
      <c r="F3" s="17">
        <v>7.4</v>
      </c>
      <c r="G3" s="31">
        <f t="shared" ref="G3:G34" si="0">E3/C3</f>
        <v>0.30725388601036269</v>
      </c>
      <c r="H3" s="32">
        <f t="shared" ref="H3:H34" si="1">C3+(0.235*E3)</f>
        <v>206.93549999999999</v>
      </c>
      <c r="I3" s="56">
        <v>2.58E-2</v>
      </c>
      <c r="J3" s="56">
        <v>6.0000000000000001E-3</v>
      </c>
      <c r="K3" s="56">
        <v>3.47E-3</v>
      </c>
      <c r="L3" s="56">
        <v>2.7999999999999998E-4</v>
      </c>
      <c r="M3" s="82">
        <v>4.7294999999999997E-2</v>
      </c>
      <c r="N3" s="17">
        <v>4.7E-2</v>
      </c>
      <c r="O3" s="17">
        <v>1.0999999999999999E-2</v>
      </c>
      <c r="P3" s="17"/>
      <c r="Q3" s="17">
        <v>25.7</v>
      </c>
      <c r="R3" s="17">
        <v>5.9</v>
      </c>
      <c r="S3" s="175">
        <v>22.3</v>
      </c>
      <c r="T3" s="175">
        <v>1.8</v>
      </c>
      <c r="U3" s="121">
        <f>(T3/S3)*100</f>
        <v>8.071748878923767</v>
      </c>
      <c r="V3" s="32">
        <v>100</v>
      </c>
      <c r="W3" s="32">
        <v>410</v>
      </c>
      <c r="X3" s="30">
        <f t="shared" ref="X3:X34" si="2">100*(1-(S3/Q3))</f>
        <v>13.229571984435795</v>
      </c>
      <c r="Y3" s="30">
        <f t="shared" ref="Y3:Y34" si="3">(Q3-S3)/R3</f>
        <v>0.57627118644067765</v>
      </c>
    </row>
    <row r="4" spans="1:25" x14ac:dyDescent="0.2">
      <c r="A4" s="2" t="s">
        <v>1266</v>
      </c>
      <c r="B4" s="30">
        <v>22.466999999999999</v>
      </c>
      <c r="C4" s="17">
        <v>42.7</v>
      </c>
      <c r="D4" s="17">
        <v>3.9</v>
      </c>
      <c r="E4" s="17">
        <v>11.86</v>
      </c>
      <c r="F4" s="17">
        <v>0.74</v>
      </c>
      <c r="G4" s="31">
        <f t="shared" si="0"/>
        <v>0.27775175644028099</v>
      </c>
      <c r="H4" s="32">
        <f t="shared" si="1"/>
        <v>45.487100000000005</v>
      </c>
      <c r="I4" s="56">
        <v>3.6999999999999998E-2</v>
      </c>
      <c r="J4" s="56">
        <v>2.1999999999999999E-2</v>
      </c>
      <c r="K4" s="56">
        <v>3.8300000000000001E-3</v>
      </c>
      <c r="L4" s="56">
        <v>3.1E-4</v>
      </c>
      <c r="M4" s="82">
        <v>1.2847000000000001E-2</v>
      </c>
      <c r="N4" s="17">
        <v>6.4000000000000001E-2</v>
      </c>
      <c r="O4" s="17">
        <v>4.2000000000000003E-2</v>
      </c>
      <c r="P4" s="17"/>
      <c r="Q4" s="17">
        <v>34</v>
      </c>
      <c r="R4" s="17">
        <v>21</v>
      </c>
      <c r="S4" s="175">
        <v>24.6</v>
      </c>
      <c r="T4" s="175">
        <v>2</v>
      </c>
      <c r="U4" s="121">
        <f t="shared" ref="U4:U67" si="4">(T4/S4)*100</f>
        <v>8.1300813008130071</v>
      </c>
      <c r="V4" s="32">
        <v>-400</v>
      </c>
      <c r="W4" s="32">
        <v>1200</v>
      </c>
      <c r="X4" s="30">
        <f t="shared" si="2"/>
        <v>27.647058823529402</v>
      </c>
      <c r="Y4" s="30">
        <f t="shared" si="3"/>
        <v>0.44761904761904753</v>
      </c>
    </row>
    <row r="5" spans="1:25" x14ac:dyDescent="0.2">
      <c r="A5" s="2" t="s">
        <v>1267</v>
      </c>
      <c r="B5" s="30">
        <v>22.466999999999999</v>
      </c>
      <c r="C5" s="17">
        <v>75.099999999999994</v>
      </c>
      <c r="D5" s="17">
        <v>7.3</v>
      </c>
      <c r="E5" s="17">
        <v>33.200000000000003</v>
      </c>
      <c r="F5" s="17">
        <v>2.6</v>
      </c>
      <c r="G5" s="31">
        <f t="shared" si="0"/>
        <v>0.44207723035952073</v>
      </c>
      <c r="H5" s="32">
        <f t="shared" si="1"/>
        <v>82.902000000000001</v>
      </c>
      <c r="I5" s="56">
        <v>2.4E-2</v>
      </c>
      <c r="J5" s="56">
        <v>1.4E-2</v>
      </c>
      <c r="K5" s="56">
        <v>3.9399999999999999E-3</v>
      </c>
      <c r="L5" s="56">
        <v>3.4000000000000002E-4</v>
      </c>
      <c r="M5" s="82">
        <v>-0.13505</v>
      </c>
      <c r="N5" s="17">
        <v>4.2999999999999997E-2</v>
      </c>
      <c r="O5" s="17">
        <v>2.9000000000000001E-2</v>
      </c>
      <c r="P5" s="17"/>
      <c r="Q5" s="17">
        <v>23</v>
      </c>
      <c r="R5" s="17">
        <v>14</v>
      </c>
      <c r="S5" s="175">
        <v>25.3</v>
      </c>
      <c r="T5" s="175">
        <v>2.2000000000000002</v>
      </c>
      <c r="U5" s="121">
        <f t="shared" si="4"/>
        <v>8.6956521739130448</v>
      </c>
      <c r="V5" s="32">
        <v>-460</v>
      </c>
      <c r="W5" s="32">
        <v>870</v>
      </c>
      <c r="X5" s="30">
        <f t="shared" si="2"/>
        <v>-10.000000000000009</v>
      </c>
      <c r="Y5" s="30">
        <f t="shared" si="3"/>
        <v>-0.16428571428571434</v>
      </c>
    </row>
    <row r="6" spans="1:25" x14ac:dyDescent="0.2">
      <c r="A6" s="2" t="s">
        <v>1268</v>
      </c>
      <c r="B6" s="30">
        <v>22.524000000000001</v>
      </c>
      <c r="C6" s="17">
        <v>119</v>
      </c>
      <c r="D6" s="17">
        <v>11</v>
      </c>
      <c r="E6" s="17">
        <v>91.3</v>
      </c>
      <c r="F6" s="17">
        <v>5.7</v>
      </c>
      <c r="G6" s="31">
        <f t="shared" si="0"/>
        <v>0.76722689075630246</v>
      </c>
      <c r="H6" s="32">
        <f t="shared" si="1"/>
        <v>140.4555</v>
      </c>
      <c r="I6" s="56">
        <v>2.8000000000000001E-2</v>
      </c>
      <c r="J6" s="56">
        <v>0.01</v>
      </c>
      <c r="K6" s="56">
        <v>3.9300000000000003E-3</v>
      </c>
      <c r="L6" s="56">
        <v>3.1E-4</v>
      </c>
      <c r="M6" s="82">
        <v>-0.20288999999999999</v>
      </c>
      <c r="N6" s="17">
        <v>4.5999999999999999E-2</v>
      </c>
      <c r="O6" s="17">
        <v>1.7999999999999999E-2</v>
      </c>
      <c r="P6" s="17"/>
      <c r="Q6" s="17">
        <v>27.5</v>
      </c>
      <c r="R6" s="17">
        <v>9.9</v>
      </c>
      <c r="S6" s="175">
        <v>25.3</v>
      </c>
      <c r="T6" s="175">
        <v>2</v>
      </c>
      <c r="U6" s="121">
        <f t="shared" si="4"/>
        <v>7.9051383399209492</v>
      </c>
      <c r="V6" s="32">
        <v>-120</v>
      </c>
      <c r="W6" s="32">
        <v>640</v>
      </c>
      <c r="X6" s="30">
        <f t="shared" si="2"/>
        <v>7.9999999999999964</v>
      </c>
      <c r="Y6" s="30">
        <f t="shared" si="3"/>
        <v>0.22222222222222215</v>
      </c>
    </row>
    <row r="7" spans="1:25" x14ac:dyDescent="0.2">
      <c r="A7" s="2" t="s">
        <v>1269</v>
      </c>
      <c r="B7" s="30">
        <v>22.466999999999999</v>
      </c>
      <c r="C7" s="17">
        <v>159</v>
      </c>
      <c r="D7" s="17">
        <v>11</v>
      </c>
      <c r="E7" s="17">
        <v>150</v>
      </c>
      <c r="F7" s="17">
        <v>5.8</v>
      </c>
      <c r="G7" s="31">
        <f t="shared" si="0"/>
        <v>0.94339622641509435</v>
      </c>
      <c r="H7" s="32">
        <f t="shared" si="1"/>
        <v>194.25</v>
      </c>
      <c r="I7" s="56">
        <v>2.76E-2</v>
      </c>
      <c r="J7" s="56">
        <v>7.0000000000000001E-3</v>
      </c>
      <c r="K7" s="56">
        <v>4.0000000000000001E-3</v>
      </c>
      <c r="L7" s="56">
        <v>2.1000000000000001E-4</v>
      </c>
      <c r="M7" s="82">
        <v>0.12081</v>
      </c>
      <c r="N7" s="17">
        <v>4.9000000000000002E-2</v>
      </c>
      <c r="O7" s="17">
        <v>1.2999999999999999E-2</v>
      </c>
      <c r="P7" s="17"/>
      <c r="Q7" s="17">
        <v>27.4</v>
      </c>
      <c r="R7" s="17">
        <v>6.9</v>
      </c>
      <c r="S7" s="175">
        <v>25.7</v>
      </c>
      <c r="T7" s="175">
        <v>1.3</v>
      </c>
      <c r="U7" s="121">
        <f t="shared" si="4"/>
        <v>5.0583657587548636</v>
      </c>
      <c r="V7" s="32">
        <v>-30</v>
      </c>
      <c r="W7" s="32">
        <v>420</v>
      </c>
      <c r="X7" s="30">
        <f t="shared" si="2"/>
        <v>6.204379562043794</v>
      </c>
      <c r="Y7" s="30">
        <f t="shared" si="3"/>
        <v>0.24637681159420277</v>
      </c>
    </row>
    <row r="8" spans="1:25" x14ac:dyDescent="0.2">
      <c r="A8" s="2" t="s">
        <v>1270</v>
      </c>
      <c r="B8" s="30">
        <v>22.423999999999999</v>
      </c>
      <c r="C8" s="17">
        <v>80.8</v>
      </c>
      <c r="D8" s="17">
        <v>5.8</v>
      </c>
      <c r="E8" s="17">
        <v>71.8</v>
      </c>
      <c r="F8" s="17">
        <v>3.8</v>
      </c>
      <c r="G8" s="31">
        <f t="shared" si="0"/>
        <v>0.88861386138613863</v>
      </c>
      <c r="H8" s="32">
        <f t="shared" si="1"/>
        <v>97.673000000000002</v>
      </c>
      <c r="I8" s="56">
        <v>3.5000000000000003E-2</v>
      </c>
      <c r="J8" s="56">
        <v>1.2E-2</v>
      </c>
      <c r="K8" s="56">
        <v>4.0099999999999997E-3</v>
      </c>
      <c r="L8" s="56">
        <v>3.6999999999999999E-4</v>
      </c>
      <c r="M8" s="82">
        <v>-5.7189999999999998E-2</v>
      </c>
      <c r="N8" s="17">
        <v>7.0000000000000007E-2</v>
      </c>
      <c r="O8" s="17">
        <v>2.5000000000000001E-2</v>
      </c>
      <c r="P8" s="17"/>
      <c r="Q8" s="17">
        <v>34</v>
      </c>
      <c r="R8" s="17">
        <v>12</v>
      </c>
      <c r="S8" s="175">
        <v>25.8</v>
      </c>
      <c r="T8" s="175">
        <v>2.4</v>
      </c>
      <c r="U8" s="121">
        <f t="shared" si="4"/>
        <v>9.3023255813953494</v>
      </c>
      <c r="V8" s="32">
        <v>130</v>
      </c>
      <c r="W8" s="32">
        <v>720</v>
      </c>
      <c r="X8" s="30">
        <f t="shared" si="2"/>
        <v>24.117647058823533</v>
      </c>
      <c r="Y8" s="30">
        <f t="shared" si="3"/>
        <v>0.68333333333333324</v>
      </c>
    </row>
    <row r="9" spans="1:25" x14ac:dyDescent="0.2">
      <c r="A9" s="2" t="s">
        <v>1271</v>
      </c>
      <c r="B9" s="30">
        <v>22.475999999999999</v>
      </c>
      <c r="C9" s="17">
        <v>97.3</v>
      </c>
      <c r="D9" s="17">
        <v>8.9</v>
      </c>
      <c r="E9" s="17">
        <v>38.4</v>
      </c>
      <c r="F9" s="17">
        <v>3.3</v>
      </c>
      <c r="G9" s="31">
        <f t="shared" si="0"/>
        <v>0.39465570400822197</v>
      </c>
      <c r="H9" s="32">
        <f t="shared" si="1"/>
        <v>106.324</v>
      </c>
      <c r="I9" s="56">
        <v>3.1E-2</v>
      </c>
      <c r="J9" s="56">
        <v>1.0999999999999999E-2</v>
      </c>
      <c r="K9" s="56">
        <v>4.0000000000000001E-3</v>
      </c>
      <c r="L9" s="56">
        <v>3.8999999999999999E-4</v>
      </c>
      <c r="M9" s="82">
        <v>-0.10219</v>
      </c>
      <c r="N9" s="17">
        <v>6.4000000000000001E-2</v>
      </c>
      <c r="O9" s="17">
        <v>2.4E-2</v>
      </c>
      <c r="P9" s="17"/>
      <c r="Q9" s="17">
        <v>32</v>
      </c>
      <c r="R9" s="17">
        <v>12</v>
      </c>
      <c r="S9" s="175">
        <v>25.8</v>
      </c>
      <c r="T9" s="175">
        <v>2.5</v>
      </c>
      <c r="U9" s="121">
        <f t="shared" si="4"/>
        <v>9.6899224806201545</v>
      </c>
      <c r="V9" s="32">
        <v>140</v>
      </c>
      <c r="W9" s="32">
        <v>650</v>
      </c>
      <c r="X9" s="30">
        <f t="shared" si="2"/>
        <v>19.374999999999996</v>
      </c>
      <c r="Y9" s="30">
        <f t="shared" si="3"/>
        <v>0.51666666666666661</v>
      </c>
    </row>
    <row r="10" spans="1:25" x14ac:dyDescent="0.2">
      <c r="A10" s="2" t="s">
        <v>1272</v>
      </c>
      <c r="B10" s="30">
        <v>22.475999999999999</v>
      </c>
      <c r="C10" s="17">
        <v>84.2</v>
      </c>
      <c r="D10" s="17">
        <v>6.8</v>
      </c>
      <c r="E10" s="17">
        <v>71.5</v>
      </c>
      <c r="F10" s="17">
        <v>4.2</v>
      </c>
      <c r="G10" s="31">
        <f t="shared" si="0"/>
        <v>0.84916864608076004</v>
      </c>
      <c r="H10" s="32">
        <f t="shared" si="1"/>
        <v>101.0025</v>
      </c>
      <c r="I10" s="56">
        <v>3.9E-2</v>
      </c>
      <c r="J10" s="56">
        <v>1.4E-2</v>
      </c>
      <c r="K10" s="56">
        <v>4.0600000000000002E-3</v>
      </c>
      <c r="L10" s="56">
        <v>3.3E-4</v>
      </c>
      <c r="M10" s="82">
        <v>-5.3013999999999999E-2</v>
      </c>
      <c r="N10" s="17">
        <v>7.0999999999999994E-2</v>
      </c>
      <c r="O10" s="17">
        <v>2.8000000000000001E-2</v>
      </c>
      <c r="P10" s="17"/>
      <c r="Q10" s="17">
        <v>38</v>
      </c>
      <c r="R10" s="17">
        <v>14</v>
      </c>
      <c r="S10" s="175">
        <v>26.1</v>
      </c>
      <c r="T10" s="175">
        <v>2.1</v>
      </c>
      <c r="U10" s="121">
        <f t="shared" si="4"/>
        <v>8.0459770114942533</v>
      </c>
      <c r="V10" s="32">
        <v>70</v>
      </c>
      <c r="W10" s="32">
        <v>720</v>
      </c>
      <c r="X10" s="30">
        <f t="shared" si="2"/>
        <v>31.315789473684209</v>
      </c>
      <c r="Y10" s="30">
        <f t="shared" si="3"/>
        <v>0.84999999999999987</v>
      </c>
    </row>
    <row r="11" spans="1:25" x14ac:dyDescent="0.2">
      <c r="A11" s="2" t="s">
        <v>1273</v>
      </c>
      <c r="B11" s="30">
        <v>22.41</v>
      </c>
      <c r="C11" s="17">
        <v>65</v>
      </c>
      <c r="D11" s="17">
        <v>12</v>
      </c>
      <c r="E11" s="17">
        <v>29</v>
      </c>
      <c r="F11" s="17">
        <v>3.7</v>
      </c>
      <c r="G11" s="31">
        <f t="shared" si="0"/>
        <v>0.44615384615384618</v>
      </c>
      <c r="H11" s="32">
        <f t="shared" si="1"/>
        <v>71.814999999999998</v>
      </c>
      <c r="I11" s="56">
        <v>3.2000000000000001E-2</v>
      </c>
      <c r="J11" s="56">
        <v>1.2999999999999999E-2</v>
      </c>
      <c r="K11" s="56">
        <v>4.1000000000000003E-3</v>
      </c>
      <c r="L11" s="56">
        <v>3.6000000000000002E-4</v>
      </c>
      <c r="M11" s="82">
        <v>3.4661999999999998E-2</v>
      </c>
      <c r="N11" s="17">
        <v>5.6000000000000001E-2</v>
      </c>
      <c r="O11" s="17">
        <v>2.5999999999999999E-2</v>
      </c>
      <c r="P11" s="17"/>
      <c r="Q11" s="17">
        <v>32</v>
      </c>
      <c r="R11" s="17">
        <v>13</v>
      </c>
      <c r="S11" s="175">
        <v>26.3</v>
      </c>
      <c r="T11" s="175">
        <v>2.2999999999999998</v>
      </c>
      <c r="U11" s="121">
        <f t="shared" si="4"/>
        <v>8.7452471482889713</v>
      </c>
      <c r="V11" s="32">
        <v>140</v>
      </c>
      <c r="W11" s="32">
        <v>710</v>
      </c>
      <c r="X11" s="30">
        <f t="shared" si="2"/>
        <v>17.812499999999996</v>
      </c>
      <c r="Y11" s="30">
        <f t="shared" si="3"/>
        <v>0.4384615384615384</v>
      </c>
    </row>
    <row r="12" spans="1:25" x14ac:dyDescent="0.2">
      <c r="A12" s="2" t="s">
        <v>1274</v>
      </c>
      <c r="B12" s="30">
        <v>22.466999999999999</v>
      </c>
      <c r="C12" s="17">
        <v>54.9</v>
      </c>
      <c r="D12" s="17">
        <v>4.3</v>
      </c>
      <c r="E12" s="17">
        <v>33.299999999999997</v>
      </c>
      <c r="F12" s="17">
        <v>1.3</v>
      </c>
      <c r="G12" s="31">
        <f t="shared" si="0"/>
        <v>0.60655737704918034</v>
      </c>
      <c r="H12" s="32">
        <f t="shared" si="1"/>
        <v>62.725499999999997</v>
      </c>
      <c r="I12" s="56">
        <v>3.5999999999999997E-2</v>
      </c>
      <c r="J12" s="56">
        <v>1.4E-2</v>
      </c>
      <c r="K12" s="56">
        <v>4.1700000000000001E-3</v>
      </c>
      <c r="L12" s="56">
        <v>3.5E-4</v>
      </c>
      <c r="M12" s="82">
        <v>4.3931999999999999E-2</v>
      </c>
      <c r="N12" s="17">
        <v>6.4000000000000001E-2</v>
      </c>
      <c r="O12" s="17">
        <v>2.5999999999999999E-2</v>
      </c>
      <c r="P12" s="17"/>
      <c r="Q12" s="17">
        <v>34</v>
      </c>
      <c r="R12" s="17">
        <v>14</v>
      </c>
      <c r="S12" s="175">
        <v>26.8</v>
      </c>
      <c r="T12" s="175">
        <v>2.2000000000000002</v>
      </c>
      <c r="U12" s="121">
        <f t="shared" si="4"/>
        <v>8.2089552238805972</v>
      </c>
      <c r="V12" s="32">
        <v>100</v>
      </c>
      <c r="W12" s="32">
        <v>760</v>
      </c>
      <c r="X12" s="30">
        <f t="shared" si="2"/>
        <v>21.176470588235297</v>
      </c>
      <c r="Y12" s="30">
        <f t="shared" si="3"/>
        <v>0.51428571428571423</v>
      </c>
    </row>
    <row r="13" spans="1:25" s="114" customFormat="1" x14ac:dyDescent="0.2">
      <c r="A13" s="4" t="s">
        <v>1275</v>
      </c>
      <c r="B13" s="22">
        <v>17.329999999999998</v>
      </c>
      <c r="C13" s="25">
        <v>7.2</v>
      </c>
      <c r="D13" s="25">
        <v>0.63</v>
      </c>
      <c r="E13" s="25">
        <v>1.1200000000000001</v>
      </c>
      <c r="F13" s="25">
        <v>0.11</v>
      </c>
      <c r="G13" s="23">
        <f t="shared" si="0"/>
        <v>0.15555555555555556</v>
      </c>
      <c r="H13" s="24">
        <f t="shared" si="1"/>
        <v>7.4632000000000005</v>
      </c>
      <c r="I13" s="58">
        <v>-4.5999999999999999E-2</v>
      </c>
      <c r="J13" s="58">
        <v>8.6999999999999994E-2</v>
      </c>
      <c r="K13" s="58">
        <v>4.1999999999999997E-3</v>
      </c>
      <c r="L13" s="58">
        <v>1.6999999999999999E-3</v>
      </c>
      <c r="M13" s="80">
        <v>-0.21514</v>
      </c>
      <c r="N13" s="25">
        <v>-0.37</v>
      </c>
      <c r="O13" s="25">
        <v>0.49</v>
      </c>
      <c r="P13" s="25"/>
      <c r="Q13" s="25">
        <v>-59</v>
      </c>
      <c r="R13" s="25">
        <v>97</v>
      </c>
      <c r="S13" s="176">
        <v>27</v>
      </c>
      <c r="T13" s="176">
        <v>11</v>
      </c>
      <c r="U13" s="147">
        <f t="shared" si="4"/>
        <v>40.74074074074074</v>
      </c>
      <c r="V13" s="24">
        <v>-10900</v>
      </c>
      <c r="W13" s="24">
        <v>7600</v>
      </c>
      <c r="X13" s="22">
        <f t="shared" si="2"/>
        <v>145.76271186440678</v>
      </c>
      <c r="Y13" s="22">
        <f t="shared" si="3"/>
        <v>-0.88659793814432986</v>
      </c>
    </row>
    <row r="14" spans="1:25" s="114" customFormat="1" x14ac:dyDescent="0.2">
      <c r="A14" s="4" t="s">
        <v>1276</v>
      </c>
      <c r="B14" s="22">
        <v>22.423999999999999</v>
      </c>
      <c r="C14" s="25">
        <v>47.4</v>
      </c>
      <c r="D14" s="25">
        <v>3.9</v>
      </c>
      <c r="E14" s="25">
        <v>21.3</v>
      </c>
      <c r="F14" s="25">
        <v>1.3</v>
      </c>
      <c r="G14" s="23">
        <f t="shared" si="0"/>
        <v>0.44936708860759494</v>
      </c>
      <c r="H14" s="24">
        <f t="shared" si="1"/>
        <v>52.405499999999996</v>
      </c>
      <c r="I14" s="58">
        <v>0.04</v>
      </c>
      <c r="J14" s="58">
        <v>1.7000000000000001E-2</v>
      </c>
      <c r="K14" s="58">
        <v>4.28E-3</v>
      </c>
      <c r="L14" s="58">
        <v>4.8000000000000001E-4</v>
      </c>
      <c r="M14" s="80">
        <v>-0.11291</v>
      </c>
      <c r="N14" s="25">
        <v>8.1000000000000003E-2</v>
      </c>
      <c r="O14" s="25">
        <v>3.7999999999999999E-2</v>
      </c>
      <c r="P14" s="25"/>
      <c r="Q14" s="25">
        <v>38</v>
      </c>
      <c r="R14" s="25">
        <v>16</v>
      </c>
      <c r="S14" s="176">
        <v>27.5</v>
      </c>
      <c r="T14" s="176">
        <v>3.1</v>
      </c>
      <c r="U14" s="147">
        <f t="shared" si="4"/>
        <v>11.272727272727273</v>
      </c>
      <c r="V14" s="24">
        <v>300</v>
      </c>
      <c r="W14" s="24">
        <v>850</v>
      </c>
      <c r="X14" s="22">
        <f t="shared" si="2"/>
        <v>27.631578947368418</v>
      </c>
      <c r="Y14" s="22">
        <f t="shared" si="3"/>
        <v>0.65625</v>
      </c>
    </row>
    <row r="15" spans="1:25" x14ac:dyDescent="0.2">
      <c r="A15" s="2" t="s">
        <v>1277</v>
      </c>
      <c r="B15" s="30">
        <v>22.466999999999999</v>
      </c>
      <c r="C15" s="17">
        <v>88</v>
      </c>
      <c r="D15" s="17">
        <v>11</v>
      </c>
      <c r="E15" s="17">
        <v>64.3</v>
      </c>
      <c r="F15" s="17">
        <v>8.3000000000000007</v>
      </c>
      <c r="G15" s="31">
        <f t="shared" si="0"/>
        <v>0.7306818181818181</v>
      </c>
      <c r="H15" s="32">
        <f t="shared" si="1"/>
        <v>103.1105</v>
      </c>
      <c r="I15" s="56">
        <v>4.2000000000000003E-2</v>
      </c>
      <c r="J15" s="56">
        <v>1.4E-2</v>
      </c>
      <c r="K15" s="56">
        <v>4.3899999999999998E-3</v>
      </c>
      <c r="L15" s="56">
        <v>3.6000000000000002E-4</v>
      </c>
      <c r="M15" s="82">
        <v>-4.1985000000000001E-2</v>
      </c>
      <c r="N15" s="17">
        <v>6.7000000000000004E-2</v>
      </c>
      <c r="O15" s="17">
        <v>2.3E-2</v>
      </c>
      <c r="P15" s="17"/>
      <c r="Q15" s="17">
        <v>41</v>
      </c>
      <c r="R15" s="17">
        <v>13</v>
      </c>
      <c r="S15" s="175">
        <v>28.2</v>
      </c>
      <c r="T15" s="175">
        <v>2.2999999999999998</v>
      </c>
      <c r="U15" s="121">
        <f t="shared" si="4"/>
        <v>8.1560283687943258</v>
      </c>
      <c r="V15" s="32">
        <v>490</v>
      </c>
      <c r="W15" s="32">
        <v>610</v>
      </c>
      <c r="X15" s="30">
        <f t="shared" si="2"/>
        <v>31.219512195121958</v>
      </c>
      <c r="Y15" s="30">
        <f t="shared" si="3"/>
        <v>0.98461538461538467</v>
      </c>
    </row>
    <row r="16" spans="1:25" x14ac:dyDescent="0.2">
      <c r="A16" s="2" t="s">
        <v>1278</v>
      </c>
      <c r="B16" s="30">
        <v>22.475999999999999</v>
      </c>
      <c r="C16" s="17">
        <v>188</v>
      </c>
      <c r="D16" s="17">
        <v>27</v>
      </c>
      <c r="E16" s="17">
        <v>166</v>
      </c>
      <c r="F16" s="17">
        <v>22</v>
      </c>
      <c r="G16" s="31">
        <f t="shared" si="0"/>
        <v>0.88297872340425532</v>
      </c>
      <c r="H16" s="32">
        <f t="shared" si="1"/>
        <v>227.01</v>
      </c>
      <c r="I16" s="56">
        <v>3.3000000000000002E-2</v>
      </c>
      <c r="J16" s="56">
        <v>8.3999999999999995E-3</v>
      </c>
      <c r="K16" s="56">
        <v>4.4799999999999996E-3</v>
      </c>
      <c r="L16" s="56">
        <v>2.2000000000000001E-4</v>
      </c>
      <c r="M16" s="82">
        <v>-5.6269E-2</v>
      </c>
      <c r="N16" s="17">
        <v>5.3999999999999999E-2</v>
      </c>
      <c r="O16" s="17">
        <v>1.4E-2</v>
      </c>
      <c r="P16" s="17"/>
      <c r="Q16" s="17">
        <v>32.6</v>
      </c>
      <c r="R16" s="17">
        <v>8.3000000000000007</v>
      </c>
      <c r="S16" s="175">
        <v>28.8</v>
      </c>
      <c r="T16" s="175">
        <v>1.4</v>
      </c>
      <c r="U16" s="121">
        <f t="shared" si="4"/>
        <v>4.8611111111111107</v>
      </c>
      <c r="V16" s="32">
        <v>40</v>
      </c>
      <c r="W16" s="32">
        <v>490</v>
      </c>
      <c r="X16" s="30">
        <f t="shared" si="2"/>
        <v>11.656441717791409</v>
      </c>
      <c r="Y16" s="30">
        <f t="shared" si="3"/>
        <v>0.45783132530120485</v>
      </c>
    </row>
    <row r="17" spans="1:25" x14ac:dyDescent="0.2">
      <c r="A17" s="2" t="s">
        <v>1279</v>
      </c>
      <c r="B17" s="30">
        <v>22.524000000000001</v>
      </c>
      <c r="C17" s="17">
        <v>85.2</v>
      </c>
      <c r="D17" s="17">
        <v>2.6</v>
      </c>
      <c r="E17" s="17">
        <v>61.7</v>
      </c>
      <c r="F17" s="17">
        <v>3.4</v>
      </c>
      <c r="G17" s="31">
        <f t="shared" si="0"/>
        <v>0.7241784037558685</v>
      </c>
      <c r="H17" s="32">
        <f t="shared" si="1"/>
        <v>99.6995</v>
      </c>
      <c r="I17" s="56">
        <v>4.2999999999999997E-2</v>
      </c>
      <c r="J17" s="56">
        <v>1.2E-2</v>
      </c>
      <c r="K17" s="56">
        <v>4.4900000000000001E-3</v>
      </c>
      <c r="L17" s="56">
        <v>3.5E-4</v>
      </c>
      <c r="M17" s="82">
        <v>0.17718</v>
      </c>
      <c r="N17" s="17">
        <v>5.7000000000000002E-2</v>
      </c>
      <c r="O17" s="17">
        <v>1.6E-2</v>
      </c>
      <c r="P17" s="17"/>
      <c r="Q17" s="17">
        <v>42</v>
      </c>
      <c r="R17" s="17">
        <v>12</v>
      </c>
      <c r="S17" s="175">
        <v>28.9</v>
      </c>
      <c r="T17" s="175">
        <v>2.2000000000000002</v>
      </c>
      <c r="U17" s="121">
        <f t="shared" si="4"/>
        <v>7.6124567474048455</v>
      </c>
      <c r="V17" s="32">
        <v>530</v>
      </c>
      <c r="W17" s="32">
        <v>530</v>
      </c>
      <c r="X17" s="30">
        <f t="shared" si="2"/>
        <v>31.19047619047619</v>
      </c>
      <c r="Y17" s="30">
        <f t="shared" si="3"/>
        <v>1.0916666666666668</v>
      </c>
    </row>
    <row r="18" spans="1:25" x14ac:dyDescent="0.2">
      <c r="A18" s="2" t="s">
        <v>1280</v>
      </c>
      <c r="B18" s="30">
        <v>19.757999999999999</v>
      </c>
      <c r="C18" s="17">
        <v>146</v>
      </c>
      <c r="D18" s="17">
        <v>3.9</v>
      </c>
      <c r="E18" s="17">
        <v>47.8</v>
      </c>
      <c r="F18" s="17">
        <v>1.2</v>
      </c>
      <c r="G18" s="31">
        <f t="shared" si="0"/>
        <v>0.32739726027397259</v>
      </c>
      <c r="H18" s="32">
        <f t="shared" si="1"/>
        <v>157.233</v>
      </c>
      <c r="I18" s="56">
        <v>3.3599999999999998E-2</v>
      </c>
      <c r="J18" s="56">
        <v>7.7000000000000002E-3</v>
      </c>
      <c r="K18" s="56">
        <v>4.5799999999999999E-3</v>
      </c>
      <c r="L18" s="56">
        <v>2.9999999999999997E-4</v>
      </c>
      <c r="M18" s="82">
        <v>0.13888</v>
      </c>
      <c r="N18" s="17">
        <v>6.0999999999999999E-2</v>
      </c>
      <c r="O18" s="17">
        <v>1.4E-2</v>
      </c>
      <c r="P18" s="17"/>
      <c r="Q18" s="17">
        <v>33.299999999999997</v>
      </c>
      <c r="R18" s="17">
        <v>7.5</v>
      </c>
      <c r="S18" s="175">
        <v>29.5</v>
      </c>
      <c r="T18" s="175">
        <v>2</v>
      </c>
      <c r="U18" s="121">
        <f t="shared" si="4"/>
        <v>6.7796610169491522</v>
      </c>
      <c r="V18" s="32">
        <v>300</v>
      </c>
      <c r="W18" s="32">
        <v>460</v>
      </c>
      <c r="X18" s="30">
        <f t="shared" si="2"/>
        <v>11.411411411411398</v>
      </c>
      <c r="Y18" s="30">
        <f t="shared" si="3"/>
        <v>0.50666666666666627</v>
      </c>
    </row>
    <row r="19" spans="1:25" x14ac:dyDescent="0.2">
      <c r="A19" s="2" t="s">
        <v>1281</v>
      </c>
      <c r="B19" s="30">
        <v>22.423999999999999</v>
      </c>
      <c r="C19" s="17">
        <v>63.4</v>
      </c>
      <c r="D19" s="17">
        <v>7.7</v>
      </c>
      <c r="E19" s="17">
        <v>46.6</v>
      </c>
      <c r="F19" s="17">
        <v>5.2</v>
      </c>
      <c r="G19" s="31">
        <f t="shared" si="0"/>
        <v>0.73501577287066255</v>
      </c>
      <c r="H19" s="32">
        <f t="shared" si="1"/>
        <v>74.350999999999999</v>
      </c>
      <c r="I19" s="56">
        <v>2.5000000000000001E-2</v>
      </c>
      <c r="J19" s="56">
        <v>1.2999999999999999E-2</v>
      </c>
      <c r="K19" s="56">
        <v>4.6100000000000004E-3</v>
      </c>
      <c r="L19" s="56">
        <v>4.4999999999999999E-4</v>
      </c>
      <c r="M19" s="82">
        <v>0.12869</v>
      </c>
      <c r="N19" s="17">
        <v>3.5000000000000003E-2</v>
      </c>
      <c r="O19" s="17">
        <v>0.02</v>
      </c>
      <c r="P19" s="17"/>
      <c r="Q19" s="17">
        <v>25</v>
      </c>
      <c r="R19" s="17">
        <v>13</v>
      </c>
      <c r="S19" s="175">
        <v>29.7</v>
      </c>
      <c r="T19" s="175">
        <v>2.9</v>
      </c>
      <c r="U19" s="121">
        <f t="shared" si="4"/>
        <v>9.7643097643097647</v>
      </c>
      <c r="V19" s="32">
        <v>-420</v>
      </c>
      <c r="W19" s="32">
        <v>680</v>
      </c>
      <c r="X19" s="30">
        <f t="shared" si="2"/>
        <v>-18.799999999999994</v>
      </c>
      <c r="Y19" s="30">
        <f t="shared" si="3"/>
        <v>-0.36153846153846148</v>
      </c>
    </row>
    <row r="20" spans="1:25" x14ac:dyDescent="0.2">
      <c r="A20" s="2" t="s">
        <v>1282</v>
      </c>
      <c r="B20" s="30">
        <v>15.468</v>
      </c>
      <c r="C20" s="17">
        <v>95</v>
      </c>
      <c r="D20" s="17">
        <v>10</v>
      </c>
      <c r="E20" s="17">
        <v>52.9</v>
      </c>
      <c r="F20" s="17">
        <v>4.5999999999999996</v>
      </c>
      <c r="G20" s="31">
        <f t="shared" si="0"/>
        <v>0.55684210526315792</v>
      </c>
      <c r="H20" s="32">
        <f t="shared" si="1"/>
        <v>107.4315</v>
      </c>
      <c r="I20" s="56">
        <v>4.1000000000000002E-2</v>
      </c>
      <c r="J20" s="56">
        <v>1.2E-2</v>
      </c>
      <c r="K20" s="56">
        <v>4.6699999999999997E-3</v>
      </c>
      <c r="L20" s="56">
        <v>2.7999999999999998E-4</v>
      </c>
      <c r="M20" s="82">
        <v>0.34015000000000001</v>
      </c>
      <c r="N20" s="17">
        <v>6.5000000000000002E-2</v>
      </c>
      <c r="O20" s="17">
        <v>0.02</v>
      </c>
      <c r="P20" s="17"/>
      <c r="Q20" s="17">
        <v>40</v>
      </c>
      <c r="R20" s="17">
        <v>12</v>
      </c>
      <c r="S20" s="175">
        <v>30</v>
      </c>
      <c r="T20" s="175">
        <v>1.8</v>
      </c>
      <c r="U20" s="121">
        <f t="shared" si="4"/>
        <v>6.0000000000000009</v>
      </c>
      <c r="V20" s="32">
        <v>760</v>
      </c>
      <c r="W20" s="32">
        <v>520</v>
      </c>
      <c r="X20" s="30">
        <f t="shared" si="2"/>
        <v>25</v>
      </c>
      <c r="Y20" s="30">
        <f t="shared" si="3"/>
        <v>0.83333333333333337</v>
      </c>
    </row>
    <row r="21" spans="1:25" x14ac:dyDescent="0.2">
      <c r="A21" s="2" t="s">
        <v>1283</v>
      </c>
      <c r="B21" s="30">
        <v>22.466999999999999</v>
      </c>
      <c r="C21" s="17">
        <v>86.7</v>
      </c>
      <c r="D21" s="17">
        <v>7.6</v>
      </c>
      <c r="E21" s="17">
        <v>56</v>
      </c>
      <c r="F21" s="17">
        <v>3.5</v>
      </c>
      <c r="G21" s="31">
        <f t="shared" si="0"/>
        <v>0.64590542099192616</v>
      </c>
      <c r="H21" s="32">
        <f t="shared" si="1"/>
        <v>99.86</v>
      </c>
      <c r="I21" s="56">
        <v>3.1E-2</v>
      </c>
      <c r="J21" s="56">
        <v>1.2E-2</v>
      </c>
      <c r="K21" s="56">
        <v>4.6800000000000001E-3</v>
      </c>
      <c r="L21" s="56">
        <v>3.8999999999999999E-4</v>
      </c>
      <c r="M21" s="82">
        <v>0.19375999999999999</v>
      </c>
      <c r="N21" s="17">
        <v>4.2999999999999997E-2</v>
      </c>
      <c r="O21" s="17">
        <v>1.9E-2</v>
      </c>
      <c r="P21" s="17"/>
      <c r="Q21" s="17">
        <v>30</v>
      </c>
      <c r="R21" s="17">
        <v>11</v>
      </c>
      <c r="S21" s="175">
        <v>30.1</v>
      </c>
      <c r="T21" s="175">
        <v>2.5</v>
      </c>
      <c r="U21" s="121">
        <f t="shared" si="4"/>
        <v>8.3056478405315612</v>
      </c>
      <c r="V21" s="32">
        <v>-240</v>
      </c>
      <c r="W21" s="32">
        <v>620</v>
      </c>
      <c r="X21" s="30">
        <f t="shared" si="2"/>
        <v>-0.33333333333334103</v>
      </c>
      <c r="Y21" s="30">
        <f t="shared" si="3"/>
        <v>-9.0909090909092206E-3</v>
      </c>
    </row>
    <row r="22" spans="1:25" s="114" customFormat="1" x14ac:dyDescent="0.2">
      <c r="A22" s="4" t="s">
        <v>1284</v>
      </c>
      <c r="B22" s="22">
        <v>20.605</v>
      </c>
      <c r="C22" s="25">
        <v>46.1</v>
      </c>
      <c r="D22" s="25">
        <v>3.7</v>
      </c>
      <c r="E22" s="25">
        <v>12.72</v>
      </c>
      <c r="F22" s="25">
        <v>0.73</v>
      </c>
      <c r="G22" s="23">
        <f t="shared" si="0"/>
        <v>0.27592190889370932</v>
      </c>
      <c r="H22" s="24">
        <f t="shared" si="1"/>
        <v>49.089199999999998</v>
      </c>
      <c r="I22" s="58">
        <v>2.3E-2</v>
      </c>
      <c r="J22" s="58">
        <v>0.02</v>
      </c>
      <c r="K22" s="58">
        <v>4.7000000000000002E-3</v>
      </c>
      <c r="L22" s="58">
        <v>6.3000000000000003E-4</v>
      </c>
      <c r="M22" s="80">
        <v>7.1478E-2</v>
      </c>
      <c r="N22" s="25">
        <v>4.2999999999999997E-2</v>
      </c>
      <c r="O22" s="25">
        <v>3.4000000000000002E-2</v>
      </c>
      <c r="P22" s="25"/>
      <c r="Q22" s="25">
        <v>21</v>
      </c>
      <c r="R22" s="25">
        <v>19</v>
      </c>
      <c r="S22" s="176">
        <v>30.2</v>
      </c>
      <c r="T22" s="176">
        <v>4</v>
      </c>
      <c r="U22" s="147">
        <f t="shared" si="4"/>
        <v>13.245033112582782</v>
      </c>
      <c r="V22" s="24">
        <v>-1000</v>
      </c>
      <c r="W22" s="24">
        <v>1000</v>
      </c>
      <c r="X22" s="22">
        <f t="shared" si="2"/>
        <v>-43.80952380952381</v>
      </c>
      <c r="Y22" s="22">
        <f t="shared" si="3"/>
        <v>-0.48421052631578942</v>
      </c>
    </row>
    <row r="23" spans="1:25" x14ac:dyDescent="0.2">
      <c r="A23" s="2" t="s">
        <v>1285</v>
      </c>
      <c r="B23" s="30">
        <v>22.475999999999999</v>
      </c>
      <c r="C23" s="17">
        <v>204</v>
      </c>
      <c r="D23" s="17">
        <v>17</v>
      </c>
      <c r="E23" s="17">
        <v>61</v>
      </c>
      <c r="F23" s="17">
        <v>4.0999999999999996</v>
      </c>
      <c r="G23" s="31">
        <f t="shared" si="0"/>
        <v>0.29901960784313725</v>
      </c>
      <c r="H23" s="32">
        <f t="shared" si="1"/>
        <v>218.33500000000001</v>
      </c>
      <c r="I23" s="56">
        <v>3.3099999999999997E-2</v>
      </c>
      <c r="J23" s="56">
        <v>7.1000000000000004E-3</v>
      </c>
      <c r="K23" s="56">
        <v>4.7099999999999998E-3</v>
      </c>
      <c r="L23" s="56">
        <v>2.3000000000000001E-4</v>
      </c>
      <c r="M23" s="82">
        <v>0.13772999999999999</v>
      </c>
      <c r="N23" s="17">
        <v>4.9000000000000002E-2</v>
      </c>
      <c r="O23" s="17">
        <v>1.0999999999999999E-2</v>
      </c>
      <c r="P23" s="17"/>
      <c r="Q23" s="17">
        <v>32.799999999999997</v>
      </c>
      <c r="R23" s="17">
        <v>6.9</v>
      </c>
      <c r="S23" s="175">
        <v>30.3</v>
      </c>
      <c r="T23" s="175">
        <v>1.5</v>
      </c>
      <c r="U23" s="121">
        <f t="shared" si="4"/>
        <v>4.9504950495049505</v>
      </c>
      <c r="V23" s="32">
        <v>90</v>
      </c>
      <c r="W23" s="32">
        <v>370</v>
      </c>
      <c r="X23" s="30">
        <f t="shared" si="2"/>
        <v>7.6219512195121801</v>
      </c>
      <c r="Y23" s="30">
        <f t="shared" si="3"/>
        <v>0.36231884057970959</v>
      </c>
    </row>
    <row r="24" spans="1:25" s="114" customFormat="1" x14ac:dyDescent="0.2">
      <c r="A24" s="4" t="s">
        <v>1286</v>
      </c>
      <c r="B24" s="22">
        <v>9.7744</v>
      </c>
      <c r="C24" s="25">
        <v>97</v>
      </c>
      <c r="D24" s="25">
        <v>21</v>
      </c>
      <c r="E24" s="25">
        <v>59</v>
      </c>
      <c r="F24" s="25">
        <v>13</v>
      </c>
      <c r="G24" s="23">
        <f t="shared" si="0"/>
        <v>0.60824742268041232</v>
      </c>
      <c r="H24" s="24">
        <f t="shared" si="1"/>
        <v>110.86499999999999</v>
      </c>
      <c r="I24" s="58">
        <v>3.5000000000000003E-2</v>
      </c>
      <c r="J24" s="58">
        <v>1.4E-2</v>
      </c>
      <c r="K24" s="58">
        <v>4.7299999999999998E-3</v>
      </c>
      <c r="L24" s="58">
        <v>5.5999999999999995E-4</v>
      </c>
      <c r="M24" s="80">
        <v>1.0012E-2</v>
      </c>
      <c r="N24" s="25">
        <v>5.8999999999999997E-2</v>
      </c>
      <c r="O24" s="25">
        <v>2.4E-2</v>
      </c>
      <c r="P24" s="25"/>
      <c r="Q24" s="25">
        <v>34</v>
      </c>
      <c r="R24" s="25">
        <v>14</v>
      </c>
      <c r="S24" s="176">
        <v>30.4</v>
      </c>
      <c r="T24" s="176">
        <v>3.6</v>
      </c>
      <c r="U24" s="147">
        <f t="shared" si="4"/>
        <v>11.842105263157896</v>
      </c>
      <c r="V24" s="24">
        <v>270</v>
      </c>
      <c r="W24" s="24">
        <v>770</v>
      </c>
      <c r="X24" s="22">
        <f t="shared" si="2"/>
        <v>10.588235294117654</v>
      </c>
      <c r="Y24" s="22">
        <f t="shared" si="3"/>
        <v>0.25714285714285723</v>
      </c>
    </row>
    <row r="25" spans="1:25" s="114" customFormat="1" x14ac:dyDescent="0.2">
      <c r="A25" s="4" t="s">
        <v>1287</v>
      </c>
      <c r="B25" s="22">
        <v>22.466999999999999</v>
      </c>
      <c r="C25" s="25">
        <v>132</v>
      </c>
      <c r="D25" s="25">
        <v>20</v>
      </c>
      <c r="E25" s="25">
        <v>79</v>
      </c>
      <c r="F25" s="25">
        <v>10</v>
      </c>
      <c r="G25" s="23">
        <f t="shared" si="0"/>
        <v>0.59848484848484851</v>
      </c>
      <c r="H25" s="24">
        <f t="shared" si="1"/>
        <v>150.565</v>
      </c>
      <c r="I25" s="58">
        <v>2.9000000000000001E-2</v>
      </c>
      <c r="J25" s="58">
        <v>0.01</v>
      </c>
      <c r="K25" s="58">
        <v>4.7400000000000003E-3</v>
      </c>
      <c r="L25" s="58">
        <v>4.8000000000000001E-4</v>
      </c>
      <c r="M25" s="80">
        <v>-7.1483000000000005E-2</v>
      </c>
      <c r="N25" s="25">
        <v>4.8000000000000001E-2</v>
      </c>
      <c r="O25" s="25">
        <v>0.02</v>
      </c>
      <c r="P25" s="25"/>
      <c r="Q25" s="25">
        <v>28.7</v>
      </c>
      <c r="R25" s="25">
        <v>9.8000000000000007</v>
      </c>
      <c r="S25" s="176">
        <v>30.5</v>
      </c>
      <c r="T25" s="176">
        <v>3.1</v>
      </c>
      <c r="U25" s="147">
        <f t="shared" si="4"/>
        <v>10.163934426229508</v>
      </c>
      <c r="V25" s="24">
        <v>-110</v>
      </c>
      <c r="W25" s="24">
        <v>500</v>
      </c>
      <c r="X25" s="22">
        <f t="shared" si="2"/>
        <v>-6.2717770034843134</v>
      </c>
      <c r="Y25" s="22">
        <f t="shared" si="3"/>
        <v>-0.18367346938775517</v>
      </c>
    </row>
    <row r="26" spans="1:25" x14ac:dyDescent="0.2">
      <c r="A26" s="2" t="s">
        <v>1288</v>
      </c>
      <c r="B26" s="30">
        <v>22.466999999999999</v>
      </c>
      <c r="C26" s="17">
        <v>233</v>
      </c>
      <c r="D26" s="17">
        <v>19</v>
      </c>
      <c r="E26" s="17">
        <v>66.400000000000006</v>
      </c>
      <c r="F26" s="17">
        <v>3.8</v>
      </c>
      <c r="G26" s="31">
        <f t="shared" si="0"/>
        <v>0.28497854077253221</v>
      </c>
      <c r="H26" s="32">
        <f t="shared" si="1"/>
        <v>248.60400000000001</v>
      </c>
      <c r="I26" s="56">
        <v>3.6700000000000003E-2</v>
      </c>
      <c r="J26" s="56">
        <v>5.3E-3</v>
      </c>
      <c r="K26" s="56">
        <v>4.7699999999999999E-3</v>
      </c>
      <c r="L26" s="56">
        <v>3.1E-4</v>
      </c>
      <c r="M26" s="82">
        <v>0.26715</v>
      </c>
      <c r="N26" s="17">
        <v>5.2600000000000001E-2</v>
      </c>
      <c r="O26" s="17">
        <v>7.3000000000000001E-3</v>
      </c>
      <c r="P26" s="17"/>
      <c r="Q26" s="17">
        <v>36.5</v>
      </c>
      <c r="R26" s="17">
        <v>5.2</v>
      </c>
      <c r="S26" s="175">
        <v>30.6</v>
      </c>
      <c r="T26" s="175">
        <v>2</v>
      </c>
      <c r="U26" s="121">
        <f t="shared" si="4"/>
        <v>6.5359477124183014</v>
      </c>
      <c r="V26" s="32">
        <v>270</v>
      </c>
      <c r="W26" s="32">
        <v>290</v>
      </c>
      <c r="X26" s="30">
        <f t="shared" si="2"/>
        <v>16.164383561643834</v>
      </c>
      <c r="Y26" s="30">
        <f t="shared" si="3"/>
        <v>1.1346153846153844</v>
      </c>
    </row>
    <row r="27" spans="1:25" x14ac:dyDescent="0.2">
      <c r="A27" s="2" t="s">
        <v>1289</v>
      </c>
      <c r="B27" s="30">
        <v>10.571</v>
      </c>
      <c r="C27" s="17">
        <v>82.2</v>
      </c>
      <c r="D27" s="17">
        <v>4.4000000000000004</v>
      </c>
      <c r="E27" s="17">
        <v>49.2</v>
      </c>
      <c r="F27" s="17">
        <v>1.6</v>
      </c>
      <c r="G27" s="31">
        <f t="shared" si="0"/>
        <v>0.59854014598540151</v>
      </c>
      <c r="H27" s="32">
        <f t="shared" si="1"/>
        <v>93.762</v>
      </c>
      <c r="I27" s="56">
        <v>4.7E-2</v>
      </c>
      <c r="J27" s="56">
        <v>2.1999999999999999E-2</v>
      </c>
      <c r="K27" s="56">
        <v>4.7699999999999999E-3</v>
      </c>
      <c r="L27" s="56">
        <v>4.6999999999999999E-4</v>
      </c>
      <c r="M27" s="82">
        <v>-0.25046000000000002</v>
      </c>
      <c r="N27" s="17">
        <v>7.0000000000000007E-2</v>
      </c>
      <c r="O27" s="17">
        <v>3.1E-2</v>
      </c>
      <c r="P27" s="17"/>
      <c r="Q27" s="17">
        <v>46</v>
      </c>
      <c r="R27" s="17">
        <v>21</v>
      </c>
      <c r="S27" s="175">
        <v>30.7</v>
      </c>
      <c r="T27" s="175">
        <v>3</v>
      </c>
      <c r="U27" s="121">
        <f t="shared" si="4"/>
        <v>9.7719869706840399</v>
      </c>
      <c r="V27" s="32">
        <v>250</v>
      </c>
      <c r="W27" s="32">
        <v>890</v>
      </c>
      <c r="X27" s="30">
        <f t="shared" si="2"/>
        <v>33.260869565217391</v>
      </c>
      <c r="Y27" s="30">
        <f t="shared" si="3"/>
        <v>0.72857142857142865</v>
      </c>
    </row>
    <row r="28" spans="1:25" x14ac:dyDescent="0.2">
      <c r="A28" s="2" t="s">
        <v>1290</v>
      </c>
      <c r="B28" s="30">
        <v>22.466999999999999</v>
      </c>
      <c r="C28" s="17">
        <v>256</v>
      </c>
      <c r="D28" s="17">
        <v>27</v>
      </c>
      <c r="E28" s="17">
        <v>105</v>
      </c>
      <c r="F28" s="17">
        <v>10</v>
      </c>
      <c r="G28" s="31">
        <f t="shared" si="0"/>
        <v>0.41015625</v>
      </c>
      <c r="H28" s="32">
        <f t="shared" si="1"/>
        <v>280.67500000000001</v>
      </c>
      <c r="I28" s="56">
        <v>0.03</v>
      </c>
      <c r="J28" s="56">
        <v>5.1999999999999998E-3</v>
      </c>
      <c r="K28" s="56">
        <v>4.7699999999999999E-3</v>
      </c>
      <c r="L28" s="56">
        <v>2.0000000000000001E-4</v>
      </c>
      <c r="M28" s="82">
        <v>0.33550000000000002</v>
      </c>
      <c r="N28" s="17">
        <v>4.36E-2</v>
      </c>
      <c r="O28" s="17">
        <v>7.1999999999999998E-3</v>
      </c>
      <c r="P28" s="17"/>
      <c r="Q28" s="17">
        <v>29.9</v>
      </c>
      <c r="R28" s="17">
        <v>5.0999999999999996</v>
      </c>
      <c r="S28" s="175">
        <v>30.7</v>
      </c>
      <c r="T28" s="175">
        <v>1.3</v>
      </c>
      <c r="U28" s="121">
        <f t="shared" si="4"/>
        <v>4.234527687296417</v>
      </c>
      <c r="V28" s="32">
        <v>-80</v>
      </c>
      <c r="W28" s="32">
        <v>310</v>
      </c>
      <c r="X28" s="30">
        <f t="shared" si="2"/>
        <v>-2.6755852842809347</v>
      </c>
      <c r="Y28" s="30">
        <f t="shared" si="3"/>
        <v>-0.15686274509803935</v>
      </c>
    </row>
    <row r="29" spans="1:25" x14ac:dyDescent="0.2">
      <c r="A29" s="2" t="s">
        <v>1291</v>
      </c>
      <c r="B29" s="30">
        <v>21.638999999999999</v>
      </c>
      <c r="C29" s="17">
        <v>142.1</v>
      </c>
      <c r="D29" s="17">
        <v>6.6</v>
      </c>
      <c r="E29" s="17">
        <v>129</v>
      </c>
      <c r="F29" s="17">
        <v>12</v>
      </c>
      <c r="G29" s="31">
        <f t="shared" si="0"/>
        <v>0.90781140042223785</v>
      </c>
      <c r="H29" s="32">
        <f t="shared" si="1"/>
        <v>172.41499999999999</v>
      </c>
      <c r="I29" s="56">
        <v>3.7100000000000001E-2</v>
      </c>
      <c r="J29" s="56">
        <v>7.3000000000000001E-3</v>
      </c>
      <c r="K29" s="56">
        <v>4.8399999999999997E-3</v>
      </c>
      <c r="L29" s="56">
        <v>3.1E-4</v>
      </c>
      <c r="M29" s="82">
        <v>0.20816000000000001</v>
      </c>
      <c r="N29" s="17">
        <v>5.6000000000000001E-2</v>
      </c>
      <c r="O29" s="17">
        <v>1.0999999999999999E-2</v>
      </c>
      <c r="P29" s="17"/>
      <c r="Q29" s="17">
        <v>36.799999999999997</v>
      </c>
      <c r="R29" s="17">
        <v>7.2</v>
      </c>
      <c r="S29" s="175">
        <v>31.1</v>
      </c>
      <c r="T29" s="175">
        <v>2</v>
      </c>
      <c r="U29" s="121">
        <f t="shared" si="4"/>
        <v>6.430868167202572</v>
      </c>
      <c r="V29" s="32">
        <v>180</v>
      </c>
      <c r="W29" s="32">
        <v>400</v>
      </c>
      <c r="X29" s="30">
        <f t="shared" si="2"/>
        <v>15.489130434782595</v>
      </c>
      <c r="Y29" s="30">
        <f t="shared" si="3"/>
        <v>0.79166666666666607</v>
      </c>
    </row>
    <row r="30" spans="1:25" x14ac:dyDescent="0.2">
      <c r="A30" s="2" t="s">
        <v>1292</v>
      </c>
      <c r="B30" s="30">
        <v>22.466999999999999</v>
      </c>
      <c r="C30" s="17">
        <v>88</v>
      </c>
      <c r="D30" s="17">
        <v>10</v>
      </c>
      <c r="E30" s="17">
        <v>46.6</v>
      </c>
      <c r="F30" s="17">
        <v>4.8</v>
      </c>
      <c r="G30" s="31">
        <f t="shared" si="0"/>
        <v>0.52954545454545454</v>
      </c>
      <c r="H30" s="32">
        <f t="shared" si="1"/>
        <v>98.950999999999993</v>
      </c>
      <c r="I30" s="56">
        <v>3.2000000000000001E-2</v>
      </c>
      <c r="J30" s="56">
        <v>1.2E-2</v>
      </c>
      <c r="K30" s="56">
        <v>4.8300000000000001E-3</v>
      </c>
      <c r="L30" s="56">
        <v>3.1E-4</v>
      </c>
      <c r="M30" s="82">
        <v>0.17419000000000001</v>
      </c>
      <c r="N30" s="17">
        <v>4.4999999999999998E-2</v>
      </c>
      <c r="O30" s="17">
        <v>1.7000000000000001E-2</v>
      </c>
      <c r="P30" s="17"/>
      <c r="Q30" s="17">
        <v>31</v>
      </c>
      <c r="R30" s="17">
        <v>11</v>
      </c>
      <c r="S30" s="175">
        <v>31.1</v>
      </c>
      <c r="T30" s="175">
        <v>2</v>
      </c>
      <c r="U30" s="121">
        <f t="shared" si="4"/>
        <v>6.430868167202572</v>
      </c>
      <c r="V30" s="32">
        <v>-80</v>
      </c>
      <c r="W30" s="32">
        <v>560</v>
      </c>
      <c r="X30" s="30">
        <f t="shared" si="2"/>
        <v>-0.3225806451612856</v>
      </c>
      <c r="Y30" s="30">
        <f t="shared" si="3"/>
        <v>-9.0909090909092206E-3</v>
      </c>
    </row>
    <row r="31" spans="1:25" x14ac:dyDescent="0.2">
      <c r="A31" s="2" t="s">
        <v>1293</v>
      </c>
      <c r="B31" s="30">
        <v>22.475999999999999</v>
      </c>
      <c r="C31" s="17">
        <v>53.2</v>
      </c>
      <c r="D31" s="17">
        <v>4</v>
      </c>
      <c r="E31" s="17">
        <v>23.7</v>
      </c>
      <c r="F31" s="17">
        <v>1.7</v>
      </c>
      <c r="G31" s="31">
        <f t="shared" si="0"/>
        <v>0.44548872180451127</v>
      </c>
      <c r="H31" s="32">
        <f t="shared" si="1"/>
        <v>58.769500000000001</v>
      </c>
      <c r="I31" s="56">
        <v>2.5000000000000001E-2</v>
      </c>
      <c r="J31" s="56">
        <v>1.4E-2</v>
      </c>
      <c r="K31" s="56">
        <v>4.8500000000000001E-3</v>
      </c>
      <c r="L31" s="56">
        <v>3.8999999999999999E-4</v>
      </c>
      <c r="M31" s="82">
        <v>-2.5902999999999999E-2</v>
      </c>
      <c r="N31" s="17">
        <v>3.2000000000000001E-2</v>
      </c>
      <c r="O31" s="17">
        <v>0.02</v>
      </c>
      <c r="P31" s="17"/>
      <c r="Q31" s="17">
        <v>25</v>
      </c>
      <c r="R31" s="17">
        <v>14</v>
      </c>
      <c r="S31" s="175">
        <v>31.2</v>
      </c>
      <c r="T31" s="175">
        <v>2.5</v>
      </c>
      <c r="U31" s="121">
        <f t="shared" si="4"/>
        <v>8.0128205128205128</v>
      </c>
      <c r="V31" s="32">
        <v>-530</v>
      </c>
      <c r="W31" s="32">
        <v>750</v>
      </c>
      <c r="X31" s="30">
        <f t="shared" si="2"/>
        <v>-24.8</v>
      </c>
      <c r="Y31" s="30">
        <f t="shared" si="3"/>
        <v>-0.44285714285714278</v>
      </c>
    </row>
    <row r="32" spans="1:25" x14ac:dyDescent="0.2">
      <c r="A32" s="2" t="s">
        <v>1294</v>
      </c>
      <c r="B32" s="30">
        <v>22.475999999999999</v>
      </c>
      <c r="C32" s="17">
        <v>78.599999999999994</v>
      </c>
      <c r="D32" s="17">
        <v>6.2</v>
      </c>
      <c r="E32" s="17">
        <v>46.5</v>
      </c>
      <c r="F32" s="17">
        <v>3.3</v>
      </c>
      <c r="G32" s="31">
        <f t="shared" si="0"/>
        <v>0.59160305343511455</v>
      </c>
      <c r="H32" s="32">
        <f t="shared" si="1"/>
        <v>89.527499999999989</v>
      </c>
      <c r="I32" s="56">
        <v>3.2000000000000001E-2</v>
      </c>
      <c r="J32" s="56">
        <v>1.2E-2</v>
      </c>
      <c r="K32" s="56">
        <v>4.8599999999999997E-3</v>
      </c>
      <c r="L32" s="56">
        <v>4.0000000000000002E-4</v>
      </c>
      <c r="M32" s="82">
        <v>0.38173000000000001</v>
      </c>
      <c r="N32" s="17">
        <v>4.1000000000000002E-2</v>
      </c>
      <c r="O32" s="17">
        <v>1.7000000000000001E-2</v>
      </c>
      <c r="P32" s="17"/>
      <c r="Q32" s="17">
        <v>31</v>
      </c>
      <c r="R32" s="17">
        <v>12</v>
      </c>
      <c r="S32" s="175">
        <v>31.2</v>
      </c>
      <c r="T32" s="175">
        <v>2.6</v>
      </c>
      <c r="U32" s="121">
        <f t="shared" si="4"/>
        <v>8.3333333333333339</v>
      </c>
      <c r="V32" s="32">
        <v>-400</v>
      </c>
      <c r="W32" s="32">
        <v>620</v>
      </c>
      <c r="X32" s="30">
        <f t="shared" si="2"/>
        <v>-0.64516129032257119</v>
      </c>
      <c r="Y32" s="30">
        <f t="shared" si="3"/>
        <v>-1.6666666666666607E-2</v>
      </c>
    </row>
    <row r="33" spans="1:25" x14ac:dyDescent="0.2">
      <c r="A33" s="2" t="s">
        <v>1295</v>
      </c>
      <c r="B33" s="30">
        <v>16.54</v>
      </c>
      <c r="C33" s="17">
        <v>128.19999999999999</v>
      </c>
      <c r="D33" s="17">
        <v>8.4</v>
      </c>
      <c r="E33" s="17">
        <v>61.5</v>
      </c>
      <c r="F33" s="17">
        <v>2.6</v>
      </c>
      <c r="G33" s="31">
        <f t="shared" si="0"/>
        <v>0.47971918876755076</v>
      </c>
      <c r="H33" s="32">
        <f t="shared" si="1"/>
        <v>142.65249999999997</v>
      </c>
      <c r="I33" s="56">
        <v>3.6499999999999998E-2</v>
      </c>
      <c r="J33" s="56">
        <v>8.8000000000000005E-3</v>
      </c>
      <c r="K33" s="56">
        <v>4.8599999999999997E-3</v>
      </c>
      <c r="L33" s="56">
        <v>3.6999999999999999E-4</v>
      </c>
      <c r="M33" s="82">
        <v>9.9098000000000006E-2</v>
      </c>
      <c r="N33" s="17">
        <v>5.7000000000000002E-2</v>
      </c>
      <c r="O33" s="17">
        <v>1.2999999999999999E-2</v>
      </c>
      <c r="P33" s="17"/>
      <c r="Q33" s="17">
        <v>36.200000000000003</v>
      </c>
      <c r="R33" s="17">
        <v>8.6</v>
      </c>
      <c r="S33" s="175">
        <v>31.2</v>
      </c>
      <c r="T33" s="175">
        <v>2.4</v>
      </c>
      <c r="U33" s="121">
        <f t="shared" si="4"/>
        <v>7.6923076923076925</v>
      </c>
      <c r="V33" s="32">
        <v>400</v>
      </c>
      <c r="W33" s="32">
        <v>450</v>
      </c>
      <c r="X33" s="30">
        <f t="shared" si="2"/>
        <v>13.812154696132605</v>
      </c>
      <c r="Y33" s="30">
        <f t="shared" si="3"/>
        <v>0.58139534883720978</v>
      </c>
    </row>
    <row r="34" spans="1:25" x14ac:dyDescent="0.2">
      <c r="A34" s="2" t="s">
        <v>1296</v>
      </c>
      <c r="B34" s="30">
        <v>18.911000000000001</v>
      </c>
      <c r="C34" s="17">
        <v>212</v>
      </c>
      <c r="D34" s="17">
        <v>16</v>
      </c>
      <c r="E34" s="17">
        <v>206</v>
      </c>
      <c r="F34" s="17">
        <v>12</v>
      </c>
      <c r="G34" s="31">
        <f t="shared" si="0"/>
        <v>0.97169811320754718</v>
      </c>
      <c r="H34" s="32">
        <f t="shared" si="1"/>
        <v>260.40999999999997</v>
      </c>
      <c r="I34" s="56">
        <v>3.56E-2</v>
      </c>
      <c r="J34" s="56">
        <v>8.2000000000000007E-3</v>
      </c>
      <c r="K34" s="56">
        <v>4.8599999999999997E-3</v>
      </c>
      <c r="L34" s="56">
        <v>2.5000000000000001E-4</v>
      </c>
      <c r="M34" s="82">
        <v>-2.3050000000000001E-2</v>
      </c>
      <c r="N34" s="17">
        <v>5.5E-2</v>
      </c>
      <c r="O34" s="17">
        <v>1.2999999999999999E-2</v>
      </c>
      <c r="P34" s="17"/>
      <c r="Q34" s="17">
        <v>35.299999999999997</v>
      </c>
      <c r="R34" s="17">
        <v>8</v>
      </c>
      <c r="S34" s="175">
        <v>31.2</v>
      </c>
      <c r="T34" s="175">
        <v>1.6</v>
      </c>
      <c r="U34" s="121">
        <f t="shared" si="4"/>
        <v>5.1282051282051286</v>
      </c>
      <c r="V34" s="32">
        <v>290</v>
      </c>
      <c r="W34" s="32">
        <v>450</v>
      </c>
      <c r="X34" s="30">
        <f t="shared" si="2"/>
        <v>11.614730878186963</v>
      </c>
      <c r="Y34" s="30">
        <f t="shared" si="3"/>
        <v>0.51249999999999973</v>
      </c>
    </row>
    <row r="35" spans="1:25" s="114" customFormat="1" x14ac:dyDescent="0.2">
      <c r="A35" s="4" t="s">
        <v>1297</v>
      </c>
      <c r="B35" s="22">
        <v>22.466999999999999</v>
      </c>
      <c r="C35" s="25">
        <v>71</v>
      </c>
      <c r="D35" s="25">
        <v>4.7</v>
      </c>
      <c r="E35" s="25">
        <v>47.1</v>
      </c>
      <c r="F35" s="25">
        <v>3.7</v>
      </c>
      <c r="G35" s="23">
        <f t="shared" ref="G35:G69" si="5">E35/C35</f>
        <v>0.66338028169014085</v>
      </c>
      <c r="H35" s="24">
        <f t="shared" ref="H35:H69" si="6">C35+(0.235*E35)</f>
        <v>82.0685</v>
      </c>
      <c r="I35" s="58">
        <v>4.2999999999999997E-2</v>
      </c>
      <c r="J35" s="58">
        <v>1.2999999999999999E-2</v>
      </c>
      <c r="K35" s="58">
        <v>4.8700000000000002E-3</v>
      </c>
      <c r="L35" s="58">
        <v>5.4000000000000001E-4</v>
      </c>
      <c r="M35" s="80">
        <v>9.6973000000000004E-2</v>
      </c>
      <c r="N35" s="25">
        <v>6.0999999999999999E-2</v>
      </c>
      <c r="O35" s="25">
        <v>2.1000000000000001E-2</v>
      </c>
      <c r="P35" s="25"/>
      <c r="Q35" s="25">
        <v>42</v>
      </c>
      <c r="R35" s="25">
        <v>13</v>
      </c>
      <c r="S35" s="176">
        <v>31.3</v>
      </c>
      <c r="T35" s="176">
        <v>3.5</v>
      </c>
      <c r="U35" s="147">
        <f t="shared" si="4"/>
        <v>11.182108626198083</v>
      </c>
      <c r="V35" s="24">
        <v>560</v>
      </c>
      <c r="W35" s="24">
        <v>620</v>
      </c>
      <c r="X35" s="22">
        <f t="shared" ref="X35:X69" si="7">100*(1-(S35/Q35))</f>
        <v>25.476190476190474</v>
      </c>
      <c r="Y35" s="22">
        <f t="shared" ref="Y35:Y69" si="8">(Q35-S35)/R35</f>
        <v>0.82307692307692304</v>
      </c>
    </row>
    <row r="36" spans="1:25" x14ac:dyDescent="0.2">
      <c r="A36" s="2" t="s">
        <v>1298</v>
      </c>
      <c r="B36" s="30">
        <v>22.423999999999999</v>
      </c>
      <c r="C36" s="17">
        <v>77.599999999999994</v>
      </c>
      <c r="D36" s="17">
        <v>6.2</v>
      </c>
      <c r="E36" s="17">
        <v>54.2</v>
      </c>
      <c r="F36" s="17">
        <v>3.1</v>
      </c>
      <c r="G36" s="31">
        <f t="shared" si="5"/>
        <v>0.69845360824742275</v>
      </c>
      <c r="H36" s="32">
        <f t="shared" si="6"/>
        <v>90.336999999999989</v>
      </c>
      <c r="I36" s="56">
        <v>4.1000000000000002E-2</v>
      </c>
      <c r="J36" s="56">
        <v>1.2E-2</v>
      </c>
      <c r="K36" s="56">
        <v>4.8999999999999998E-3</v>
      </c>
      <c r="L36" s="56">
        <v>3.2000000000000003E-4</v>
      </c>
      <c r="M36" s="82">
        <v>0.20388000000000001</v>
      </c>
      <c r="N36" s="17">
        <v>5.8999999999999997E-2</v>
      </c>
      <c r="O36" s="17">
        <v>1.7000000000000001E-2</v>
      </c>
      <c r="P36" s="17"/>
      <c r="Q36" s="17">
        <v>40</v>
      </c>
      <c r="R36" s="17">
        <v>12</v>
      </c>
      <c r="S36" s="175">
        <v>31.5</v>
      </c>
      <c r="T36" s="175">
        <v>2.1</v>
      </c>
      <c r="U36" s="121">
        <f t="shared" si="4"/>
        <v>6.666666666666667</v>
      </c>
      <c r="V36" s="32">
        <v>610</v>
      </c>
      <c r="W36" s="32">
        <v>520</v>
      </c>
      <c r="X36" s="30">
        <f t="shared" si="7"/>
        <v>21.250000000000004</v>
      </c>
      <c r="Y36" s="30">
        <f t="shared" si="8"/>
        <v>0.70833333333333337</v>
      </c>
    </row>
    <row r="37" spans="1:25" x14ac:dyDescent="0.2">
      <c r="A37" s="2" t="s">
        <v>1299</v>
      </c>
      <c r="B37" s="30">
        <v>22.475999999999999</v>
      </c>
      <c r="C37" s="17">
        <v>64.5</v>
      </c>
      <c r="D37" s="17">
        <v>5.0999999999999996</v>
      </c>
      <c r="E37" s="17">
        <v>46.5</v>
      </c>
      <c r="F37" s="17">
        <v>2.1</v>
      </c>
      <c r="G37" s="31">
        <f t="shared" si="5"/>
        <v>0.72093023255813948</v>
      </c>
      <c r="H37" s="32">
        <f t="shared" si="6"/>
        <v>75.427499999999995</v>
      </c>
      <c r="I37" s="56">
        <v>0.04</v>
      </c>
      <c r="J37" s="56">
        <v>1.4E-2</v>
      </c>
      <c r="K37" s="56">
        <v>4.8999999999999998E-3</v>
      </c>
      <c r="L37" s="56">
        <v>3.6000000000000002E-4</v>
      </c>
      <c r="M37" s="82">
        <v>-3.6115000000000001E-2</v>
      </c>
      <c r="N37" s="17">
        <v>6.3E-2</v>
      </c>
      <c r="O37" s="17">
        <v>2.1999999999999999E-2</v>
      </c>
      <c r="P37" s="17"/>
      <c r="Q37" s="17">
        <v>39</v>
      </c>
      <c r="R37" s="17">
        <v>13</v>
      </c>
      <c r="S37" s="175">
        <v>31.5</v>
      </c>
      <c r="T37" s="175">
        <v>2.2999999999999998</v>
      </c>
      <c r="U37" s="121">
        <f t="shared" si="4"/>
        <v>7.3015873015873005</v>
      </c>
      <c r="V37" s="32">
        <v>220</v>
      </c>
      <c r="W37" s="32">
        <v>610</v>
      </c>
      <c r="X37" s="30">
        <f t="shared" si="7"/>
        <v>19.23076923076923</v>
      </c>
      <c r="Y37" s="30">
        <f t="shared" si="8"/>
        <v>0.57692307692307687</v>
      </c>
    </row>
    <row r="38" spans="1:25" x14ac:dyDescent="0.2">
      <c r="A38" s="2" t="s">
        <v>1300</v>
      </c>
      <c r="B38" s="30">
        <v>22.466999999999999</v>
      </c>
      <c r="C38" s="17">
        <v>82.4</v>
      </c>
      <c r="D38" s="17">
        <v>6.6</v>
      </c>
      <c r="E38" s="17">
        <v>41</v>
      </c>
      <c r="F38" s="17">
        <v>1.7</v>
      </c>
      <c r="G38" s="31">
        <f t="shared" si="5"/>
        <v>0.49757281553398053</v>
      </c>
      <c r="H38" s="32">
        <f t="shared" si="6"/>
        <v>92.035000000000011</v>
      </c>
      <c r="I38" s="56">
        <v>3.1E-2</v>
      </c>
      <c r="J38" s="56">
        <v>1.2E-2</v>
      </c>
      <c r="K38" s="56">
        <v>4.8999999999999998E-3</v>
      </c>
      <c r="L38" s="56">
        <v>2.7999999999999998E-4</v>
      </c>
      <c r="M38" s="82">
        <v>0.25727</v>
      </c>
      <c r="N38" s="17">
        <v>5.2999999999999999E-2</v>
      </c>
      <c r="O38" s="17">
        <v>1.9E-2</v>
      </c>
      <c r="P38" s="17"/>
      <c r="Q38" s="17">
        <v>30</v>
      </c>
      <c r="R38" s="17">
        <v>12</v>
      </c>
      <c r="S38" s="175">
        <v>31.5</v>
      </c>
      <c r="T38" s="175">
        <v>1.8</v>
      </c>
      <c r="U38" s="121">
        <f t="shared" si="4"/>
        <v>5.7142857142857144</v>
      </c>
      <c r="V38" s="32">
        <v>-160</v>
      </c>
      <c r="W38" s="32">
        <v>630</v>
      </c>
      <c r="X38" s="30">
        <f t="shared" si="7"/>
        <v>-5.0000000000000044</v>
      </c>
      <c r="Y38" s="30">
        <f t="shared" si="8"/>
        <v>-0.125</v>
      </c>
    </row>
    <row r="39" spans="1:25" x14ac:dyDescent="0.2">
      <c r="A39" s="2" t="s">
        <v>1301</v>
      </c>
      <c r="B39" s="30">
        <v>22.475999999999999</v>
      </c>
      <c r="C39" s="17">
        <v>105.7</v>
      </c>
      <c r="D39" s="17">
        <v>9.1999999999999993</v>
      </c>
      <c r="E39" s="17">
        <v>52.7</v>
      </c>
      <c r="F39" s="17">
        <v>4.2</v>
      </c>
      <c r="G39" s="31">
        <f t="shared" si="5"/>
        <v>0.49858088930936617</v>
      </c>
      <c r="H39" s="32">
        <f t="shared" si="6"/>
        <v>118.08450000000001</v>
      </c>
      <c r="I39" s="56">
        <v>0.04</v>
      </c>
      <c r="J39" s="56">
        <v>0.01</v>
      </c>
      <c r="K39" s="56">
        <v>4.9500000000000004E-3</v>
      </c>
      <c r="L39" s="56">
        <v>3.3E-4</v>
      </c>
      <c r="M39" s="82">
        <v>-0.15767999999999999</v>
      </c>
      <c r="N39" s="17">
        <v>0.06</v>
      </c>
      <c r="O39" s="17">
        <v>1.7000000000000001E-2</v>
      </c>
      <c r="P39" s="17"/>
      <c r="Q39" s="17">
        <v>39</v>
      </c>
      <c r="R39" s="17">
        <v>10</v>
      </c>
      <c r="S39" s="175">
        <v>31.8</v>
      </c>
      <c r="T39" s="175">
        <v>2.1</v>
      </c>
      <c r="U39" s="121">
        <f t="shared" si="4"/>
        <v>6.6037735849056602</v>
      </c>
      <c r="V39" s="32">
        <v>340</v>
      </c>
      <c r="W39" s="32">
        <v>510</v>
      </c>
      <c r="X39" s="30">
        <f t="shared" si="7"/>
        <v>18.461538461538463</v>
      </c>
      <c r="Y39" s="30">
        <f t="shared" si="8"/>
        <v>0.72</v>
      </c>
    </row>
    <row r="40" spans="1:25" x14ac:dyDescent="0.2">
      <c r="A40" s="2" t="s">
        <v>1302</v>
      </c>
      <c r="B40" s="30">
        <v>22.524000000000001</v>
      </c>
      <c r="C40" s="17">
        <v>99.8</v>
      </c>
      <c r="D40" s="17">
        <v>6.5</v>
      </c>
      <c r="E40" s="17">
        <v>75.400000000000006</v>
      </c>
      <c r="F40" s="17">
        <v>6.8</v>
      </c>
      <c r="G40" s="31">
        <f t="shared" si="5"/>
        <v>0.75551102204408827</v>
      </c>
      <c r="H40" s="32">
        <f t="shared" si="6"/>
        <v>117.51900000000001</v>
      </c>
      <c r="I40" s="56">
        <v>3.56E-2</v>
      </c>
      <c r="J40" s="56">
        <v>9.7999999999999997E-3</v>
      </c>
      <c r="K40" s="56">
        <v>4.9500000000000004E-3</v>
      </c>
      <c r="L40" s="56">
        <v>4.2000000000000002E-4</v>
      </c>
      <c r="M40" s="82">
        <v>0.17398</v>
      </c>
      <c r="N40" s="17">
        <v>5.5E-2</v>
      </c>
      <c r="O40" s="17">
        <v>1.2999999999999999E-2</v>
      </c>
      <c r="P40" s="17"/>
      <c r="Q40" s="17">
        <v>35</v>
      </c>
      <c r="R40" s="17">
        <v>9.6</v>
      </c>
      <c r="S40" s="175">
        <v>31.8</v>
      </c>
      <c r="T40" s="175">
        <v>2.7</v>
      </c>
      <c r="U40" s="121">
        <f t="shared" si="4"/>
        <v>8.4905660377358494</v>
      </c>
      <c r="V40" s="32">
        <v>230</v>
      </c>
      <c r="W40" s="32">
        <v>470</v>
      </c>
      <c r="X40" s="30">
        <f t="shared" si="7"/>
        <v>9.1428571428571423</v>
      </c>
      <c r="Y40" s="30">
        <f t="shared" si="8"/>
        <v>0.33333333333333326</v>
      </c>
    </row>
    <row r="41" spans="1:25" x14ac:dyDescent="0.2">
      <c r="A41" s="2" t="s">
        <v>1303</v>
      </c>
      <c r="B41" s="30">
        <v>22.466999999999999</v>
      </c>
      <c r="C41" s="17">
        <v>144</v>
      </c>
      <c r="D41" s="17">
        <v>11</v>
      </c>
      <c r="E41" s="17">
        <v>62.1</v>
      </c>
      <c r="F41" s="17">
        <v>4.0999999999999996</v>
      </c>
      <c r="G41" s="31">
        <f t="shared" si="5"/>
        <v>0.43125000000000002</v>
      </c>
      <c r="H41" s="32">
        <f t="shared" si="6"/>
        <v>158.59350000000001</v>
      </c>
      <c r="I41" s="56">
        <v>3.0200000000000001E-2</v>
      </c>
      <c r="J41" s="56">
        <v>6.3E-3</v>
      </c>
      <c r="K41" s="56">
        <v>4.9699999999999996E-3</v>
      </c>
      <c r="L41" s="56">
        <v>3.2000000000000003E-4</v>
      </c>
      <c r="M41" s="82">
        <v>-8.0243999999999996E-2</v>
      </c>
      <c r="N41" s="17">
        <v>4.4999999999999998E-2</v>
      </c>
      <c r="O41" s="17">
        <v>1.0999999999999999E-2</v>
      </c>
      <c r="P41" s="17"/>
      <c r="Q41" s="17">
        <v>31.2</v>
      </c>
      <c r="R41" s="17">
        <v>5.9</v>
      </c>
      <c r="S41" s="175">
        <v>32</v>
      </c>
      <c r="T41" s="175">
        <v>2.1</v>
      </c>
      <c r="U41" s="121">
        <f t="shared" si="4"/>
        <v>6.5625</v>
      </c>
      <c r="V41" s="32">
        <v>90</v>
      </c>
      <c r="W41" s="32">
        <v>370</v>
      </c>
      <c r="X41" s="30">
        <f t="shared" si="7"/>
        <v>-2.5641025641025772</v>
      </c>
      <c r="Y41" s="30">
        <f t="shared" si="8"/>
        <v>-0.13559322033898316</v>
      </c>
    </row>
    <row r="42" spans="1:25" x14ac:dyDescent="0.2">
      <c r="A42" s="2" t="s">
        <v>1304</v>
      </c>
      <c r="B42" s="30">
        <v>22.475999999999999</v>
      </c>
      <c r="C42" s="17">
        <v>72.099999999999994</v>
      </c>
      <c r="D42" s="17">
        <v>6.8</v>
      </c>
      <c r="E42" s="17">
        <v>58.8</v>
      </c>
      <c r="F42" s="17">
        <v>5.4</v>
      </c>
      <c r="G42" s="31">
        <f t="shared" si="5"/>
        <v>0.81553398058252424</v>
      </c>
      <c r="H42" s="32">
        <f t="shared" si="6"/>
        <v>85.917999999999992</v>
      </c>
      <c r="I42" s="56">
        <v>3.4000000000000002E-2</v>
      </c>
      <c r="J42" s="56">
        <v>1.2999999999999999E-2</v>
      </c>
      <c r="K42" s="56">
        <v>5.0000000000000001E-3</v>
      </c>
      <c r="L42" s="56">
        <v>4.0000000000000002E-4</v>
      </c>
      <c r="M42" s="82">
        <v>4.8999999999999998E-3</v>
      </c>
      <c r="N42" s="17">
        <v>5.1999999999999998E-2</v>
      </c>
      <c r="O42" s="17">
        <v>2.1000000000000001E-2</v>
      </c>
      <c r="P42" s="17"/>
      <c r="Q42" s="17">
        <v>33</v>
      </c>
      <c r="R42" s="17">
        <v>13</v>
      </c>
      <c r="S42" s="175">
        <v>32.1</v>
      </c>
      <c r="T42" s="175">
        <v>2.6</v>
      </c>
      <c r="U42" s="121">
        <f t="shared" si="4"/>
        <v>8.0996884735202492</v>
      </c>
      <c r="V42" s="32">
        <v>-350</v>
      </c>
      <c r="W42" s="32">
        <v>640</v>
      </c>
      <c r="X42" s="30">
        <f t="shared" si="7"/>
        <v>2.7272727272727226</v>
      </c>
      <c r="Y42" s="30">
        <f t="shared" si="8"/>
        <v>6.9230769230769124E-2</v>
      </c>
    </row>
    <row r="43" spans="1:25" x14ac:dyDescent="0.2">
      <c r="A43" s="2" t="s">
        <v>1305</v>
      </c>
      <c r="B43" s="30">
        <v>21.902999999999999</v>
      </c>
      <c r="C43" s="17">
        <v>94.3</v>
      </c>
      <c r="D43" s="17">
        <v>5.5</v>
      </c>
      <c r="E43" s="17">
        <v>50.7</v>
      </c>
      <c r="F43" s="17">
        <v>1.9</v>
      </c>
      <c r="G43" s="31">
        <f t="shared" si="5"/>
        <v>0.53764581124072119</v>
      </c>
      <c r="H43" s="32">
        <f t="shared" si="6"/>
        <v>106.2145</v>
      </c>
      <c r="I43" s="56">
        <v>4.4999999999999998E-2</v>
      </c>
      <c r="J43" s="56">
        <v>1.2E-2</v>
      </c>
      <c r="K43" s="56">
        <v>5.0000000000000001E-3</v>
      </c>
      <c r="L43" s="56">
        <v>4.6999999999999999E-4</v>
      </c>
      <c r="M43" s="82">
        <v>0.19070999999999999</v>
      </c>
      <c r="N43" s="17">
        <v>6.3E-2</v>
      </c>
      <c r="O43" s="17">
        <v>1.7999999999999999E-2</v>
      </c>
      <c r="P43" s="17"/>
      <c r="Q43" s="17">
        <v>44</v>
      </c>
      <c r="R43" s="17">
        <v>12</v>
      </c>
      <c r="S43" s="175">
        <v>32.1</v>
      </c>
      <c r="T43" s="175">
        <v>3</v>
      </c>
      <c r="U43" s="121">
        <f t="shared" si="4"/>
        <v>9.3457943925233646</v>
      </c>
      <c r="V43" s="32">
        <v>440</v>
      </c>
      <c r="W43" s="32">
        <v>570</v>
      </c>
      <c r="X43" s="30">
        <f t="shared" si="7"/>
        <v>27.04545454545454</v>
      </c>
      <c r="Y43" s="30">
        <f t="shared" si="8"/>
        <v>0.99166666666666659</v>
      </c>
    </row>
    <row r="44" spans="1:25" s="114" customFormat="1" x14ac:dyDescent="0.2">
      <c r="A44" s="4" t="s">
        <v>1306</v>
      </c>
      <c r="B44" s="22">
        <v>22.466999999999999</v>
      </c>
      <c r="C44" s="25">
        <v>49.7</v>
      </c>
      <c r="D44" s="25">
        <v>4.5</v>
      </c>
      <c r="E44" s="25">
        <v>26.2</v>
      </c>
      <c r="F44" s="25">
        <v>1.9</v>
      </c>
      <c r="G44" s="23">
        <f t="shared" si="5"/>
        <v>0.52716297786720312</v>
      </c>
      <c r="H44" s="24">
        <f t="shared" si="6"/>
        <v>55.856999999999999</v>
      </c>
      <c r="I44" s="58">
        <v>3.5000000000000003E-2</v>
      </c>
      <c r="J44" s="58">
        <v>1.7000000000000001E-2</v>
      </c>
      <c r="K44" s="58">
        <v>5.0099999999999997E-3</v>
      </c>
      <c r="L44" s="58">
        <v>5.1000000000000004E-4</v>
      </c>
      <c r="M44" s="80">
        <v>5.1791999999999998E-2</v>
      </c>
      <c r="N44" s="25">
        <v>5.8000000000000003E-2</v>
      </c>
      <c r="O44" s="25">
        <v>2.8000000000000001E-2</v>
      </c>
      <c r="P44" s="25"/>
      <c r="Q44" s="25">
        <v>34</v>
      </c>
      <c r="R44" s="25">
        <v>16</v>
      </c>
      <c r="S44" s="176">
        <v>32.200000000000003</v>
      </c>
      <c r="T44" s="176">
        <v>3.3</v>
      </c>
      <c r="U44" s="147">
        <f t="shared" si="4"/>
        <v>10.248447204968942</v>
      </c>
      <c r="V44" s="24">
        <v>-150</v>
      </c>
      <c r="W44" s="24">
        <v>820</v>
      </c>
      <c r="X44" s="22">
        <f t="shared" si="7"/>
        <v>5.2941176470588154</v>
      </c>
      <c r="Y44" s="22">
        <f t="shared" si="8"/>
        <v>0.11249999999999982</v>
      </c>
    </row>
    <row r="45" spans="1:25" x14ac:dyDescent="0.2">
      <c r="A45" s="2" t="s">
        <v>1307</v>
      </c>
      <c r="B45" s="30">
        <v>22.466999999999999</v>
      </c>
      <c r="C45" s="17">
        <v>116.7</v>
      </c>
      <c r="D45" s="17">
        <v>8.9</v>
      </c>
      <c r="E45" s="17">
        <v>65.599999999999994</v>
      </c>
      <c r="F45" s="17">
        <v>3.3</v>
      </c>
      <c r="G45" s="31">
        <f t="shared" si="5"/>
        <v>0.56212510711225361</v>
      </c>
      <c r="H45" s="32">
        <f t="shared" si="6"/>
        <v>132.11600000000001</v>
      </c>
      <c r="I45" s="56">
        <v>0.04</v>
      </c>
      <c r="J45" s="56">
        <v>0.01</v>
      </c>
      <c r="K45" s="56">
        <v>5.0099999999999997E-3</v>
      </c>
      <c r="L45" s="56">
        <v>3.5E-4</v>
      </c>
      <c r="M45" s="82">
        <v>-9.0908000000000003E-2</v>
      </c>
      <c r="N45" s="17">
        <v>0.06</v>
      </c>
      <c r="O45" s="17">
        <v>1.7000000000000001E-2</v>
      </c>
      <c r="P45" s="17"/>
      <c r="Q45" s="17">
        <v>40</v>
      </c>
      <c r="R45" s="17">
        <v>10</v>
      </c>
      <c r="S45" s="175">
        <v>32.200000000000003</v>
      </c>
      <c r="T45" s="175">
        <v>2.2000000000000002</v>
      </c>
      <c r="U45" s="121">
        <f t="shared" si="4"/>
        <v>6.8322981366459627</v>
      </c>
      <c r="V45" s="32">
        <v>360</v>
      </c>
      <c r="W45" s="32">
        <v>520</v>
      </c>
      <c r="X45" s="30">
        <f t="shared" si="7"/>
        <v>19.499999999999996</v>
      </c>
      <c r="Y45" s="30">
        <f t="shared" si="8"/>
        <v>0.77999999999999969</v>
      </c>
    </row>
    <row r="46" spans="1:25" x14ac:dyDescent="0.2">
      <c r="A46" s="2" t="s">
        <v>1308</v>
      </c>
      <c r="B46" s="30">
        <v>22.466999999999999</v>
      </c>
      <c r="C46" s="17">
        <v>63.2</v>
      </c>
      <c r="D46" s="17">
        <v>6.9</v>
      </c>
      <c r="E46" s="17">
        <v>33.700000000000003</v>
      </c>
      <c r="F46" s="17">
        <v>2.9</v>
      </c>
      <c r="G46" s="31">
        <f t="shared" si="5"/>
        <v>0.53322784810126589</v>
      </c>
      <c r="H46" s="32">
        <f t="shared" si="6"/>
        <v>71.119500000000002</v>
      </c>
      <c r="I46" s="56">
        <v>3.6999999999999998E-2</v>
      </c>
      <c r="J46" s="56">
        <v>1.2999999999999999E-2</v>
      </c>
      <c r="K46" s="56">
        <v>5.0299999999999997E-3</v>
      </c>
      <c r="L46" s="56">
        <v>3.8999999999999999E-4</v>
      </c>
      <c r="M46" s="82">
        <v>-8.4580000000000002E-2</v>
      </c>
      <c r="N46" s="17">
        <v>6.3E-2</v>
      </c>
      <c r="O46" s="17">
        <v>2.1000000000000001E-2</v>
      </c>
      <c r="P46" s="17"/>
      <c r="Q46" s="17">
        <v>36</v>
      </c>
      <c r="R46" s="17">
        <v>13</v>
      </c>
      <c r="S46" s="175">
        <v>32.299999999999997</v>
      </c>
      <c r="T46" s="175">
        <v>2.5</v>
      </c>
      <c r="U46" s="121">
        <f t="shared" si="4"/>
        <v>7.7399380804953566</v>
      </c>
      <c r="V46" s="32">
        <v>320</v>
      </c>
      <c r="W46" s="32">
        <v>590</v>
      </c>
      <c r="X46" s="30">
        <f t="shared" si="7"/>
        <v>10.277777777777786</v>
      </c>
      <c r="Y46" s="30">
        <f t="shared" si="8"/>
        <v>0.28461538461538483</v>
      </c>
    </row>
    <row r="47" spans="1:25" x14ac:dyDescent="0.2">
      <c r="A47" s="2" t="s">
        <v>1309</v>
      </c>
      <c r="B47" s="30">
        <v>22.466999999999999</v>
      </c>
      <c r="C47" s="17">
        <v>90.7</v>
      </c>
      <c r="D47" s="17">
        <v>6.7</v>
      </c>
      <c r="E47" s="17">
        <v>26.2</v>
      </c>
      <c r="F47" s="17">
        <v>2.2000000000000002</v>
      </c>
      <c r="G47" s="31">
        <f t="shared" si="5"/>
        <v>0.288864388092613</v>
      </c>
      <c r="H47" s="32">
        <f t="shared" si="6"/>
        <v>96.856999999999999</v>
      </c>
      <c r="I47" s="56">
        <v>3.9E-2</v>
      </c>
      <c r="J47" s="56">
        <v>1.0999999999999999E-2</v>
      </c>
      <c r="K47" s="56">
        <v>5.0600000000000003E-3</v>
      </c>
      <c r="L47" s="56">
        <v>4.8000000000000001E-4</v>
      </c>
      <c r="M47" s="82">
        <v>0.30497000000000002</v>
      </c>
      <c r="N47" s="17">
        <v>0.06</v>
      </c>
      <c r="O47" s="17">
        <v>1.7000000000000001E-2</v>
      </c>
      <c r="P47" s="17"/>
      <c r="Q47" s="17">
        <v>38</v>
      </c>
      <c r="R47" s="17">
        <v>11</v>
      </c>
      <c r="S47" s="175">
        <v>32.5</v>
      </c>
      <c r="T47" s="175">
        <v>3.1</v>
      </c>
      <c r="U47" s="121">
        <f t="shared" si="4"/>
        <v>9.5384615384615383</v>
      </c>
      <c r="V47" s="32">
        <v>320</v>
      </c>
      <c r="W47" s="32">
        <v>520</v>
      </c>
      <c r="X47" s="30">
        <f t="shared" si="7"/>
        <v>14.473684210526317</v>
      </c>
      <c r="Y47" s="30">
        <f t="shared" si="8"/>
        <v>0.5</v>
      </c>
    </row>
    <row r="48" spans="1:25" x14ac:dyDescent="0.2">
      <c r="A48" s="2" t="s">
        <v>1310</v>
      </c>
      <c r="B48" s="30">
        <v>22.524000000000001</v>
      </c>
      <c r="C48" s="17">
        <v>79.8</v>
      </c>
      <c r="D48" s="17">
        <v>7.7</v>
      </c>
      <c r="E48" s="17">
        <v>50.3</v>
      </c>
      <c r="F48" s="17">
        <v>3.5</v>
      </c>
      <c r="G48" s="31">
        <f t="shared" si="5"/>
        <v>0.63032581453634084</v>
      </c>
      <c r="H48" s="32">
        <f t="shared" si="6"/>
        <v>91.620499999999993</v>
      </c>
      <c r="I48" s="56">
        <v>3.5000000000000003E-2</v>
      </c>
      <c r="J48" s="56">
        <v>1.2999999999999999E-2</v>
      </c>
      <c r="K48" s="56">
        <v>5.0800000000000003E-3</v>
      </c>
      <c r="L48" s="56">
        <v>4.8000000000000001E-4</v>
      </c>
      <c r="M48" s="82">
        <v>0.31186000000000003</v>
      </c>
      <c r="N48" s="17">
        <v>5.2999999999999999E-2</v>
      </c>
      <c r="O48" s="17">
        <v>1.9E-2</v>
      </c>
      <c r="P48" s="17"/>
      <c r="Q48" s="17">
        <v>34</v>
      </c>
      <c r="R48" s="17">
        <v>13</v>
      </c>
      <c r="S48" s="175">
        <v>32.6</v>
      </c>
      <c r="T48" s="175">
        <v>3.1</v>
      </c>
      <c r="U48" s="121">
        <f t="shared" si="4"/>
        <v>9.5092024539877293</v>
      </c>
      <c r="V48" s="32">
        <v>110</v>
      </c>
      <c r="W48" s="32">
        <v>610</v>
      </c>
      <c r="X48" s="30">
        <f t="shared" si="7"/>
        <v>4.1176470588235254</v>
      </c>
      <c r="Y48" s="30">
        <f t="shared" si="8"/>
        <v>0.10769230769230759</v>
      </c>
    </row>
    <row r="49" spans="1:25" x14ac:dyDescent="0.2">
      <c r="A49" s="2" t="s">
        <v>1311</v>
      </c>
      <c r="B49" s="30">
        <v>22.475999999999999</v>
      </c>
      <c r="C49" s="17">
        <v>61.5</v>
      </c>
      <c r="D49" s="17">
        <v>4.0999999999999996</v>
      </c>
      <c r="E49" s="17">
        <v>29.1</v>
      </c>
      <c r="F49" s="17">
        <v>1.5</v>
      </c>
      <c r="G49" s="31">
        <f t="shared" si="5"/>
        <v>0.4731707317073171</v>
      </c>
      <c r="H49" s="32">
        <f t="shared" si="6"/>
        <v>68.338499999999996</v>
      </c>
      <c r="I49" s="56">
        <v>3.5999999999999997E-2</v>
      </c>
      <c r="J49" s="56">
        <v>1.4999999999999999E-2</v>
      </c>
      <c r="K49" s="56">
        <v>5.0899999999999999E-3</v>
      </c>
      <c r="L49" s="56">
        <v>4.0000000000000002E-4</v>
      </c>
      <c r="M49" s="82">
        <v>0.10621</v>
      </c>
      <c r="N49" s="17">
        <v>5.6000000000000001E-2</v>
      </c>
      <c r="O49" s="17">
        <v>2.4E-2</v>
      </c>
      <c r="P49" s="17"/>
      <c r="Q49" s="17">
        <v>38</v>
      </c>
      <c r="R49" s="17">
        <v>15</v>
      </c>
      <c r="S49" s="175">
        <v>32.700000000000003</v>
      </c>
      <c r="T49" s="175">
        <v>2.6</v>
      </c>
      <c r="U49" s="121">
        <f t="shared" si="4"/>
        <v>7.951070336391437</v>
      </c>
      <c r="V49" s="32">
        <v>-110</v>
      </c>
      <c r="W49" s="32">
        <v>700</v>
      </c>
      <c r="X49" s="30">
        <f t="shared" si="7"/>
        <v>13.947368421052619</v>
      </c>
      <c r="Y49" s="30">
        <f t="shared" si="8"/>
        <v>0.35333333333333317</v>
      </c>
    </row>
    <row r="50" spans="1:25" x14ac:dyDescent="0.2">
      <c r="A50" s="2" t="s">
        <v>1312</v>
      </c>
      <c r="B50" s="30">
        <v>11.342000000000001</v>
      </c>
      <c r="C50" s="17">
        <v>192</v>
      </c>
      <c r="D50" s="17">
        <v>22</v>
      </c>
      <c r="E50" s="17">
        <v>127</v>
      </c>
      <c r="F50" s="17">
        <v>18</v>
      </c>
      <c r="G50" s="31">
        <f t="shared" si="5"/>
        <v>0.66145833333333337</v>
      </c>
      <c r="H50" s="32">
        <f t="shared" si="6"/>
        <v>221.845</v>
      </c>
      <c r="I50" s="56">
        <v>4.3999999999999997E-2</v>
      </c>
      <c r="J50" s="56">
        <v>1.2E-2</v>
      </c>
      <c r="K50" s="56">
        <v>5.1000000000000004E-3</v>
      </c>
      <c r="L50" s="56">
        <v>2.5999999999999998E-4</v>
      </c>
      <c r="M50" s="82">
        <v>-0.33283000000000001</v>
      </c>
      <c r="N50" s="17">
        <v>6.3E-2</v>
      </c>
      <c r="O50" s="17">
        <v>1.7999999999999999E-2</v>
      </c>
      <c r="P50" s="17"/>
      <c r="Q50" s="17">
        <v>44</v>
      </c>
      <c r="R50" s="17">
        <v>11</v>
      </c>
      <c r="S50" s="175">
        <v>32.799999999999997</v>
      </c>
      <c r="T50" s="175">
        <v>1.7</v>
      </c>
      <c r="U50" s="121">
        <f t="shared" si="4"/>
        <v>5.1829268292682933</v>
      </c>
      <c r="V50" s="32">
        <v>520</v>
      </c>
      <c r="W50" s="32">
        <v>610</v>
      </c>
      <c r="X50" s="30">
        <f t="shared" si="7"/>
        <v>25.454545454545464</v>
      </c>
      <c r="Y50" s="30">
        <f t="shared" si="8"/>
        <v>1.0181818181818185</v>
      </c>
    </row>
    <row r="51" spans="1:25" x14ac:dyDescent="0.2">
      <c r="A51" s="2" t="s">
        <v>1313</v>
      </c>
      <c r="B51" s="30">
        <v>22.466999999999999</v>
      </c>
      <c r="C51" s="17">
        <v>151.9</v>
      </c>
      <c r="D51" s="17">
        <v>8.1999999999999993</v>
      </c>
      <c r="E51" s="17">
        <v>48.1</v>
      </c>
      <c r="F51" s="17">
        <v>1.8</v>
      </c>
      <c r="G51" s="31">
        <f t="shared" si="5"/>
        <v>0.31665569453587888</v>
      </c>
      <c r="H51" s="32">
        <f t="shared" si="6"/>
        <v>163.20350000000002</v>
      </c>
      <c r="I51" s="56">
        <v>3.5200000000000002E-2</v>
      </c>
      <c r="J51" s="56">
        <v>7.1999999999999998E-3</v>
      </c>
      <c r="K51" s="56">
        <v>5.1000000000000004E-3</v>
      </c>
      <c r="L51" s="56">
        <v>2.9E-4</v>
      </c>
      <c r="M51" s="82">
        <v>-8.8745000000000004E-2</v>
      </c>
      <c r="N51" s="17">
        <v>4.9000000000000002E-2</v>
      </c>
      <c r="O51" s="17">
        <v>0.01</v>
      </c>
      <c r="P51" s="17"/>
      <c r="Q51" s="17">
        <v>34.9</v>
      </c>
      <c r="R51" s="17">
        <v>7</v>
      </c>
      <c r="S51" s="175">
        <v>32.799999999999997</v>
      </c>
      <c r="T51" s="175">
        <v>1.9</v>
      </c>
      <c r="U51" s="121">
        <f t="shared" si="4"/>
        <v>5.7926829268292686</v>
      </c>
      <c r="V51" s="32">
        <v>30</v>
      </c>
      <c r="W51" s="32">
        <v>390</v>
      </c>
      <c r="X51" s="30">
        <f t="shared" si="7"/>
        <v>6.0171919770773634</v>
      </c>
      <c r="Y51" s="30">
        <f t="shared" si="8"/>
        <v>0.30000000000000021</v>
      </c>
    </row>
    <row r="52" spans="1:25" x14ac:dyDescent="0.2">
      <c r="A52" s="2" t="s">
        <v>1314</v>
      </c>
      <c r="B52" s="30">
        <v>22.466999999999999</v>
      </c>
      <c r="C52" s="17">
        <v>129.1</v>
      </c>
      <c r="D52" s="17">
        <v>5.7</v>
      </c>
      <c r="E52" s="17">
        <v>70.400000000000006</v>
      </c>
      <c r="F52" s="17">
        <v>7.3</v>
      </c>
      <c r="G52" s="31">
        <f t="shared" si="5"/>
        <v>0.54531371030209153</v>
      </c>
      <c r="H52" s="32">
        <f t="shared" si="6"/>
        <v>145.64400000000001</v>
      </c>
      <c r="I52" s="56">
        <v>3.3599999999999998E-2</v>
      </c>
      <c r="J52" s="56">
        <v>5.8999999999999999E-3</v>
      </c>
      <c r="K52" s="56">
        <v>5.11E-3</v>
      </c>
      <c r="L52" s="56">
        <v>3.6000000000000002E-4</v>
      </c>
      <c r="M52" s="82">
        <v>0.17069999999999999</v>
      </c>
      <c r="N52" s="17">
        <v>4.65E-2</v>
      </c>
      <c r="O52" s="17">
        <v>8.3999999999999995E-3</v>
      </c>
      <c r="P52" s="17"/>
      <c r="Q52" s="17">
        <v>33.4</v>
      </c>
      <c r="R52" s="17">
        <v>5.8</v>
      </c>
      <c r="S52" s="175">
        <v>32.799999999999997</v>
      </c>
      <c r="T52" s="175">
        <v>2.2999999999999998</v>
      </c>
      <c r="U52" s="121">
        <f t="shared" si="4"/>
        <v>7.01219512195122</v>
      </c>
      <c r="V52" s="32">
        <v>90</v>
      </c>
      <c r="W52" s="32">
        <v>360</v>
      </c>
      <c r="X52" s="30">
        <f t="shared" si="7"/>
        <v>1.7964071856287456</v>
      </c>
      <c r="Y52" s="30">
        <f t="shared" si="8"/>
        <v>0.10344827586206921</v>
      </c>
    </row>
    <row r="53" spans="1:25" x14ac:dyDescent="0.2">
      <c r="A53" s="2" t="s">
        <v>1315</v>
      </c>
      <c r="B53" s="30">
        <v>22.475999999999999</v>
      </c>
      <c r="C53" s="17">
        <v>159</v>
      </c>
      <c r="D53" s="17">
        <v>11</v>
      </c>
      <c r="E53" s="17">
        <v>72.900000000000006</v>
      </c>
      <c r="F53" s="17">
        <v>3.8</v>
      </c>
      <c r="G53" s="31">
        <f t="shared" si="5"/>
        <v>0.45849056603773586</v>
      </c>
      <c r="H53" s="32">
        <f t="shared" si="6"/>
        <v>176.13149999999999</v>
      </c>
      <c r="I53" s="56">
        <v>3.6700000000000003E-2</v>
      </c>
      <c r="J53" s="56">
        <v>5.8999999999999999E-3</v>
      </c>
      <c r="K53" s="56">
        <v>5.1599999999999997E-3</v>
      </c>
      <c r="L53" s="56">
        <v>2.4000000000000001E-4</v>
      </c>
      <c r="M53" s="82">
        <v>0.14943000000000001</v>
      </c>
      <c r="N53" s="17">
        <v>5.4600000000000003E-2</v>
      </c>
      <c r="O53" s="17">
        <v>9.4000000000000004E-3</v>
      </c>
      <c r="P53" s="17"/>
      <c r="Q53" s="17">
        <v>36.4</v>
      </c>
      <c r="R53" s="17">
        <v>5.8</v>
      </c>
      <c r="S53" s="175">
        <v>33.200000000000003</v>
      </c>
      <c r="T53" s="175">
        <v>1.5</v>
      </c>
      <c r="U53" s="121">
        <f t="shared" si="4"/>
        <v>4.5180722891566258</v>
      </c>
      <c r="V53" s="32">
        <v>350</v>
      </c>
      <c r="W53" s="32">
        <v>350</v>
      </c>
      <c r="X53" s="30">
        <f t="shared" si="7"/>
        <v>8.7912087912087813</v>
      </c>
      <c r="Y53" s="30">
        <f t="shared" si="8"/>
        <v>0.55172413793103381</v>
      </c>
    </row>
    <row r="54" spans="1:25" x14ac:dyDescent="0.2">
      <c r="A54" s="2" t="s">
        <v>1316</v>
      </c>
      <c r="B54" s="30">
        <v>22.466999999999999</v>
      </c>
      <c r="C54" s="17">
        <v>122.7</v>
      </c>
      <c r="D54" s="17">
        <v>2.6</v>
      </c>
      <c r="E54" s="17">
        <v>98.8</v>
      </c>
      <c r="F54" s="17">
        <v>2.2999999999999998</v>
      </c>
      <c r="G54" s="31">
        <f t="shared" si="5"/>
        <v>0.80521597392013033</v>
      </c>
      <c r="H54" s="32">
        <f t="shared" si="6"/>
        <v>145.91800000000001</v>
      </c>
      <c r="I54" s="56">
        <v>3.7100000000000001E-2</v>
      </c>
      <c r="J54" s="56">
        <v>7.9000000000000008E-3</v>
      </c>
      <c r="K54" s="56">
        <v>5.1799999999999997E-3</v>
      </c>
      <c r="L54" s="56">
        <v>2.9999999999999997E-4</v>
      </c>
      <c r="M54" s="82">
        <v>0.19822000000000001</v>
      </c>
      <c r="N54" s="17">
        <v>5.1999999999999998E-2</v>
      </c>
      <c r="O54" s="17">
        <v>1.2E-2</v>
      </c>
      <c r="P54" s="17"/>
      <c r="Q54" s="17">
        <v>36.700000000000003</v>
      </c>
      <c r="R54" s="17">
        <v>7.7</v>
      </c>
      <c r="S54" s="175">
        <v>33.299999999999997</v>
      </c>
      <c r="T54" s="175">
        <v>1.9</v>
      </c>
      <c r="U54" s="121">
        <f t="shared" si="4"/>
        <v>5.7057057057057063</v>
      </c>
      <c r="V54" s="32">
        <v>230</v>
      </c>
      <c r="W54" s="32">
        <v>430</v>
      </c>
      <c r="X54" s="30">
        <f t="shared" si="7"/>
        <v>9.2643051771117317</v>
      </c>
      <c r="Y54" s="30">
        <f t="shared" si="8"/>
        <v>0.44155844155844226</v>
      </c>
    </row>
    <row r="55" spans="1:25" x14ac:dyDescent="0.2">
      <c r="A55" s="2" t="s">
        <v>1317</v>
      </c>
      <c r="B55" s="30">
        <v>18.684999999999999</v>
      </c>
      <c r="C55" s="17">
        <v>96.1</v>
      </c>
      <c r="D55" s="17">
        <v>9.1999999999999993</v>
      </c>
      <c r="E55" s="17">
        <v>48.1</v>
      </c>
      <c r="F55" s="17">
        <v>3.6</v>
      </c>
      <c r="G55" s="31">
        <f t="shared" si="5"/>
        <v>0.50052029136316345</v>
      </c>
      <c r="H55" s="32">
        <f t="shared" si="6"/>
        <v>107.40349999999999</v>
      </c>
      <c r="I55" s="56">
        <v>4.2000000000000003E-2</v>
      </c>
      <c r="J55" s="56">
        <v>1.2E-2</v>
      </c>
      <c r="K55" s="56">
        <v>5.2100000000000002E-3</v>
      </c>
      <c r="L55" s="56">
        <v>4.6999999999999999E-4</v>
      </c>
      <c r="M55" s="82">
        <v>-1.3134E-2</v>
      </c>
      <c r="N55" s="17">
        <v>6.0999999999999999E-2</v>
      </c>
      <c r="O55" s="17">
        <v>1.9E-2</v>
      </c>
      <c r="P55" s="17"/>
      <c r="Q55" s="17">
        <v>41</v>
      </c>
      <c r="R55" s="17">
        <v>12</v>
      </c>
      <c r="S55" s="175">
        <v>33.5</v>
      </c>
      <c r="T55" s="175">
        <v>3</v>
      </c>
      <c r="U55" s="121">
        <f t="shared" si="4"/>
        <v>8.9552238805970141</v>
      </c>
      <c r="V55" s="32">
        <v>210</v>
      </c>
      <c r="W55" s="32">
        <v>620</v>
      </c>
      <c r="X55" s="30">
        <f t="shared" si="7"/>
        <v>18.292682926829272</v>
      </c>
      <c r="Y55" s="30">
        <f t="shared" si="8"/>
        <v>0.625</v>
      </c>
    </row>
    <row r="56" spans="1:25" x14ac:dyDescent="0.2">
      <c r="A56" s="2" t="s">
        <v>1318</v>
      </c>
      <c r="B56" s="30">
        <v>22.475999999999999</v>
      </c>
      <c r="C56" s="17">
        <v>126</v>
      </c>
      <c r="D56" s="17">
        <v>10</v>
      </c>
      <c r="E56" s="17">
        <v>75.900000000000006</v>
      </c>
      <c r="F56" s="17">
        <v>4.3</v>
      </c>
      <c r="G56" s="31">
        <f t="shared" si="5"/>
        <v>0.60238095238095246</v>
      </c>
      <c r="H56" s="32">
        <f t="shared" si="6"/>
        <v>143.8365</v>
      </c>
      <c r="I56" s="56">
        <v>3.7100000000000001E-2</v>
      </c>
      <c r="J56" s="56">
        <v>8.8999999999999999E-3</v>
      </c>
      <c r="K56" s="56">
        <v>5.2599999999999999E-3</v>
      </c>
      <c r="L56" s="56">
        <v>3.1E-4</v>
      </c>
      <c r="M56" s="82">
        <v>5.2040000000000003E-2</v>
      </c>
      <c r="N56" s="17">
        <v>5.1999999999999998E-2</v>
      </c>
      <c r="O56" s="17">
        <v>1.2999999999999999E-2</v>
      </c>
      <c r="P56" s="17"/>
      <c r="Q56" s="17">
        <v>36.6</v>
      </c>
      <c r="R56" s="17">
        <v>8.6999999999999993</v>
      </c>
      <c r="S56" s="175">
        <v>33.799999999999997</v>
      </c>
      <c r="T56" s="175">
        <v>2</v>
      </c>
      <c r="U56" s="121">
        <f t="shared" si="4"/>
        <v>5.9171597633136095</v>
      </c>
      <c r="V56" s="32">
        <v>130</v>
      </c>
      <c r="W56" s="32">
        <v>440</v>
      </c>
      <c r="X56" s="30">
        <f t="shared" si="7"/>
        <v>7.6502732240437243</v>
      </c>
      <c r="Y56" s="30">
        <f t="shared" si="8"/>
        <v>0.32183908045977061</v>
      </c>
    </row>
    <row r="57" spans="1:25" x14ac:dyDescent="0.2">
      <c r="A57" s="2" t="s">
        <v>1319</v>
      </c>
      <c r="B57" s="30">
        <v>22.475999999999999</v>
      </c>
      <c r="C57" s="17">
        <v>72.7</v>
      </c>
      <c r="D57" s="17">
        <v>1.3</v>
      </c>
      <c r="E57" s="17">
        <v>29.83</v>
      </c>
      <c r="F57" s="17">
        <v>0.61</v>
      </c>
      <c r="G57" s="31">
        <f t="shared" si="5"/>
        <v>0.41031636863823928</v>
      </c>
      <c r="H57" s="32">
        <f t="shared" si="6"/>
        <v>79.710049999999995</v>
      </c>
      <c r="I57" s="56">
        <v>3.9E-2</v>
      </c>
      <c r="J57" s="56">
        <v>1.4999999999999999E-2</v>
      </c>
      <c r="K57" s="56">
        <v>5.28E-3</v>
      </c>
      <c r="L57" s="56">
        <v>3.6000000000000002E-4</v>
      </c>
      <c r="M57" s="82">
        <v>9.6553E-2</v>
      </c>
      <c r="N57" s="17">
        <v>4.3999999999999997E-2</v>
      </c>
      <c r="O57" s="17">
        <v>1.9E-2</v>
      </c>
      <c r="P57" s="17"/>
      <c r="Q57" s="17">
        <v>38</v>
      </c>
      <c r="R57" s="17">
        <v>14</v>
      </c>
      <c r="S57" s="175">
        <v>33.9</v>
      </c>
      <c r="T57" s="175">
        <v>2.2999999999999998</v>
      </c>
      <c r="U57" s="121">
        <f t="shared" si="4"/>
        <v>6.7846607669616521</v>
      </c>
      <c r="V57" s="32">
        <v>30</v>
      </c>
      <c r="W57" s="32">
        <v>640</v>
      </c>
      <c r="X57" s="30">
        <f t="shared" si="7"/>
        <v>10.789473684210527</v>
      </c>
      <c r="Y57" s="30">
        <f t="shared" si="8"/>
        <v>0.29285714285714298</v>
      </c>
    </row>
    <row r="58" spans="1:25" s="114" customFormat="1" x14ac:dyDescent="0.2">
      <c r="A58" s="4" t="s">
        <v>1320</v>
      </c>
      <c r="B58" s="22">
        <v>21.225999999999999</v>
      </c>
      <c r="C58" s="25">
        <v>131</v>
      </c>
      <c r="D58" s="25">
        <v>10</v>
      </c>
      <c r="E58" s="25">
        <v>62.3</v>
      </c>
      <c r="F58" s="25">
        <v>2.8</v>
      </c>
      <c r="G58" s="23">
        <f t="shared" si="5"/>
        <v>0.47557251908396947</v>
      </c>
      <c r="H58" s="24">
        <f t="shared" si="6"/>
        <v>145.6405</v>
      </c>
      <c r="I58" s="58">
        <v>4.2299999999999997E-2</v>
      </c>
      <c r="J58" s="58">
        <v>7.9000000000000008E-3</v>
      </c>
      <c r="K58" s="58">
        <v>5.2900000000000004E-3</v>
      </c>
      <c r="L58" s="58">
        <v>3.2000000000000003E-4</v>
      </c>
      <c r="M58" s="80">
        <v>-4.8758999999999997E-2</v>
      </c>
      <c r="N58" s="25">
        <v>5.7000000000000002E-2</v>
      </c>
      <c r="O58" s="25">
        <v>1.2999999999999999E-2</v>
      </c>
      <c r="P58" s="25"/>
      <c r="Q58" s="25">
        <v>43.3</v>
      </c>
      <c r="R58" s="25">
        <v>7.3</v>
      </c>
      <c r="S58" s="176">
        <v>34</v>
      </c>
      <c r="T58" s="176">
        <v>2</v>
      </c>
      <c r="U58" s="146">
        <f t="shared" si="4"/>
        <v>5.8823529411764701</v>
      </c>
      <c r="V58" s="24">
        <v>440</v>
      </c>
      <c r="W58" s="24">
        <v>360</v>
      </c>
      <c r="X58" s="22">
        <f t="shared" si="7"/>
        <v>21.478060046189373</v>
      </c>
      <c r="Y58" s="29">
        <f t="shared" si="8"/>
        <v>1.2739726027397256</v>
      </c>
    </row>
    <row r="59" spans="1:25" x14ac:dyDescent="0.2">
      <c r="A59" s="2" t="s">
        <v>1321</v>
      </c>
      <c r="B59" s="30">
        <v>22.475999999999999</v>
      </c>
      <c r="C59" s="17">
        <v>67.5</v>
      </c>
      <c r="D59" s="17">
        <v>5</v>
      </c>
      <c r="E59" s="17">
        <v>40</v>
      </c>
      <c r="F59" s="17">
        <v>2.2000000000000002</v>
      </c>
      <c r="G59" s="31">
        <f t="shared" si="5"/>
        <v>0.59259259259259256</v>
      </c>
      <c r="H59" s="32">
        <f t="shared" si="6"/>
        <v>76.900000000000006</v>
      </c>
      <c r="I59" s="56">
        <v>0.03</v>
      </c>
      <c r="J59" s="56">
        <v>1.2E-2</v>
      </c>
      <c r="K59" s="56">
        <v>5.3499999999999997E-3</v>
      </c>
      <c r="L59" s="56">
        <v>3.6000000000000002E-4</v>
      </c>
      <c r="M59" s="82">
        <v>-5.8525000000000001E-2</v>
      </c>
      <c r="N59" s="17">
        <v>3.5999999999999997E-2</v>
      </c>
      <c r="O59" s="17">
        <v>1.6E-2</v>
      </c>
      <c r="P59" s="17"/>
      <c r="Q59" s="17">
        <v>29</v>
      </c>
      <c r="R59" s="17">
        <v>12</v>
      </c>
      <c r="S59" s="175">
        <v>34.4</v>
      </c>
      <c r="T59" s="175">
        <v>2.2999999999999998</v>
      </c>
      <c r="U59" s="121">
        <f t="shared" si="4"/>
        <v>6.6860465116279064</v>
      </c>
      <c r="V59" s="32">
        <v>-340</v>
      </c>
      <c r="W59" s="32">
        <v>630</v>
      </c>
      <c r="X59" s="30">
        <f t="shared" si="7"/>
        <v>-18.620689655172406</v>
      </c>
      <c r="Y59" s="30">
        <f t="shared" si="8"/>
        <v>-0.4499999999999999</v>
      </c>
    </row>
    <row r="60" spans="1:25" x14ac:dyDescent="0.2">
      <c r="A60" s="2" t="s">
        <v>1322</v>
      </c>
      <c r="B60" s="30">
        <v>10.82</v>
      </c>
      <c r="C60" s="17">
        <v>81.400000000000006</v>
      </c>
      <c r="D60" s="17">
        <v>4.5999999999999996</v>
      </c>
      <c r="E60" s="17">
        <v>43.9</v>
      </c>
      <c r="F60" s="17">
        <v>2.5</v>
      </c>
      <c r="G60" s="31">
        <f t="shared" si="5"/>
        <v>0.5393120393120393</v>
      </c>
      <c r="H60" s="32">
        <f t="shared" si="6"/>
        <v>91.716500000000011</v>
      </c>
      <c r="I60" s="56">
        <v>5.2999999999999999E-2</v>
      </c>
      <c r="J60" s="56">
        <v>0.02</v>
      </c>
      <c r="K60" s="56">
        <v>5.4099999999999999E-3</v>
      </c>
      <c r="L60" s="56">
        <v>4.4000000000000002E-4</v>
      </c>
      <c r="M60" s="82">
        <v>0.17612</v>
      </c>
      <c r="N60" s="17">
        <v>7.0000000000000007E-2</v>
      </c>
      <c r="O60" s="17">
        <v>2.5000000000000001E-2</v>
      </c>
      <c r="P60" s="17"/>
      <c r="Q60" s="17">
        <v>52</v>
      </c>
      <c r="R60" s="17">
        <v>19</v>
      </c>
      <c r="S60" s="175">
        <v>34.799999999999997</v>
      </c>
      <c r="T60" s="175">
        <v>2.8</v>
      </c>
      <c r="U60" s="121">
        <f t="shared" si="4"/>
        <v>8.0459770114942533</v>
      </c>
      <c r="V60" s="32">
        <v>1250</v>
      </c>
      <c r="W60" s="32">
        <v>670</v>
      </c>
      <c r="X60" s="30">
        <f t="shared" si="7"/>
        <v>33.07692307692308</v>
      </c>
      <c r="Y60" s="30">
        <f t="shared" si="8"/>
        <v>0.90526315789473699</v>
      </c>
    </row>
    <row r="61" spans="1:25" x14ac:dyDescent="0.2">
      <c r="A61" s="2" t="s">
        <v>1323</v>
      </c>
      <c r="B61" s="30">
        <v>22.466999999999999</v>
      </c>
      <c r="C61" s="17">
        <v>107.8</v>
      </c>
      <c r="D61" s="17">
        <v>8.5</v>
      </c>
      <c r="E61" s="17">
        <v>60.6</v>
      </c>
      <c r="F61" s="17">
        <v>4</v>
      </c>
      <c r="G61" s="31">
        <f t="shared" si="5"/>
        <v>0.56215213358070504</v>
      </c>
      <c r="H61" s="32">
        <f t="shared" si="6"/>
        <v>122.041</v>
      </c>
      <c r="I61" s="56">
        <v>3.2599999999999997E-2</v>
      </c>
      <c r="J61" s="56">
        <v>9.9000000000000008E-3</v>
      </c>
      <c r="K61" s="56">
        <v>5.4200000000000003E-3</v>
      </c>
      <c r="L61" s="56">
        <v>3.3E-4</v>
      </c>
      <c r="M61" s="82">
        <v>0.20308999999999999</v>
      </c>
      <c r="N61" s="17">
        <v>4.2000000000000003E-2</v>
      </c>
      <c r="O61" s="17">
        <v>1.4E-2</v>
      </c>
      <c r="P61" s="17"/>
      <c r="Q61" s="17">
        <v>32.1</v>
      </c>
      <c r="R61" s="17">
        <v>9.6999999999999993</v>
      </c>
      <c r="S61" s="175">
        <v>34.799999999999997</v>
      </c>
      <c r="T61" s="175">
        <v>2.1</v>
      </c>
      <c r="U61" s="121">
        <f t="shared" si="4"/>
        <v>6.0344827586206904</v>
      </c>
      <c r="V61" s="32">
        <v>-250</v>
      </c>
      <c r="W61" s="32">
        <v>530</v>
      </c>
      <c r="X61" s="30">
        <f t="shared" si="7"/>
        <v>-8.411214953271017</v>
      </c>
      <c r="Y61" s="30">
        <f t="shared" si="8"/>
        <v>-0.27835051546391709</v>
      </c>
    </row>
    <row r="62" spans="1:25" x14ac:dyDescent="0.2">
      <c r="A62" s="2" t="s">
        <v>1324</v>
      </c>
      <c r="B62" s="30">
        <v>22.524000000000001</v>
      </c>
      <c r="C62" s="17">
        <v>111</v>
      </c>
      <c r="D62" s="17">
        <v>12</v>
      </c>
      <c r="E62" s="17">
        <v>62.4</v>
      </c>
      <c r="F62" s="17">
        <v>4.2</v>
      </c>
      <c r="G62" s="31">
        <f t="shared" si="5"/>
        <v>0.56216216216216219</v>
      </c>
      <c r="H62" s="32">
        <f t="shared" si="6"/>
        <v>125.664</v>
      </c>
      <c r="I62" s="56">
        <v>3.5200000000000002E-2</v>
      </c>
      <c r="J62" s="56">
        <v>9.1999999999999998E-3</v>
      </c>
      <c r="K62" s="56">
        <v>5.4200000000000003E-3</v>
      </c>
      <c r="L62" s="56">
        <v>3.5E-4</v>
      </c>
      <c r="M62" s="82">
        <v>0.26457999999999998</v>
      </c>
      <c r="N62" s="17">
        <v>4.7E-2</v>
      </c>
      <c r="O62" s="17">
        <v>1.2E-2</v>
      </c>
      <c r="P62" s="17"/>
      <c r="Q62" s="17">
        <v>34.700000000000003</v>
      </c>
      <c r="R62" s="17">
        <v>9</v>
      </c>
      <c r="S62" s="175">
        <v>34.9</v>
      </c>
      <c r="T62" s="175">
        <v>2.2000000000000002</v>
      </c>
      <c r="U62" s="121">
        <f t="shared" si="4"/>
        <v>6.3037249283667638</v>
      </c>
      <c r="V62" s="32">
        <v>80</v>
      </c>
      <c r="W62" s="32">
        <v>450</v>
      </c>
      <c r="X62" s="30">
        <f t="shared" si="7"/>
        <v>-0.57636887608067955</v>
      </c>
      <c r="Y62" s="30">
        <f t="shared" si="8"/>
        <v>-2.2222222222221748E-2</v>
      </c>
    </row>
    <row r="63" spans="1:25" s="114" customFormat="1" x14ac:dyDescent="0.2">
      <c r="A63" s="4" t="s">
        <v>1325</v>
      </c>
      <c r="B63" s="22">
        <v>22.466999999999999</v>
      </c>
      <c r="C63" s="25">
        <v>39.5</v>
      </c>
      <c r="D63" s="25">
        <v>3.1</v>
      </c>
      <c r="E63" s="25">
        <v>12.14</v>
      </c>
      <c r="F63" s="25">
        <v>0.96</v>
      </c>
      <c r="G63" s="23">
        <f t="shared" si="5"/>
        <v>0.30734177215189873</v>
      </c>
      <c r="H63" s="24">
        <f t="shared" si="6"/>
        <v>42.352899999999998</v>
      </c>
      <c r="I63" s="58">
        <v>2.8000000000000001E-2</v>
      </c>
      <c r="J63" s="58">
        <v>1.7000000000000001E-2</v>
      </c>
      <c r="K63" s="58">
        <v>5.4999999999999997E-3</v>
      </c>
      <c r="L63" s="58">
        <v>5.8E-4</v>
      </c>
      <c r="M63" s="80">
        <v>-0.21295</v>
      </c>
      <c r="N63" s="25">
        <v>3.6999999999999998E-2</v>
      </c>
      <c r="O63" s="25">
        <v>2.4E-2</v>
      </c>
      <c r="P63" s="25"/>
      <c r="Q63" s="25">
        <v>26</v>
      </c>
      <c r="R63" s="25">
        <v>16</v>
      </c>
      <c r="S63" s="176">
        <v>35.299999999999997</v>
      </c>
      <c r="T63" s="176">
        <v>3.7</v>
      </c>
      <c r="U63" s="147">
        <f t="shared" si="4"/>
        <v>10.481586402266291</v>
      </c>
      <c r="V63" s="24">
        <v>-480</v>
      </c>
      <c r="W63" s="24">
        <v>810</v>
      </c>
      <c r="X63" s="22">
        <f t="shared" si="7"/>
        <v>-35.769230769230752</v>
      </c>
      <c r="Y63" s="22">
        <f t="shared" si="8"/>
        <v>-0.58124999999999982</v>
      </c>
    </row>
    <row r="64" spans="1:25" x14ac:dyDescent="0.2">
      <c r="A64" s="2" t="s">
        <v>1326</v>
      </c>
      <c r="B64" s="30">
        <v>18.234000000000002</v>
      </c>
      <c r="C64" s="17">
        <v>148</v>
      </c>
      <c r="D64" s="17">
        <v>12</v>
      </c>
      <c r="E64" s="17">
        <v>68.099999999999994</v>
      </c>
      <c r="F64" s="17">
        <v>3</v>
      </c>
      <c r="G64" s="31">
        <f t="shared" si="5"/>
        <v>0.4601351351351351</v>
      </c>
      <c r="H64" s="32">
        <f t="shared" si="6"/>
        <v>164.0035</v>
      </c>
      <c r="I64" s="56">
        <v>4.36E-2</v>
      </c>
      <c r="J64" s="56">
        <v>8.8999999999999999E-3</v>
      </c>
      <c r="K64" s="56">
        <v>5.62E-3</v>
      </c>
      <c r="L64" s="56">
        <v>3.2000000000000003E-4</v>
      </c>
      <c r="M64" s="82">
        <v>0.23863999999999999</v>
      </c>
      <c r="N64" s="17">
        <v>5.8999999999999997E-2</v>
      </c>
      <c r="O64" s="17">
        <v>1.2E-2</v>
      </c>
      <c r="P64" s="17"/>
      <c r="Q64" s="17">
        <v>43</v>
      </c>
      <c r="R64" s="17">
        <v>8.6</v>
      </c>
      <c r="S64" s="175">
        <v>36.1</v>
      </c>
      <c r="T64" s="175">
        <v>2.1</v>
      </c>
      <c r="U64" s="121">
        <f t="shared" si="4"/>
        <v>5.8171745152354575</v>
      </c>
      <c r="V64" s="32">
        <v>460</v>
      </c>
      <c r="W64" s="32">
        <v>390</v>
      </c>
      <c r="X64" s="30">
        <f t="shared" si="7"/>
        <v>16.04651162790698</v>
      </c>
      <c r="Y64" s="30">
        <f t="shared" si="8"/>
        <v>0.80232558139534871</v>
      </c>
    </row>
    <row r="65" spans="1:25" x14ac:dyDescent="0.2">
      <c r="A65" s="2" t="s">
        <v>1327</v>
      </c>
      <c r="B65" s="30">
        <v>22.466999999999999</v>
      </c>
      <c r="C65" s="17">
        <v>86</v>
      </c>
      <c r="D65" s="17">
        <v>6</v>
      </c>
      <c r="E65" s="17">
        <v>63.9</v>
      </c>
      <c r="F65" s="17">
        <v>5.7</v>
      </c>
      <c r="G65" s="31">
        <f t="shared" si="5"/>
        <v>0.74302325581395345</v>
      </c>
      <c r="H65" s="32">
        <f t="shared" si="6"/>
        <v>101.01649999999999</v>
      </c>
      <c r="I65" s="56">
        <v>3.4700000000000002E-2</v>
      </c>
      <c r="J65" s="56">
        <v>9.1999999999999998E-3</v>
      </c>
      <c r="K65" s="56">
        <v>5.64E-3</v>
      </c>
      <c r="L65" s="56">
        <v>4.2000000000000002E-4</v>
      </c>
      <c r="M65" s="82">
        <v>0.17466000000000001</v>
      </c>
      <c r="N65" s="17">
        <v>4.9000000000000002E-2</v>
      </c>
      <c r="O65" s="17">
        <v>1.2E-2</v>
      </c>
      <c r="P65" s="17"/>
      <c r="Q65" s="17">
        <v>34.200000000000003</v>
      </c>
      <c r="R65" s="17">
        <v>9</v>
      </c>
      <c r="S65" s="175">
        <v>36.200000000000003</v>
      </c>
      <c r="T65" s="175">
        <v>2.7</v>
      </c>
      <c r="U65" s="121">
        <f t="shared" si="4"/>
        <v>7.4585635359116029</v>
      </c>
      <c r="V65" s="32">
        <v>100</v>
      </c>
      <c r="W65" s="32">
        <v>440</v>
      </c>
      <c r="X65" s="30">
        <f t="shared" si="7"/>
        <v>-5.8479532163742576</v>
      </c>
      <c r="Y65" s="30">
        <f t="shared" si="8"/>
        <v>-0.22222222222222221</v>
      </c>
    </row>
    <row r="66" spans="1:25" x14ac:dyDescent="0.2">
      <c r="A66" s="2" t="s">
        <v>1328</v>
      </c>
      <c r="B66" s="30">
        <v>10.244999999999999</v>
      </c>
      <c r="C66" s="17">
        <v>174</v>
      </c>
      <c r="D66" s="17">
        <v>17</v>
      </c>
      <c r="E66" s="17">
        <v>61.7</v>
      </c>
      <c r="F66" s="17">
        <v>3.3</v>
      </c>
      <c r="G66" s="31">
        <f t="shared" si="5"/>
        <v>0.35459770114942529</v>
      </c>
      <c r="H66" s="32">
        <f t="shared" si="6"/>
        <v>188.49950000000001</v>
      </c>
      <c r="I66" s="56">
        <v>3.3000000000000002E-2</v>
      </c>
      <c r="J66" s="56">
        <v>0.01</v>
      </c>
      <c r="K66" s="56">
        <v>5.6499999999999996E-3</v>
      </c>
      <c r="L66" s="56">
        <v>4.0999999999999999E-4</v>
      </c>
      <c r="M66" s="82">
        <v>6.7280999999999994E-2</v>
      </c>
      <c r="N66" s="17">
        <v>4.3999999999999997E-2</v>
      </c>
      <c r="O66" s="17">
        <v>1.4E-2</v>
      </c>
      <c r="P66" s="17"/>
      <c r="Q66" s="17">
        <v>32</v>
      </c>
      <c r="R66" s="17">
        <v>10</v>
      </c>
      <c r="S66" s="175">
        <v>36.299999999999997</v>
      </c>
      <c r="T66" s="175">
        <v>2.6</v>
      </c>
      <c r="U66" s="121">
        <f t="shared" si="4"/>
        <v>7.1625344352617084</v>
      </c>
      <c r="V66" s="32">
        <v>-100</v>
      </c>
      <c r="W66" s="32">
        <v>560</v>
      </c>
      <c r="X66" s="30">
        <f t="shared" si="7"/>
        <v>-13.437499999999991</v>
      </c>
      <c r="Y66" s="30">
        <f t="shared" si="8"/>
        <v>-0.42999999999999972</v>
      </c>
    </row>
    <row r="67" spans="1:25" x14ac:dyDescent="0.2">
      <c r="A67" s="2" t="s">
        <v>1329</v>
      </c>
      <c r="B67" s="30">
        <v>22.475999999999999</v>
      </c>
      <c r="C67" s="17">
        <v>68</v>
      </c>
      <c r="D67" s="17">
        <v>7.1</v>
      </c>
      <c r="E67" s="17">
        <v>31.7</v>
      </c>
      <c r="F67" s="17">
        <v>1</v>
      </c>
      <c r="G67" s="31">
        <f t="shared" si="5"/>
        <v>0.4661764705882353</v>
      </c>
      <c r="H67" s="32">
        <f t="shared" si="6"/>
        <v>75.4495</v>
      </c>
      <c r="I67" s="56">
        <v>2.8000000000000001E-2</v>
      </c>
      <c r="J67" s="56">
        <v>1.2E-2</v>
      </c>
      <c r="K67" s="56">
        <v>5.79E-3</v>
      </c>
      <c r="L67" s="56">
        <v>4.2000000000000002E-4</v>
      </c>
      <c r="M67" s="82">
        <v>-0.22619</v>
      </c>
      <c r="N67" s="17">
        <v>3.6999999999999998E-2</v>
      </c>
      <c r="O67" s="17">
        <v>1.6E-2</v>
      </c>
      <c r="P67" s="17"/>
      <c r="Q67" s="17">
        <v>30</v>
      </c>
      <c r="R67" s="17">
        <v>13</v>
      </c>
      <c r="S67" s="175">
        <v>37.200000000000003</v>
      </c>
      <c r="T67" s="175">
        <v>2.7</v>
      </c>
      <c r="U67" s="121">
        <f t="shared" si="4"/>
        <v>7.2580645161290329</v>
      </c>
      <c r="V67" s="32">
        <v>-480</v>
      </c>
      <c r="W67" s="32">
        <v>590</v>
      </c>
      <c r="X67" s="30">
        <f t="shared" si="7"/>
        <v>-24</v>
      </c>
      <c r="Y67" s="30">
        <f t="shared" si="8"/>
        <v>-0.5538461538461541</v>
      </c>
    </row>
    <row r="68" spans="1:25" x14ac:dyDescent="0.2">
      <c r="A68" s="2" t="s">
        <v>1330</v>
      </c>
      <c r="B68" s="30">
        <v>22.475999999999999</v>
      </c>
      <c r="C68" s="17">
        <v>64.2</v>
      </c>
      <c r="D68" s="17">
        <v>5.4</v>
      </c>
      <c r="E68" s="17">
        <v>37.9</v>
      </c>
      <c r="F68" s="17">
        <v>2.6</v>
      </c>
      <c r="G68" s="31">
        <f t="shared" si="5"/>
        <v>0.59034267912772576</v>
      </c>
      <c r="H68" s="32">
        <f t="shared" si="6"/>
        <v>73.106499999999997</v>
      </c>
      <c r="I68" s="56">
        <v>4.1000000000000002E-2</v>
      </c>
      <c r="J68" s="56">
        <v>1.4E-2</v>
      </c>
      <c r="K68" s="56">
        <v>5.8700000000000002E-3</v>
      </c>
      <c r="L68" s="56">
        <v>4.2000000000000002E-4</v>
      </c>
      <c r="M68" s="82">
        <v>0.14293</v>
      </c>
      <c r="N68" s="17">
        <v>5.2999999999999999E-2</v>
      </c>
      <c r="O68" s="17">
        <v>1.7999999999999999E-2</v>
      </c>
      <c r="P68" s="17"/>
      <c r="Q68" s="17">
        <v>40</v>
      </c>
      <c r="R68" s="17">
        <v>14</v>
      </c>
      <c r="S68" s="175">
        <v>37.700000000000003</v>
      </c>
      <c r="T68" s="175">
        <v>2.7</v>
      </c>
      <c r="U68" s="121">
        <f t="shared" ref="U68:U69" si="9">(T68/S68)*100</f>
        <v>7.1618037135278518</v>
      </c>
      <c r="V68" s="32">
        <v>80</v>
      </c>
      <c r="W68" s="32">
        <v>600</v>
      </c>
      <c r="X68" s="30">
        <f t="shared" si="7"/>
        <v>5.7499999999999885</v>
      </c>
      <c r="Y68" s="30">
        <f t="shared" si="8"/>
        <v>0.16428571428571409</v>
      </c>
    </row>
    <row r="69" spans="1:25" s="114" customFormat="1" x14ac:dyDescent="0.2">
      <c r="A69" s="73" t="s">
        <v>1331</v>
      </c>
      <c r="B69" s="103">
        <v>22.423999999999999</v>
      </c>
      <c r="C69" s="98">
        <v>9.6999999999999993</v>
      </c>
      <c r="D69" s="98">
        <v>1.3</v>
      </c>
      <c r="E69" s="98">
        <v>1.83</v>
      </c>
      <c r="F69" s="98">
        <v>0.23</v>
      </c>
      <c r="G69" s="99">
        <f t="shared" si="5"/>
        <v>0.18865979381443301</v>
      </c>
      <c r="H69" s="100">
        <f t="shared" si="6"/>
        <v>10.130049999999999</v>
      </c>
      <c r="I69" s="101">
        <v>6.0000000000000001E-3</v>
      </c>
      <c r="J69" s="101">
        <v>6.6000000000000003E-2</v>
      </c>
      <c r="K69" s="101">
        <v>7.4000000000000003E-3</v>
      </c>
      <c r="L69" s="101">
        <v>2E-3</v>
      </c>
      <c r="M69" s="102">
        <v>0.13275999999999999</v>
      </c>
      <c r="N69" s="98">
        <v>0.02</v>
      </c>
      <c r="O69" s="98">
        <v>0.1</v>
      </c>
      <c r="P69" s="98"/>
      <c r="Q69" s="98">
        <v>-15</v>
      </c>
      <c r="R69" s="98">
        <v>67</v>
      </c>
      <c r="S69" s="211">
        <v>47</v>
      </c>
      <c r="T69" s="211">
        <v>13</v>
      </c>
      <c r="U69" s="155">
        <f t="shared" si="9"/>
        <v>27.659574468085108</v>
      </c>
      <c r="V69" s="100">
        <v>-4300</v>
      </c>
      <c r="W69" s="100">
        <v>2900</v>
      </c>
      <c r="X69" s="103">
        <f t="shared" si="7"/>
        <v>413.33333333333326</v>
      </c>
      <c r="Y69" s="103">
        <f t="shared" si="8"/>
        <v>-0.92537313432835822</v>
      </c>
    </row>
    <row r="70" spans="1:25" x14ac:dyDescent="0.2">
      <c r="A70" s="72" t="s">
        <v>1864</v>
      </c>
      <c r="U70" s="79"/>
    </row>
    <row r="71" spans="1:25" x14ac:dyDescent="0.2">
      <c r="A71" s="72" t="s">
        <v>1863</v>
      </c>
      <c r="U71" s="79"/>
    </row>
    <row r="72" spans="1:25" x14ac:dyDescent="0.2">
      <c r="A72" s="194"/>
      <c r="U72" s="79"/>
    </row>
    <row r="73" spans="1:25" ht="18" x14ac:dyDescent="0.2">
      <c r="A73" s="193" t="s">
        <v>1853</v>
      </c>
      <c r="U73" s="79"/>
    </row>
    <row r="74" spans="1:25" ht="18" x14ac:dyDescent="0.2">
      <c r="A74" s="193" t="s">
        <v>1854</v>
      </c>
      <c r="U74" s="79"/>
    </row>
    <row r="75" spans="1:25" ht="18" x14ac:dyDescent="0.2">
      <c r="A75" s="193" t="s">
        <v>1855</v>
      </c>
      <c r="U75" s="79"/>
    </row>
    <row r="76" spans="1:25" ht="18" x14ac:dyDescent="0.2">
      <c r="A76" s="193" t="s">
        <v>1856</v>
      </c>
      <c r="U76" s="79"/>
    </row>
    <row r="77" spans="1:25" ht="18" x14ac:dyDescent="0.2">
      <c r="A77" s="193" t="s">
        <v>1857</v>
      </c>
      <c r="U77" s="79"/>
    </row>
    <row r="78" spans="1:25" ht="18" x14ac:dyDescent="0.2">
      <c r="A78" s="192" t="s">
        <v>1858</v>
      </c>
      <c r="U78" s="79"/>
    </row>
    <row r="79" spans="1:25" ht="18" x14ac:dyDescent="0.2">
      <c r="A79" s="192" t="s">
        <v>1859</v>
      </c>
      <c r="U79" s="79"/>
    </row>
    <row r="80" spans="1:25" ht="19" x14ac:dyDescent="0.25">
      <c r="A80" s="192" t="s">
        <v>1860</v>
      </c>
      <c r="U80" s="79"/>
    </row>
    <row r="81" spans="1:21" ht="18" x14ac:dyDescent="0.2">
      <c r="A81" s="193" t="s">
        <v>1861</v>
      </c>
      <c r="U81" s="79"/>
    </row>
    <row r="82" spans="1:21" ht="18" x14ac:dyDescent="0.2">
      <c r="A82" s="193" t="s">
        <v>1862</v>
      </c>
      <c r="U82" s="79"/>
    </row>
    <row r="83" spans="1:21" x14ac:dyDescent="0.2">
      <c r="U83" s="79"/>
    </row>
    <row r="84" spans="1:21" x14ac:dyDescent="0.2">
      <c r="U84" s="79"/>
    </row>
    <row r="85" spans="1:21" x14ac:dyDescent="0.2">
      <c r="U85" s="79"/>
    </row>
    <row r="86" spans="1:21" x14ac:dyDescent="0.2">
      <c r="U86" s="79"/>
    </row>
    <row r="87" spans="1:21" x14ac:dyDescent="0.2">
      <c r="U87" s="79"/>
    </row>
    <row r="88" spans="1:21" x14ac:dyDescent="0.2">
      <c r="U88" s="79"/>
    </row>
    <row r="89" spans="1:21" x14ac:dyDescent="0.2">
      <c r="U89" s="79"/>
    </row>
    <row r="90" spans="1:21" x14ac:dyDescent="0.2">
      <c r="U90" s="79"/>
    </row>
    <row r="91" spans="1:21" x14ac:dyDescent="0.2">
      <c r="U91" s="79"/>
    </row>
    <row r="92" spans="1:21" x14ac:dyDescent="0.2">
      <c r="U92" s="79"/>
    </row>
    <row r="93" spans="1:21" x14ac:dyDescent="0.2">
      <c r="U93" s="79"/>
    </row>
    <row r="94" spans="1:21" x14ac:dyDescent="0.2">
      <c r="U94" s="79"/>
    </row>
    <row r="95" spans="1:21" x14ac:dyDescent="0.2">
      <c r="U95" s="79"/>
    </row>
    <row r="96" spans="1:21" x14ac:dyDescent="0.2">
      <c r="U96" s="79"/>
    </row>
    <row r="97" spans="21:21" x14ac:dyDescent="0.2">
      <c r="U97" s="79"/>
    </row>
    <row r="98" spans="21:21" x14ac:dyDescent="0.2">
      <c r="U98" s="79"/>
    </row>
    <row r="99" spans="21:21" x14ac:dyDescent="0.2">
      <c r="U99" s="79"/>
    </row>
    <row r="100" spans="21:21" x14ac:dyDescent="0.2">
      <c r="U100" s="79"/>
    </row>
    <row r="101" spans="21:21" x14ac:dyDescent="0.2">
      <c r="U101" s="79"/>
    </row>
    <row r="102" spans="21:21" x14ac:dyDescent="0.2">
      <c r="U102" s="79"/>
    </row>
    <row r="103" spans="21:21" x14ac:dyDescent="0.2">
      <c r="U103" s="79"/>
    </row>
    <row r="104" spans="21:21" x14ac:dyDescent="0.2">
      <c r="U104" s="79"/>
    </row>
    <row r="105" spans="21:21" x14ac:dyDescent="0.2">
      <c r="U105" s="79"/>
    </row>
    <row r="106" spans="21:21" x14ac:dyDescent="0.2">
      <c r="U106" s="79"/>
    </row>
    <row r="107" spans="21:21" x14ac:dyDescent="0.2">
      <c r="U107" s="79"/>
    </row>
    <row r="108" spans="21:21" x14ac:dyDescent="0.2">
      <c r="U108" s="79"/>
    </row>
    <row r="109" spans="21:21" x14ac:dyDescent="0.2">
      <c r="U109" s="79"/>
    </row>
    <row r="110" spans="21:21" x14ac:dyDescent="0.2">
      <c r="U110" s="79"/>
    </row>
    <row r="111" spans="21:21" x14ac:dyDescent="0.2">
      <c r="U111" s="79"/>
    </row>
    <row r="112" spans="21:21" x14ac:dyDescent="0.2">
      <c r="U112" s="79"/>
    </row>
    <row r="113" spans="21:21" x14ac:dyDescent="0.2">
      <c r="U113" s="79"/>
    </row>
    <row r="114" spans="21:21" x14ac:dyDescent="0.2">
      <c r="U114" s="79"/>
    </row>
    <row r="115" spans="21:21" x14ac:dyDescent="0.2">
      <c r="U115" s="79"/>
    </row>
    <row r="116" spans="21:21" x14ac:dyDescent="0.2">
      <c r="U116" s="79"/>
    </row>
    <row r="117" spans="21:21" x14ac:dyDescent="0.2">
      <c r="U117" s="79"/>
    </row>
    <row r="118" spans="21:21" x14ac:dyDescent="0.2">
      <c r="U118" s="79"/>
    </row>
    <row r="119" spans="21:21" x14ac:dyDescent="0.2">
      <c r="U119" s="79"/>
    </row>
    <row r="120" spans="21:21" x14ac:dyDescent="0.2">
      <c r="U120" s="79"/>
    </row>
    <row r="121" spans="21:21" x14ac:dyDescent="0.2">
      <c r="U121" s="79"/>
    </row>
    <row r="122" spans="21:21" x14ac:dyDescent="0.2">
      <c r="U122" s="79"/>
    </row>
    <row r="123" spans="21:21" x14ac:dyDescent="0.2">
      <c r="U123" s="79"/>
    </row>
    <row r="124" spans="21:21" x14ac:dyDescent="0.2">
      <c r="U124" s="79"/>
    </row>
    <row r="125" spans="21:21" x14ac:dyDescent="0.2">
      <c r="U125" s="79"/>
    </row>
    <row r="126" spans="21:21" x14ac:dyDescent="0.2">
      <c r="U126" s="79"/>
    </row>
    <row r="127" spans="21:21" x14ac:dyDescent="0.2">
      <c r="U127" s="79"/>
    </row>
    <row r="128" spans="21:21" x14ac:dyDescent="0.2">
      <c r="U128" s="17"/>
    </row>
    <row r="129" spans="21:21" x14ac:dyDescent="0.2">
      <c r="U129" s="17"/>
    </row>
    <row r="130" spans="21:21" x14ac:dyDescent="0.2">
      <c r="U130" s="17"/>
    </row>
    <row r="131" spans="21:21" x14ac:dyDescent="0.2">
      <c r="U131" s="17"/>
    </row>
    <row r="132" spans="21:21" x14ac:dyDescent="0.2">
      <c r="U132" s="17"/>
    </row>
    <row r="133" spans="21:21" x14ac:dyDescent="0.2">
      <c r="U133" s="17"/>
    </row>
    <row r="134" spans="21:21" x14ac:dyDescent="0.2">
      <c r="U134" s="17"/>
    </row>
    <row r="135" spans="21:21" x14ac:dyDescent="0.2">
      <c r="U135" s="17"/>
    </row>
    <row r="136" spans="21:21" x14ac:dyDescent="0.2">
      <c r="U136" s="17"/>
    </row>
    <row r="137" spans="21:21" x14ac:dyDescent="0.2">
      <c r="U137" s="17"/>
    </row>
    <row r="138" spans="21:21" x14ac:dyDescent="0.2">
      <c r="U138" s="17"/>
    </row>
    <row r="139" spans="21:21" x14ac:dyDescent="0.2">
      <c r="U139" s="17"/>
    </row>
    <row r="140" spans="21:21" x14ac:dyDescent="0.2">
      <c r="U140" s="17"/>
    </row>
    <row r="141" spans="21:21" x14ac:dyDescent="0.2">
      <c r="U141" s="17"/>
    </row>
    <row r="142" spans="21:21" x14ac:dyDescent="0.2">
      <c r="U142" s="17"/>
    </row>
    <row r="143" spans="21:21" x14ac:dyDescent="0.2">
      <c r="U143" s="17"/>
    </row>
    <row r="144" spans="21:21" x14ac:dyDescent="0.2">
      <c r="U144" s="17"/>
    </row>
    <row r="145" spans="21:21" x14ac:dyDescent="0.2">
      <c r="U145" s="17"/>
    </row>
    <row r="146" spans="21:21" x14ac:dyDescent="0.2">
      <c r="U146" s="17"/>
    </row>
    <row r="147" spans="21:21" x14ac:dyDescent="0.2">
      <c r="U147" s="17"/>
    </row>
    <row r="148" spans="21:21" x14ac:dyDescent="0.2">
      <c r="U148" s="17"/>
    </row>
    <row r="149" spans="21:21" x14ac:dyDescent="0.2">
      <c r="U149" s="17"/>
    </row>
    <row r="150" spans="21:21" x14ac:dyDescent="0.2">
      <c r="U150" s="17"/>
    </row>
    <row r="151" spans="21:21" x14ac:dyDescent="0.2">
      <c r="U151" s="17"/>
    </row>
    <row r="152" spans="21:21" x14ac:dyDescent="0.2">
      <c r="U152" s="17"/>
    </row>
    <row r="153" spans="21:21" x14ac:dyDescent="0.2">
      <c r="U153" s="17"/>
    </row>
    <row r="154" spans="21:21" x14ac:dyDescent="0.2">
      <c r="U154" s="17"/>
    </row>
    <row r="155" spans="21:21" x14ac:dyDescent="0.2">
      <c r="U155" s="17"/>
    </row>
    <row r="156" spans="21:21" x14ac:dyDescent="0.2">
      <c r="U156" s="17"/>
    </row>
    <row r="157" spans="21:21" x14ac:dyDescent="0.2">
      <c r="U157" s="17"/>
    </row>
    <row r="158" spans="21:21" x14ac:dyDescent="0.2">
      <c r="U158" s="17"/>
    </row>
    <row r="159" spans="21:21" x14ac:dyDescent="0.2">
      <c r="U159" s="17"/>
    </row>
    <row r="160" spans="21:21" x14ac:dyDescent="0.2">
      <c r="U160" s="17"/>
    </row>
    <row r="161" spans="21:21" x14ac:dyDescent="0.2">
      <c r="U161" s="17"/>
    </row>
    <row r="162" spans="21:21" x14ac:dyDescent="0.2">
      <c r="U162" s="17"/>
    </row>
    <row r="163" spans="21:21" x14ac:dyDescent="0.2">
      <c r="U163" s="17"/>
    </row>
    <row r="164" spans="21:21" x14ac:dyDescent="0.2">
      <c r="U164" s="17"/>
    </row>
    <row r="165" spans="21:21" x14ac:dyDescent="0.2">
      <c r="U165" s="17"/>
    </row>
    <row r="166" spans="21:21" x14ac:dyDescent="0.2">
      <c r="U166" s="17"/>
    </row>
    <row r="167" spans="21:21" x14ac:dyDescent="0.2">
      <c r="U167" s="17"/>
    </row>
    <row r="168" spans="21:21" x14ac:dyDescent="0.2">
      <c r="U168" s="17"/>
    </row>
    <row r="169" spans="21:21" x14ac:dyDescent="0.2">
      <c r="U169" s="17"/>
    </row>
    <row r="170" spans="21:21" x14ac:dyDescent="0.2">
      <c r="U170" s="17"/>
    </row>
    <row r="171" spans="21:21" x14ac:dyDescent="0.2">
      <c r="U171" s="17"/>
    </row>
    <row r="172" spans="21:21" x14ac:dyDescent="0.2">
      <c r="U172" s="17"/>
    </row>
    <row r="173" spans="21:21" x14ac:dyDescent="0.2">
      <c r="U173" s="17"/>
    </row>
    <row r="174" spans="21:21" x14ac:dyDescent="0.2">
      <c r="U174" s="17"/>
    </row>
    <row r="175" spans="21:21" x14ac:dyDescent="0.2">
      <c r="U175" s="17"/>
    </row>
    <row r="176" spans="21:21" x14ac:dyDescent="0.2">
      <c r="U176" s="17"/>
    </row>
    <row r="177" spans="21:21" x14ac:dyDescent="0.2">
      <c r="U177" s="17"/>
    </row>
    <row r="178" spans="21:21" x14ac:dyDescent="0.2">
      <c r="U178" s="17"/>
    </row>
    <row r="179" spans="21:21" x14ac:dyDescent="0.2">
      <c r="U179" s="17"/>
    </row>
    <row r="180" spans="21:21" x14ac:dyDescent="0.2">
      <c r="U180" s="17"/>
    </row>
    <row r="181" spans="21:21" x14ac:dyDescent="0.2">
      <c r="U181" s="17"/>
    </row>
    <row r="182" spans="21:21" x14ac:dyDescent="0.2">
      <c r="U182" s="17"/>
    </row>
    <row r="183" spans="21:21" x14ac:dyDescent="0.2">
      <c r="U183" s="17"/>
    </row>
    <row r="184" spans="21:21" x14ac:dyDescent="0.2">
      <c r="U184" s="17"/>
    </row>
    <row r="185" spans="21:21" x14ac:dyDescent="0.2">
      <c r="U185" s="17"/>
    </row>
    <row r="186" spans="21:21" x14ac:dyDescent="0.2">
      <c r="U186" s="17"/>
    </row>
    <row r="187" spans="21:21" x14ac:dyDescent="0.2">
      <c r="U187" s="17"/>
    </row>
    <row r="188" spans="21:21" x14ac:dyDescent="0.2">
      <c r="U188" s="17"/>
    </row>
    <row r="189" spans="21:21" x14ac:dyDescent="0.2">
      <c r="U189" s="17"/>
    </row>
    <row r="190" spans="21:21" x14ac:dyDescent="0.2">
      <c r="U190" s="17"/>
    </row>
    <row r="191" spans="21:21" x14ac:dyDescent="0.2">
      <c r="U191" s="17"/>
    </row>
    <row r="192" spans="21:21" x14ac:dyDescent="0.2">
      <c r="U192" s="17"/>
    </row>
    <row r="193" spans="21:21" x14ac:dyDescent="0.2">
      <c r="U193" s="17"/>
    </row>
    <row r="194" spans="21:21" x14ac:dyDescent="0.2">
      <c r="U194" s="17"/>
    </row>
    <row r="195" spans="21:21" x14ac:dyDescent="0.2">
      <c r="U195" s="17"/>
    </row>
    <row r="196" spans="21:21" x14ac:dyDescent="0.2">
      <c r="U196" s="17"/>
    </row>
    <row r="197" spans="21:21" x14ac:dyDescent="0.2">
      <c r="U197" s="17"/>
    </row>
    <row r="198" spans="21:21" x14ac:dyDescent="0.2">
      <c r="U198" s="17"/>
    </row>
    <row r="199" spans="21:21" x14ac:dyDescent="0.2">
      <c r="U199" s="17"/>
    </row>
    <row r="200" spans="21:21" x14ac:dyDescent="0.2">
      <c r="U200" s="17"/>
    </row>
    <row r="201" spans="21:21" x14ac:dyDescent="0.2">
      <c r="U201" s="17"/>
    </row>
    <row r="202" spans="21:21" x14ac:dyDescent="0.2">
      <c r="U202" s="17"/>
    </row>
    <row r="203" spans="21:21" x14ac:dyDescent="0.2">
      <c r="U203" s="17"/>
    </row>
    <row r="204" spans="21:21" x14ac:dyDescent="0.2">
      <c r="U204" s="17"/>
    </row>
    <row r="205" spans="21:21" x14ac:dyDescent="0.2">
      <c r="U205" s="17"/>
    </row>
    <row r="206" spans="21:21" x14ac:dyDescent="0.2">
      <c r="U206" s="17"/>
    </row>
    <row r="207" spans="21:21" x14ac:dyDescent="0.2">
      <c r="U207" s="17"/>
    </row>
  </sheetData>
  <mergeCells count="3">
    <mergeCell ref="A1:A2"/>
    <mergeCell ref="I1:O1"/>
    <mergeCell ref="Q1:W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917BA-BFA2-6947-8CC0-8FDA2869B2B3}">
  <dimension ref="A1:Y162"/>
  <sheetViews>
    <sheetView topLeftCell="D97" zoomScale="91" workbookViewId="0">
      <selection activeCell="O139" sqref="O139"/>
    </sheetView>
  </sheetViews>
  <sheetFormatPr baseColWidth="10" defaultRowHeight="16" x14ac:dyDescent="0.2"/>
  <cols>
    <col min="1" max="1" width="20.6640625" style="50" customWidth="1"/>
    <col min="2" max="2" width="11.6640625" style="17" bestFit="1" customWidth="1"/>
    <col min="3" max="3" width="10.83203125" style="115"/>
    <col min="4" max="4" width="6.5" style="115" bestFit="1" customWidth="1"/>
    <col min="5" max="5" width="10.83203125" style="115"/>
    <col min="6" max="6" width="5.5" style="115" bestFit="1" customWidth="1"/>
    <col min="7" max="14" width="10.83203125" style="115"/>
    <col min="15" max="15" width="7.1640625" style="115" bestFit="1" customWidth="1"/>
    <col min="16" max="16" width="2.33203125" style="115" customWidth="1"/>
    <col min="17" max="17" width="9.83203125" style="115" bestFit="1" customWidth="1"/>
    <col min="18" max="18" width="4.6640625" style="115" bestFit="1" customWidth="1"/>
    <col min="19" max="19" width="9.83203125" style="115" bestFit="1" customWidth="1"/>
    <col min="20" max="20" width="4.6640625" style="115" bestFit="1" customWidth="1"/>
    <col min="21" max="21" width="8.83203125" style="115" customWidth="1"/>
    <col min="22" max="22" width="10.6640625" style="115" bestFit="1" customWidth="1"/>
    <col min="23" max="23" width="4.6640625" style="115" bestFit="1" customWidth="1"/>
    <col min="24" max="24" width="14.6640625" style="115" bestFit="1" customWidth="1"/>
    <col min="25" max="16384" width="10.83203125" style="50"/>
  </cols>
  <sheetData>
    <row r="1" spans="1:25" s="18" customFormat="1" ht="16" customHeight="1" x14ac:dyDescent="0.2">
      <c r="A1" s="219" t="s">
        <v>1850</v>
      </c>
      <c r="B1" s="109"/>
      <c r="C1" s="40"/>
      <c r="D1" s="40"/>
      <c r="E1" s="40"/>
      <c r="F1" s="40"/>
      <c r="G1" s="40"/>
      <c r="H1" s="40"/>
      <c r="I1" s="218" t="s">
        <v>103</v>
      </c>
      <c r="J1" s="218"/>
      <c r="K1" s="218"/>
      <c r="L1" s="218"/>
      <c r="M1" s="218"/>
      <c r="N1" s="218"/>
      <c r="O1" s="218"/>
      <c r="P1" s="40"/>
      <c r="Q1" s="218" t="s">
        <v>1838</v>
      </c>
      <c r="R1" s="218"/>
      <c r="S1" s="218"/>
      <c r="T1" s="218"/>
      <c r="U1" s="218"/>
      <c r="V1" s="218"/>
      <c r="W1" s="218"/>
      <c r="X1" s="40"/>
      <c r="Y1" s="40"/>
    </row>
    <row r="2" spans="1:25" s="18" customFormat="1" ht="18" x14ac:dyDescent="0.2">
      <c r="A2" s="220"/>
      <c r="B2" s="110" t="s">
        <v>546</v>
      </c>
      <c r="C2" s="43" t="s">
        <v>1835</v>
      </c>
      <c r="D2" s="42" t="s">
        <v>106</v>
      </c>
      <c r="E2" s="43" t="s">
        <v>1836</v>
      </c>
      <c r="F2" s="42" t="s">
        <v>106</v>
      </c>
      <c r="G2" s="20" t="s">
        <v>0</v>
      </c>
      <c r="H2" s="43" t="s">
        <v>1837</v>
      </c>
      <c r="I2" s="41" t="s">
        <v>1839</v>
      </c>
      <c r="J2" s="42" t="s">
        <v>1840</v>
      </c>
      <c r="K2" s="41" t="s">
        <v>1841</v>
      </c>
      <c r="L2" s="42" t="s">
        <v>1840</v>
      </c>
      <c r="M2" s="43" t="s">
        <v>1842</v>
      </c>
      <c r="N2" s="41" t="s">
        <v>1843</v>
      </c>
      <c r="O2" s="42" t="s">
        <v>1840</v>
      </c>
      <c r="P2" s="42"/>
      <c r="Q2" s="41" t="s">
        <v>105</v>
      </c>
      <c r="R2" s="42" t="s">
        <v>106</v>
      </c>
      <c r="S2" s="41" t="s">
        <v>107</v>
      </c>
      <c r="T2" s="42" t="s">
        <v>106</v>
      </c>
      <c r="U2" s="42" t="s">
        <v>1606</v>
      </c>
      <c r="V2" s="41" t="s">
        <v>108</v>
      </c>
      <c r="W2" s="42" t="s">
        <v>106</v>
      </c>
      <c r="X2" s="119" t="s">
        <v>1849</v>
      </c>
      <c r="Y2" s="44"/>
    </row>
    <row r="3" spans="1:25" s="2" customFormat="1" x14ac:dyDescent="0.2">
      <c r="A3" s="4" t="s">
        <v>173</v>
      </c>
      <c r="B3" s="22">
        <v>18.117999999999999</v>
      </c>
      <c r="C3" s="22">
        <v>503</v>
      </c>
      <c r="D3" s="117">
        <v>29</v>
      </c>
      <c r="E3" s="22">
        <v>16.13</v>
      </c>
      <c r="F3" s="117">
        <v>0.76</v>
      </c>
      <c r="G3" s="23">
        <f t="shared" ref="G3:G34" si="0">E3/C3</f>
        <v>3.2067594433399599E-2</v>
      </c>
      <c r="H3" s="24">
        <f t="shared" ref="H3:H34" si="1">C3+(0.235*E3)</f>
        <v>506.79055</v>
      </c>
      <c r="I3" s="215">
        <v>3.4820000000000002</v>
      </c>
      <c r="J3" s="215">
        <v>9.2999999999999999E-2</v>
      </c>
      <c r="K3" s="215">
        <v>0.27379999999999999</v>
      </c>
      <c r="L3" s="215">
        <v>4.8999999999999998E-3</v>
      </c>
      <c r="M3" s="215">
        <v>0.72940000000000005</v>
      </c>
      <c r="N3" s="25">
        <v>9.1700000000000004E-2</v>
      </c>
      <c r="O3" s="25">
        <v>2.3E-3</v>
      </c>
      <c r="P3" s="25"/>
      <c r="Q3" s="25">
        <v>1522</v>
      </c>
      <c r="R3" s="25">
        <v>21</v>
      </c>
      <c r="S3" s="27">
        <v>1559</v>
      </c>
      <c r="T3" s="27">
        <v>25</v>
      </c>
      <c r="U3" s="146">
        <f t="shared" ref="U3:U34" si="2">(T3/S3)*100</f>
        <v>1.603592046183451</v>
      </c>
      <c r="V3" s="37">
        <v>1461</v>
      </c>
      <c r="W3" s="24">
        <v>46</v>
      </c>
      <c r="X3" s="22">
        <v>-6.7077344284736551</v>
      </c>
      <c r="Y3" s="4"/>
    </row>
    <row r="4" spans="1:25" s="2" customFormat="1" x14ac:dyDescent="0.2">
      <c r="A4" s="4" t="s">
        <v>149</v>
      </c>
      <c r="B4" s="22">
        <v>9.7850000000000001</v>
      </c>
      <c r="C4" s="22">
        <v>1546</v>
      </c>
      <c r="D4" s="117">
        <v>85</v>
      </c>
      <c r="E4" s="22">
        <v>58.7</v>
      </c>
      <c r="F4" s="117">
        <v>3.5</v>
      </c>
      <c r="G4" s="23">
        <f t="shared" si="0"/>
        <v>3.7968952134540754E-2</v>
      </c>
      <c r="H4" s="24">
        <f t="shared" si="1"/>
        <v>1559.7945</v>
      </c>
      <c r="I4" s="215">
        <v>3.0939999999999999</v>
      </c>
      <c r="J4" s="215">
        <v>7.8E-2</v>
      </c>
      <c r="K4" s="215">
        <v>0.24379999999999999</v>
      </c>
      <c r="L4" s="215">
        <v>3.2000000000000002E-3</v>
      </c>
      <c r="M4" s="215">
        <v>0.59833999999999998</v>
      </c>
      <c r="N4" s="25">
        <v>9.1999999999999998E-2</v>
      </c>
      <c r="O4" s="25">
        <v>2.2000000000000001E-3</v>
      </c>
      <c r="P4" s="25"/>
      <c r="Q4" s="25">
        <v>1431</v>
      </c>
      <c r="R4" s="25">
        <v>20</v>
      </c>
      <c r="S4" s="27">
        <v>1406</v>
      </c>
      <c r="T4" s="27">
        <v>16</v>
      </c>
      <c r="U4" s="146">
        <f t="shared" si="2"/>
        <v>1.1379800853485065</v>
      </c>
      <c r="V4" s="37">
        <v>1466</v>
      </c>
      <c r="W4" s="24">
        <v>47</v>
      </c>
      <c r="X4" s="22">
        <v>4.0927694406548421</v>
      </c>
      <c r="Y4" s="4"/>
    </row>
    <row r="5" spans="1:25" s="2" customFormat="1" x14ac:dyDescent="0.2">
      <c r="A5" s="4" t="s">
        <v>160</v>
      </c>
      <c r="B5" s="22">
        <v>5.5377000000000001</v>
      </c>
      <c r="C5" s="22">
        <v>1072</v>
      </c>
      <c r="D5" s="117">
        <v>33</v>
      </c>
      <c r="E5" s="22">
        <v>44.9</v>
      </c>
      <c r="F5" s="117">
        <v>6.4</v>
      </c>
      <c r="G5" s="23">
        <f t="shared" si="0"/>
        <v>4.1884328358208954E-2</v>
      </c>
      <c r="H5" s="24">
        <f t="shared" si="1"/>
        <v>1082.5515</v>
      </c>
      <c r="I5" s="215">
        <v>3.3170000000000002</v>
      </c>
      <c r="J5" s="215">
        <v>0.12</v>
      </c>
      <c r="K5" s="215">
        <v>0.26079999999999998</v>
      </c>
      <c r="L5" s="215">
        <v>5.1999999999999998E-3</v>
      </c>
      <c r="M5" s="215">
        <v>0.73851999999999995</v>
      </c>
      <c r="N5" s="25">
        <v>9.2700000000000005E-2</v>
      </c>
      <c r="O5" s="25">
        <v>2.7000000000000001E-3</v>
      </c>
      <c r="P5" s="25"/>
      <c r="Q5" s="25">
        <v>1484</v>
      </c>
      <c r="R5" s="25">
        <v>28</v>
      </c>
      <c r="S5" s="27">
        <v>1494</v>
      </c>
      <c r="T5" s="27">
        <v>27</v>
      </c>
      <c r="U5" s="146">
        <f t="shared" si="2"/>
        <v>1.8072289156626504</v>
      </c>
      <c r="V5" s="37">
        <v>1479</v>
      </c>
      <c r="W5" s="24">
        <v>55</v>
      </c>
      <c r="X5" s="22">
        <v>-1.0141987829614507</v>
      </c>
      <c r="Y5" s="4"/>
    </row>
    <row r="6" spans="1:25" s="2" customFormat="1" x14ac:dyDescent="0.2">
      <c r="A6" s="4" t="s">
        <v>147</v>
      </c>
      <c r="B6" s="22">
        <v>22.312000000000001</v>
      </c>
      <c r="C6" s="22">
        <v>1000</v>
      </c>
      <c r="D6" s="117">
        <v>54</v>
      </c>
      <c r="E6" s="22">
        <v>57.3</v>
      </c>
      <c r="F6" s="117">
        <v>4.7</v>
      </c>
      <c r="G6" s="23">
        <f t="shared" si="0"/>
        <v>5.7299999999999997E-2</v>
      </c>
      <c r="H6" s="24">
        <f t="shared" si="1"/>
        <v>1013.4655</v>
      </c>
      <c r="I6" s="215">
        <v>2.9969999999999999</v>
      </c>
      <c r="J6" s="215">
        <v>7.2999999999999995E-2</v>
      </c>
      <c r="K6" s="215">
        <v>0.23569999999999999</v>
      </c>
      <c r="L6" s="215">
        <v>3.3999999999999998E-3</v>
      </c>
      <c r="M6" s="215">
        <v>0.82284000000000002</v>
      </c>
      <c r="N6" s="25">
        <v>9.2689999999999995E-2</v>
      </c>
      <c r="O6" s="25">
        <v>2.0999999999999999E-3</v>
      </c>
      <c r="P6" s="25"/>
      <c r="Q6" s="25">
        <v>1405.9</v>
      </c>
      <c r="R6" s="25">
        <v>19</v>
      </c>
      <c r="S6" s="27">
        <v>1364</v>
      </c>
      <c r="T6" s="27">
        <v>18</v>
      </c>
      <c r="U6" s="146">
        <f t="shared" si="2"/>
        <v>1.3196480938416422</v>
      </c>
      <c r="V6" s="37">
        <v>1480</v>
      </c>
      <c r="W6" s="24">
        <v>42</v>
      </c>
      <c r="X6" s="22">
        <v>7.8378378378378351</v>
      </c>
      <c r="Y6" s="4"/>
    </row>
    <row r="7" spans="1:25" s="2" customFormat="1" x14ac:dyDescent="0.2">
      <c r="A7" s="4" t="s">
        <v>151</v>
      </c>
      <c r="B7" s="22">
        <v>22.312000000000001</v>
      </c>
      <c r="C7" s="22">
        <v>897</v>
      </c>
      <c r="D7" s="117">
        <v>67</v>
      </c>
      <c r="E7" s="22">
        <v>31.7</v>
      </c>
      <c r="F7" s="117">
        <v>1.2</v>
      </c>
      <c r="G7" s="23">
        <f t="shared" si="0"/>
        <v>3.5340022296544038E-2</v>
      </c>
      <c r="H7" s="24">
        <f t="shared" si="1"/>
        <v>904.44949999999994</v>
      </c>
      <c r="I7" s="215">
        <v>3.1419999999999999</v>
      </c>
      <c r="J7" s="215">
        <v>0.08</v>
      </c>
      <c r="K7" s="215">
        <v>0.24529999999999999</v>
      </c>
      <c r="L7" s="215">
        <v>4.0000000000000001E-3</v>
      </c>
      <c r="M7" s="215">
        <v>0.76426000000000005</v>
      </c>
      <c r="N7" s="25">
        <v>9.2740000000000003E-2</v>
      </c>
      <c r="O7" s="25">
        <v>2.2000000000000001E-3</v>
      </c>
      <c r="P7" s="25"/>
      <c r="Q7" s="25">
        <v>1443</v>
      </c>
      <c r="R7" s="25">
        <v>20</v>
      </c>
      <c r="S7" s="27">
        <v>1413</v>
      </c>
      <c r="T7" s="27">
        <v>21</v>
      </c>
      <c r="U7" s="146">
        <f t="shared" si="2"/>
        <v>1.48619957537155</v>
      </c>
      <c r="V7" s="37">
        <v>1482</v>
      </c>
      <c r="W7" s="24">
        <v>45</v>
      </c>
      <c r="X7" s="22">
        <v>4.6558704453441351</v>
      </c>
      <c r="Y7" s="4"/>
    </row>
    <row r="8" spans="1:25" s="2" customFormat="1" x14ac:dyDescent="0.2">
      <c r="A8" s="4" t="s">
        <v>145</v>
      </c>
      <c r="B8" s="22">
        <v>22.312000000000001</v>
      </c>
      <c r="C8" s="22">
        <v>1022</v>
      </c>
      <c r="D8" s="117">
        <v>42</v>
      </c>
      <c r="E8" s="22">
        <v>36.4</v>
      </c>
      <c r="F8" s="117">
        <v>1.4</v>
      </c>
      <c r="G8" s="23">
        <f t="shared" si="0"/>
        <v>3.5616438356164383E-2</v>
      </c>
      <c r="H8" s="24">
        <f t="shared" si="1"/>
        <v>1030.5540000000001</v>
      </c>
      <c r="I8" s="215">
        <v>2.99</v>
      </c>
      <c r="J8" s="215">
        <v>0.08</v>
      </c>
      <c r="K8" s="215">
        <v>0.23169999999999999</v>
      </c>
      <c r="L8" s="215">
        <v>4.5999999999999999E-3</v>
      </c>
      <c r="M8" s="215">
        <v>0.90322000000000002</v>
      </c>
      <c r="N8" s="25">
        <v>9.3479999999999994E-2</v>
      </c>
      <c r="O8" s="25">
        <v>2.0999999999999999E-3</v>
      </c>
      <c r="P8" s="25"/>
      <c r="Q8" s="25">
        <v>1404</v>
      </c>
      <c r="R8" s="25">
        <v>20</v>
      </c>
      <c r="S8" s="27">
        <v>1345</v>
      </c>
      <c r="T8" s="27">
        <v>25</v>
      </c>
      <c r="U8" s="146">
        <f t="shared" si="2"/>
        <v>1.8587360594795539</v>
      </c>
      <c r="V8" s="37">
        <v>1496</v>
      </c>
      <c r="W8" s="24">
        <v>43</v>
      </c>
      <c r="X8" s="22">
        <v>10.093582887700537</v>
      </c>
      <c r="Y8" s="4"/>
    </row>
    <row r="9" spans="1:25" s="2" customFormat="1" x14ac:dyDescent="0.2">
      <c r="A9" s="4" t="s">
        <v>127</v>
      </c>
      <c r="B9" s="22">
        <v>22.312000000000001</v>
      </c>
      <c r="C9" s="22">
        <v>2154</v>
      </c>
      <c r="D9" s="117">
        <v>68</v>
      </c>
      <c r="E9" s="22">
        <v>149.9</v>
      </c>
      <c r="F9" s="117">
        <v>8.8000000000000007</v>
      </c>
      <c r="G9" s="23">
        <f t="shared" si="0"/>
        <v>6.9591457753017644E-2</v>
      </c>
      <c r="H9" s="24">
        <f t="shared" si="1"/>
        <v>2189.2265000000002</v>
      </c>
      <c r="I9" s="215">
        <v>2.2269999999999999</v>
      </c>
      <c r="J9" s="215">
        <v>8.1000000000000003E-2</v>
      </c>
      <c r="K9" s="215">
        <v>0.17230000000000001</v>
      </c>
      <c r="L9" s="215">
        <v>4.8999999999999998E-3</v>
      </c>
      <c r="M9" s="215">
        <v>0.96214999999999995</v>
      </c>
      <c r="N9" s="25">
        <v>9.3710000000000002E-2</v>
      </c>
      <c r="O9" s="25">
        <v>2.0999999999999999E-3</v>
      </c>
      <c r="P9" s="25"/>
      <c r="Q9" s="25">
        <v>1187</v>
      </c>
      <c r="R9" s="25">
        <v>25</v>
      </c>
      <c r="S9" s="27">
        <v>1023</v>
      </c>
      <c r="T9" s="27">
        <v>27</v>
      </c>
      <c r="U9" s="146">
        <f t="shared" si="2"/>
        <v>2.6392961876832843</v>
      </c>
      <c r="V9" s="37">
        <v>1502</v>
      </c>
      <c r="W9" s="24">
        <v>43</v>
      </c>
      <c r="X9" s="22">
        <v>31.890812250332889</v>
      </c>
    </row>
    <row r="10" spans="1:25" s="2" customFormat="1" x14ac:dyDescent="0.2">
      <c r="A10" s="4" t="s">
        <v>111</v>
      </c>
      <c r="B10" s="22">
        <v>7.8494999999999999</v>
      </c>
      <c r="C10" s="22">
        <v>3884</v>
      </c>
      <c r="D10" s="117">
        <v>50</v>
      </c>
      <c r="E10" s="22">
        <v>193</v>
      </c>
      <c r="F10" s="117">
        <v>17</v>
      </c>
      <c r="G10" s="23">
        <f t="shared" si="0"/>
        <v>4.9691040164778578E-2</v>
      </c>
      <c r="H10" s="24">
        <f t="shared" si="1"/>
        <v>3929.355</v>
      </c>
      <c r="I10" s="215">
        <v>1.8140000000000001</v>
      </c>
      <c r="J10" s="215">
        <v>6.5000000000000002E-2</v>
      </c>
      <c r="K10" s="215">
        <v>0.1414</v>
      </c>
      <c r="L10" s="215">
        <v>3.0999999999999999E-3</v>
      </c>
      <c r="M10" s="215">
        <v>0.87780999999999998</v>
      </c>
      <c r="N10" s="25">
        <v>9.4299999999999995E-2</v>
      </c>
      <c r="O10" s="25">
        <v>2.3E-3</v>
      </c>
      <c r="P10" s="25"/>
      <c r="Q10" s="25">
        <v>1053</v>
      </c>
      <c r="R10" s="25">
        <v>23</v>
      </c>
      <c r="S10" s="27">
        <v>853</v>
      </c>
      <c r="T10" s="27">
        <v>18</v>
      </c>
      <c r="U10" s="146">
        <f t="shared" si="2"/>
        <v>2.1101992966002343</v>
      </c>
      <c r="V10" s="37">
        <v>1512</v>
      </c>
      <c r="W10" s="24">
        <v>46</v>
      </c>
      <c r="X10" s="22">
        <v>43.584656084656082</v>
      </c>
    </row>
    <row r="11" spans="1:25" s="2" customFormat="1" x14ac:dyDescent="0.2">
      <c r="A11" s="4" t="s">
        <v>148</v>
      </c>
      <c r="B11" s="22">
        <v>20.053999999999998</v>
      </c>
      <c r="C11" s="22">
        <v>957</v>
      </c>
      <c r="D11" s="117">
        <v>55</v>
      </c>
      <c r="E11" s="22">
        <v>49.6</v>
      </c>
      <c r="F11" s="117">
        <v>2.2000000000000002</v>
      </c>
      <c r="G11" s="23">
        <f t="shared" si="0"/>
        <v>5.182863113897597E-2</v>
      </c>
      <c r="H11" s="24">
        <f t="shared" si="1"/>
        <v>968.65599999999995</v>
      </c>
      <c r="I11" s="215">
        <v>3.149</v>
      </c>
      <c r="J11" s="215">
        <v>7.9000000000000001E-2</v>
      </c>
      <c r="K11" s="215">
        <v>0.2429</v>
      </c>
      <c r="L11" s="215">
        <v>3.5000000000000001E-3</v>
      </c>
      <c r="M11" s="215">
        <v>0.79866000000000004</v>
      </c>
      <c r="N11" s="25">
        <v>9.418E-2</v>
      </c>
      <c r="O11" s="25">
        <v>2.0999999999999999E-3</v>
      </c>
      <c r="P11" s="25"/>
      <c r="Q11" s="25">
        <v>1443.8</v>
      </c>
      <c r="R11" s="25">
        <v>19</v>
      </c>
      <c r="S11" s="27">
        <v>1402</v>
      </c>
      <c r="T11" s="27">
        <v>18</v>
      </c>
      <c r="U11" s="146">
        <f t="shared" si="2"/>
        <v>1.2838801711840229</v>
      </c>
      <c r="V11" s="37">
        <v>1512</v>
      </c>
      <c r="W11" s="24">
        <v>44</v>
      </c>
      <c r="X11" s="22">
        <v>7.2751322751322789</v>
      </c>
      <c r="Y11" s="4"/>
    </row>
    <row r="12" spans="1:25" s="2" customFormat="1" x14ac:dyDescent="0.2">
      <c r="A12" s="4" t="s">
        <v>133</v>
      </c>
      <c r="B12" s="22">
        <v>21.882000000000001</v>
      </c>
      <c r="C12" s="22">
        <v>767</v>
      </c>
      <c r="D12" s="117">
        <v>85</v>
      </c>
      <c r="E12" s="22">
        <v>54.9</v>
      </c>
      <c r="F12" s="117">
        <v>1.7</v>
      </c>
      <c r="G12" s="23">
        <f t="shared" si="0"/>
        <v>7.157757496740548E-2</v>
      </c>
      <c r="H12" s="24">
        <f t="shared" si="1"/>
        <v>779.90149999999994</v>
      </c>
      <c r="I12" s="215">
        <v>2.488</v>
      </c>
      <c r="J12" s="215">
        <v>0.11</v>
      </c>
      <c r="K12" s="215">
        <v>0.19239999999999999</v>
      </c>
      <c r="L12" s="215">
        <v>6.6E-3</v>
      </c>
      <c r="M12" s="215">
        <v>0.94455999999999996</v>
      </c>
      <c r="N12" s="25">
        <v>9.4399999999999998E-2</v>
      </c>
      <c r="O12" s="25">
        <v>2.3E-3</v>
      </c>
      <c r="P12" s="25"/>
      <c r="Q12" s="25">
        <v>1272</v>
      </c>
      <c r="R12" s="25">
        <v>32</v>
      </c>
      <c r="S12" s="27">
        <v>1144</v>
      </c>
      <c r="T12" s="27">
        <v>34</v>
      </c>
      <c r="U12" s="146">
        <f t="shared" si="2"/>
        <v>2.9720279720279721</v>
      </c>
      <c r="V12" s="37">
        <v>1515</v>
      </c>
      <c r="W12" s="24">
        <v>45</v>
      </c>
      <c r="X12" s="22">
        <v>24.488448844884491</v>
      </c>
    </row>
    <row r="13" spans="1:25" s="2" customFormat="1" x14ac:dyDescent="0.2">
      <c r="A13" s="4" t="s">
        <v>126</v>
      </c>
      <c r="B13" s="22">
        <v>22.312000000000001</v>
      </c>
      <c r="C13" s="22">
        <v>2870</v>
      </c>
      <c r="D13" s="117">
        <v>190</v>
      </c>
      <c r="E13" s="22">
        <v>131</v>
      </c>
      <c r="F13" s="117">
        <v>7</v>
      </c>
      <c r="G13" s="23">
        <f t="shared" si="0"/>
        <v>4.5644599303135885E-2</v>
      </c>
      <c r="H13" s="24">
        <f t="shared" si="1"/>
        <v>2900.7849999999999</v>
      </c>
      <c r="I13" s="215">
        <v>2.2170000000000001</v>
      </c>
      <c r="J13" s="215">
        <v>5.7000000000000002E-2</v>
      </c>
      <c r="K13" s="215">
        <v>0.17080000000000001</v>
      </c>
      <c r="L13" s="215">
        <v>2.8E-3</v>
      </c>
      <c r="M13" s="215">
        <v>0.84923999999999999</v>
      </c>
      <c r="N13" s="25">
        <v>9.4630000000000006E-2</v>
      </c>
      <c r="O13" s="25">
        <v>2.2000000000000001E-3</v>
      </c>
      <c r="P13" s="25"/>
      <c r="Q13" s="25">
        <v>1185.3</v>
      </c>
      <c r="R13" s="25">
        <v>18</v>
      </c>
      <c r="S13" s="27">
        <v>1018</v>
      </c>
      <c r="T13" s="27">
        <v>15</v>
      </c>
      <c r="U13" s="146">
        <f t="shared" si="2"/>
        <v>1.4734774066797642</v>
      </c>
      <c r="V13" s="37">
        <v>1521</v>
      </c>
      <c r="W13" s="24">
        <v>42</v>
      </c>
      <c r="X13" s="22">
        <v>33.070348454963835</v>
      </c>
    </row>
    <row r="14" spans="1:25" s="2" customFormat="1" x14ac:dyDescent="0.2">
      <c r="A14" s="4" t="s">
        <v>138</v>
      </c>
      <c r="B14" s="22">
        <v>22.312000000000001</v>
      </c>
      <c r="C14" s="22">
        <v>1380</v>
      </c>
      <c r="D14" s="117">
        <v>120</v>
      </c>
      <c r="E14" s="22">
        <v>62.7</v>
      </c>
      <c r="F14" s="117">
        <v>3.3</v>
      </c>
      <c r="G14" s="23">
        <f t="shared" si="0"/>
        <v>4.5434782608695656E-2</v>
      </c>
      <c r="H14" s="24">
        <f t="shared" si="1"/>
        <v>1394.7345</v>
      </c>
      <c r="I14" s="215">
        <v>2.84</v>
      </c>
      <c r="J14" s="215">
        <v>0.15</v>
      </c>
      <c r="K14" s="215">
        <v>0.21510000000000001</v>
      </c>
      <c r="L14" s="215">
        <v>8.8000000000000005E-3</v>
      </c>
      <c r="M14" s="215">
        <v>0.97414000000000001</v>
      </c>
      <c r="N14" s="25">
        <v>9.5009999999999997E-2</v>
      </c>
      <c r="O14" s="25">
        <v>2.2000000000000001E-3</v>
      </c>
      <c r="P14" s="25"/>
      <c r="Q14" s="25">
        <v>1353</v>
      </c>
      <c r="R14" s="25">
        <v>38</v>
      </c>
      <c r="S14" s="27">
        <v>1252</v>
      </c>
      <c r="T14" s="27">
        <v>46</v>
      </c>
      <c r="U14" s="146">
        <f t="shared" si="2"/>
        <v>3.6741214057507987</v>
      </c>
      <c r="V14" s="37">
        <v>1528</v>
      </c>
      <c r="W14" s="24">
        <v>45</v>
      </c>
      <c r="X14" s="22">
        <v>18.062827225130896</v>
      </c>
    </row>
    <row r="15" spans="1:25" s="2" customFormat="1" x14ac:dyDescent="0.2">
      <c r="A15" s="4" t="s">
        <v>136</v>
      </c>
      <c r="B15" s="22">
        <v>21.559000000000001</v>
      </c>
      <c r="C15" s="22">
        <v>1400</v>
      </c>
      <c r="D15" s="117">
        <v>150</v>
      </c>
      <c r="E15" s="22">
        <v>103.5</v>
      </c>
      <c r="F15" s="117">
        <v>4.9000000000000004</v>
      </c>
      <c r="G15" s="23">
        <f t="shared" si="0"/>
        <v>7.3928571428571427E-2</v>
      </c>
      <c r="H15" s="24">
        <f t="shared" si="1"/>
        <v>1424.3225</v>
      </c>
      <c r="I15" s="215">
        <v>2.7509999999999999</v>
      </c>
      <c r="J15" s="215">
        <v>0.11</v>
      </c>
      <c r="K15" s="215">
        <v>0.2104</v>
      </c>
      <c r="L15" s="215">
        <v>5.5999999999999999E-3</v>
      </c>
      <c r="M15" s="215">
        <v>0.92720999999999998</v>
      </c>
      <c r="N15" s="25">
        <v>9.5399999999999999E-2</v>
      </c>
      <c r="O15" s="25">
        <v>2.3E-3</v>
      </c>
      <c r="P15" s="25"/>
      <c r="Q15" s="25">
        <v>1341</v>
      </c>
      <c r="R15" s="25">
        <v>29</v>
      </c>
      <c r="S15" s="27">
        <v>1230</v>
      </c>
      <c r="T15" s="27">
        <v>30</v>
      </c>
      <c r="U15" s="146">
        <f t="shared" si="2"/>
        <v>2.4390243902439024</v>
      </c>
      <c r="V15" s="37">
        <v>1532</v>
      </c>
      <c r="W15" s="24">
        <v>46</v>
      </c>
      <c r="X15" s="22">
        <v>19.712793733681465</v>
      </c>
    </row>
    <row r="16" spans="1:25" s="2" customFormat="1" x14ac:dyDescent="0.2">
      <c r="A16" s="4" t="s">
        <v>144</v>
      </c>
      <c r="B16" s="22">
        <v>22.312000000000001</v>
      </c>
      <c r="C16" s="22">
        <v>690</v>
      </c>
      <c r="D16" s="117">
        <v>150</v>
      </c>
      <c r="E16" s="22">
        <v>84.1</v>
      </c>
      <c r="F16" s="117">
        <v>8.1</v>
      </c>
      <c r="G16" s="23">
        <f t="shared" si="0"/>
        <v>0.12188405797101448</v>
      </c>
      <c r="H16" s="24">
        <f t="shared" si="1"/>
        <v>709.76350000000002</v>
      </c>
      <c r="I16" s="215">
        <v>3.03</v>
      </c>
      <c r="J16" s="215">
        <v>0.12</v>
      </c>
      <c r="K16" s="215">
        <v>0.23269999999999999</v>
      </c>
      <c r="L16" s="215">
        <v>8.0000000000000002E-3</v>
      </c>
      <c r="M16" s="215">
        <v>0.94221999999999995</v>
      </c>
      <c r="N16" s="25">
        <v>9.5699999999999993E-2</v>
      </c>
      <c r="O16" s="25">
        <v>2.3E-3</v>
      </c>
      <c r="P16" s="25"/>
      <c r="Q16" s="25">
        <v>1413</v>
      </c>
      <c r="R16" s="25">
        <v>31</v>
      </c>
      <c r="S16" s="27">
        <v>1345</v>
      </c>
      <c r="T16" s="27">
        <v>42</v>
      </c>
      <c r="U16" s="146">
        <f t="shared" si="2"/>
        <v>3.1226765799256504</v>
      </c>
      <c r="V16" s="37">
        <v>1539</v>
      </c>
      <c r="W16" s="24">
        <v>45</v>
      </c>
      <c r="X16" s="22">
        <v>12.605588044184534</v>
      </c>
      <c r="Y16" s="4"/>
    </row>
    <row r="17" spans="1:25" s="2" customFormat="1" x14ac:dyDescent="0.2">
      <c r="A17" s="4" t="s">
        <v>109</v>
      </c>
      <c r="B17" s="22">
        <v>22.312000000000001</v>
      </c>
      <c r="C17" s="22">
        <v>1150</v>
      </c>
      <c r="D17" s="117">
        <v>110</v>
      </c>
      <c r="E17" s="22">
        <v>109</v>
      </c>
      <c r="F17" s="117">
        <v>12</v>
      </c>
      <c r="G17" s="23">
        <f t="shared" si="0"/>
        <v>9.4782608695652179E-2</v>
      </c>
      <c r="H17" s="24">
        <f t="shared" si="1"/>
        <v>1175.615</v>
      </c>
      <c r="I17" s="215">
        <v>1.444</v>
      </c>
      <c r="J17" s="215">
        <v>8.2000000000000003E-2</v>
      </c>
      <c r="K17" s="215">
        <v>0.1077</v>
      </c>
      <c r="L17" s="215">
        <v>5.3E-3</v>
      </c>
      <c r="M17" s="215">
        <v>0.97038000000000002</v>
      </c>
      <c r="N17" s="25">
        <v>9.5699999999999993E-2</v>
      </c>
      <c r="O17" s="25">
        <v>2.3E-3</v>
      </c>
      <c r="P17" s="25"/>
      <c r="Q17" s="25">
        <v>906</v>
      </c>
      <c r="R17" s="25">
        <v>34</v>
      </c>
      <c r="S17" s="27">
        <v>658</v>
      </c>
      <c r="T17" s="27">
        <v>31</v>
      </c>
      <c r="U17" s="146">
        <f t="shared" si="2"/>
        <v>4.7112462006079028</v>
      </c>
      <c r="V17" s="37">
        <v>1542</v>
      </c>
      <c r="W17" s="24">
        <v>44</v>
      </c>
      <c r="X17" s="22">
        <v>57.328145265888452</v>
      </c>
    </row>
    <row r="18" spans="1:25" s="2" customFormat="1" x14ac:dyDescent="0.2">
      <c r="A18" s="4" t="s">
        <v>116</v>
      </c>
      <c r="B18" s="22">
        <v>22.312000000000001</v>
      </c>
      <c r="C18" s="22">
        <v>661</v>
      </c>
      <c r="D18" s="117">
        <v>94</v>
      </c>
      <c r="E18" s="22">
        <v>38</v>
      </c>
      <c r="F18" s="117">
        <v>2.5</v>
      </c>
      <c r="G18" s="23">
        <f t="shared" si="0"/>
        <v>5.7488653555219364E-2</v>
      </c>
      <c r="H18" s="24">
        <f t="shared" si="1"/>
        <v>669.93</v>
      </c>
      <c r="I18" s="215">
        <v>2.0379999999999998</v>
      </c>
      <c r="J18" s="215">
        <v>5.5E-2</v>
      </c>
      <c r="K18" s="215">
        <v>0.1507</v>
      </c>
      <c r="L18" s="215">
        <v>3.3E-3</v>
      </c>
      <c r="M18" s="215">
        <v>0.84891000000000005</v>
      </c>
      <c r="N18" s="25">
        <v>9.6000000000000002E-2</v>
      </c>
      <c r="O18" s="25">
        <v>2.3E-3</v>
      </c>
      <c r="P18" s="25"/>
      <c r="Q18" s="25">
        <v>1128</v>
      </c>
      <c r="R18" s="25">
        <v>18</v>
      </c>
      <c r="S18" s="27">
        <v>904</v>
      </c>
      <c r="T18" s="27">
        <v>18</v>
      </c>
      <c r="U18" s="146">
        <f t="shared" si="2"/>
        <v>1.9911504424778761</v>
      </c>
      <c r="V18" s="37">
        <v>1547</v>
      </c>
      <c r="W18" s="24">
        <v>47</v>
      </c>
      <c r="X18" s="22">
        <v>41.564318034906265</v>
      </c>
    </row>
    <row r="19" spans="1:25" s="2" customFormat="1" x14ac:dyDescent="0.2">
      <c r="A19" s="4" t="s">
        <v>155</v>
      </c>
      <c r="B19" s="22">
        <v>20</v>
      </c>
      <c r="C19" s="22">
        <v>770</v>
      </c>
      <c r="D19" s="117">
        <v>100</v>
      </c>
      <c r="E19" s="22">
        <v>61.8</v>
      </c>
      <c r="F19" s="117">
        <v>6.6</v>
      </c>
      <c r="G19" s="23">
        <f t="shared" si="0"/>
        <v>8.0259740259740253E-2</v>
      </c>
      <c r="H19" s="24">
        <f t="shared" si="1"/>
        <v>784.52300000000002</v>
      </c>
      <c r="I19" s="215">
        <v>3.3740000000000001</v>
      </c>
      <c r="J19" s="215">
        <v>9.9000000000000005E-2</v>
      </c>
      <c r="K19" s="215">
        <v>0.25600000000000001</v>
      </c>
      <c r="L19" s="215">
        <v>4.3E-3</v>
      </c>
      <c r="M19" s="215">
        <v>0.76070000000000004</v>
      </c>
      <c r="N19" s="25">
        <v>9.5899999999999999E-2</v>
      </c>
      <c r="O19" s="25">
        <v>2.3999999999999998E-3</v>
      </c>
      <c r="P19" s="25"/>
      <c r="Q19" s="25">
        <v>1498</v>
      </c>
      <c r="R19" s="25">
        <v>23</v>
      </c>
      <c r="S19" s="27">
        <v>1469</v>
      </c>
      <c r="T19" s="27">
        <v>22</v>
      </c>
      <c r="U19" s="146">
        <f t="shared" si="2"/>
        <v>1.4976174268209665</v>
      </c>
      <c r="V19" s="37">
        <v>1547</v>
      </c>
      <c r="W19" s="24">
        <v>47</v>
      </c>
      <c r="X19" s="22">
        <v>5.0420168067226934</v>
      </c>
      <c r="Y19" s="4"/>
    </row>
    <row r="20" spans="1:25" s="2" customFormat="1" x14ac:dyDescent="0.2">
      <c r="A20" s="4" t="s">
        <v>208</v>
      </c>
      <c r="B20" s="22">
        <v>16.344000000000001</v>
      </c>
      <c r="C20" s="22">
        <v>399</v>
      </c>
      <c r="D20" s="117">
        <v>41</v>
      </c>
      <c r="E20" s="22">
        <v>45</v>
      </c>
      <c r="F20" s="117">
        <v>4.4000000000000004</v>
      </c>
      <c r="G20" s="23">
        <f t="shared" si="0"/>
        <v>0.11278195488721804</v>
      </c>
      <c r="H20" s="24">
        <f t="shared" si="1"/>
        <v>409.57499999999999</v>
      </c>
      <c r="I20" s="215">
        <v>3.819</v>
      </c>
      <c r="J20" s="215">
        <v>0.1</v>
      </c>
      <c r="K20" s="215">
        <v>0.28649999999999998</v>
      </c>
      <c r="L20" s="215">
        <v>4.7999999999999996E-3</v>
      </c>
      <c r="M20" s="215">
        <v>0.56640000000000001</v>
      </c>
      <c r="N20" s="25">
        <v>9.69E-2</v>
      </c>
      <c r="O20" s="25">
        <v>2.3999999999999998E-3</v>
      </c>
      <c r="P20" s="25"/>
      <c r="Q20" s="25">
        <v>1596</v>
      </c>
      <c r="R20" s="25">
        <v>21</v>
      </c>
      <c r="S20" s="27">
        <v>1623</v>
      </c>
      <c r="T20" s="27">
        <v>24</v>
      </c>
      <c r="U20" s="121">
        <f t="shared" si="2"/>
        <v>1.478743068391867</v>
      </c>
      <c r="V20" s="37">
        <v>1565</v>
      </c>
      <c r="W20" s="24">
        <v>45</v>
      </c>
      <c r="X20" s="22">
        <v>-3.706070287539931</v>
      </c>
    </row>
    <row r="21" spans="1:25" s="2" customFormat="1" x14ac:dyDescent="0.2">
      <c r="A21" s="4" t="s">
        <v>137</v>
      </c>
      <c r="B21" s="22">
        <v>22.312000000000001</v>
      </c>
      <c r="C21" s="22">
        <v>770</v>
      </c>
      <c r="D21" s="117">
        <v>47</v>
      </c>
      <c r="E21" s="22">
        <v>60.4</v>
      </c>
      <c r="F21" s="117">
        <v>3.5</v>
      </c>
      <c r="G21" s="23">
        <f t="shared" si="0"/>
        <v>7.8441558441558437E-2</v>
      </c>
      <c r="H21" s="24">
        <f t="shared" si="1"/>
        <v>784.19399999999996</v>
      </c>
      <c r="I21" s="215">
        <v>2.8</v>
      </c>
      <c r="J21" s="215">
        <v>0.13</v>
      </c>
      <c r="K21" s="215">
        <v>0.21129999999999999</v>
      </c>
      <c r="L21" s="215">
        <v>8.5000000000000006E-3</v>
      </c>
      <c r="M21" s="215">
        <v>0.97524999999999995</v>
      </c>
      <c r="N21" s="25">
        <v>9.7009999999999999E-2</v>
      </c>
      <c r="O21" s="25">
        <v>2.3E-3</v>
      </c>
      <c r="P21" s="25"/>
      <c r="Q21" s="25">
        <v>1353</v>
      </c>
      <c r="R21" s="25">
        <v>35</v>
      </c>
      <c r="S21" s="27">
        <v>1232</v>
      </c>
      <c r="T21" s="27">
        <v>45</v>
      </c>
      <c r="U21" s="146">
        <f t="shared" si="2"/>
        <v>3.6525974025974026</v>
      </c>
      <c r="V21" s="37">
        <v>1567</v>
      </c>
      <c r="W21" s="24">
        <v>43</v>
      </c>
      <c r="X21" s="22">
        <v>21.378430121250801</v>
      </c>
    </row>
    <row r="22" spans="1:25" s="2" customFormat="1" x14ac:dyDescent="0.2">
      <c r="A22" s="4" t="s">
        <v>123</v>
      </c>
      <c r="B22" s="22">
        <v>21.882000000000001</v>
      </c>
      <c r="C22" s="22">
        <v>663</v>
      </c>
      <c r="D22" s="117">
        <v>97</v>
      </c>
      <c r="E22" s="22">
        <v>52.8</v>
      </c>
      <c r="F22" s="117">
        <v>4</v>
      </c>
      <c r="G22" s="23">
        <f t="shared" si="0"/>
        <v>7.963800904977375E-2</v>
      </c>
      <c r="H22" s="24">
        <f t="shared" si="1"/>
        <v>675.40800000000002</v>
      </c>
      <c r="I22" s="215">
        <v>2.2610000000000001</v>
      </c>
      <c r="J22" s="215">
        <v>8.5000000000000006E-2</v>
      </c>
      <c r="K22" s="215">
        <v>0.16600000000000001</v>
      </c>
      <c r="L22" s="215">
        <v>3.8999999999999998E-3</v>
      </c>
      <c r="M22" s="215">
        <v>0.89002999999999999</v>
      </c>
      <c r="N22" s="25">
        <v>9.7100000000000006E-2</v>
      </c>
      <c r="O22" s="25">
        <v>2.5000000000000001E-3</v>
      </c>
      <c r="P22" s="25"/>
      <c r="Q22" s="25">
        <v>1197</v>
      </c>
      <c r="R22" s="25">
        <v>26</v>
      </c>
      <c r="S22" s="27">
        <v>989</v>
      </c>
      <c r="T22" s="27">
        <v>22</v>
      </c>
      <c r="U22" s="146">
        <f t="shared" si="2"/>
        <v>2.2244691607684528</v>
      </c>
      <c r="V22" s="37">
        <v>1568</v>
      </c>
      <c r="W22" s="24">
        <v>46</v>
      </c>
      <c r="X22" s="22">
        <v>36.926020408163261</v>
      </c>
    </row>
    <row r="23" spans="1:25" s="2" customFormat="1" x14ac:dyDescent="0.2">
      <c r="A23" s="4" t="s">
        <v>131</v>
      </c>
      <c r="B23" s="22">
        <v>22.312000000000001</v>
      </c>
      <c r="C23" s="22">
        <v>1116</v>
      </c>
      <c r="D23" s="117">
        <v>62</v>
      </c>
      <c r="E23" s="22">
        <v>119</v>
      </c>
      <c r="F23" s="117">
        <v>14</v>
      </c>
      <c r="G23" s="23">
        <f t="shared" si="0"/>
        <v>0.10663082437275985</v>
      </c>
      <c r="H23" s="24">
        <f t="shared" si="1"/>
        <v>1143.9649999999999</v>
      </c>
      <c r="I23" s="215">
        <v>2.4820000000000002</v>
      </c>
      <c r="J23" s="215">
        <v>0.11</v>
      </c>
      <c r="K23" s="215">
        <v>0.18149999999999999</v>
      </c>
      <c r="L23" s="215">
        <v>6.3E-3</v>
      </c>
      <c r="M23" s="215">
        <v>0.97777999999999998</v>
      </c>
      <c r="N23" s="25">
        <v>9.7040000000000001E-2</v>
      </c>
      <c r="O23" s="25">
        <v>2.2000000000000001E-3</v>
      </c>
      <c r="P23" s="25"/>
      <c r="Q23" s="25">
        <v>1258</v>
      </c>
      <c r="R23" s="25">
        <v>32</v>
      </c>
      <c r="S23" s="27">
        <v>1073</v>
      </c>
      <c r="T23" s="27">
        <v>35</v>
      </c>
      <c r="U23" s="146">
        <f t="shared" si="2"/>
        <v>3.2618825722273996</v>
      </c>
      <c r="V23" s="37">
        <v>1568</v>
      </c>
      <c r="W23" s="24">
        <v>44</v>
      </c>
      <c r="X23" s="22">
        <v>31.568877551020414</v>
      </c>
    </row>
    <row r="24" spans="1:25" s="2" customFormat="1" x14ac:dyDescent="0.2">
      <c r="A24" s="4" t="s">
        <v>152</v>
      </c>
      <c r="B24" s="22">
        <v>22.097000000000001</v>
      </c>
      <c r="C24" s="22">
        <v>494</v>
      </c>
      <c r="D24" s="117">
        <v>28</v>
      </c>
      <c r="E24" s="22">
        <v>152</v>
      </c>
      <c r="F24" s="117">
        <v>18</v>
      </c>
      <c r="G24" s="23">
        <f t="shared" si="0"/>
        <v>0.30769230769230771</v>
      </c>
      <c r="H24" s="24">
        <f t="shared" si="1"/>
        <v>529.72</v>
      </c>
      <c r="I24" s="215">
        <v>3.41</v>
      </c>
      <c r="J24" s="215">
        <v>0.15</v>
      </c>
      <c r="K24" s="215">
        <v>0.25230000000000002</v>
      </c>
      <c r="L24" s="215">
        <v>8.6E-3</v>
      </c>
      <c r="M24" s="215">
        <v>0.95165999999999995</v>
      </c>
      <c r="N24" s="25">
        <v>9.7650000000000001E-2</v>
      </c>
      <c r="O24" s="25">
        <v>2.3E-3</v>
      </c>
      <c r="P24" s="25"/>
      <c r="Q24" s="25">
        <v>1497</v>
      </c>
      <c r="R24" s="25">
        <v>34</v>
      </c>
      <c r="S24" s="27">
        <v>1447</v>
      </c>
      <c r="T24" s="27">
        <v>44</v>
      </c>
      <c r="U24" s="146">
        <f t="shared" si="2"/>
        <v>3.04077401520387</v>
      </c>
      <c r="V24" s="37">
        <v>1577</v>
      </c>
      <c r="W24" s="24">
        <v>44</v>
      </c>
      <c r="X24" s="22">
        <v>8.2435003170577055</v>
      </c>
      <c r="Y24" s="4"/>
    </row>
    <row r="25" spans="1:25" s="2" customFormat="1" x14ac:dyDescent="0.2">
      <c r="A25" s="4" t="s">
        <v>161</v>
      </c>
      <c r="B25" s="22">
        <v>22.42</v>
      </c>
      <c r="C25" s="22">
        <v>1440</v>
      </c>
      <c r="D25" s="117">
        <v>210</v>
      </c>
      <c r="E25" s="22">
        <v>112.7</v>
      </c>
      <c r="F25" s="117">
        <v>6.3</v>
      </c>
      <c r="G25" s="23">
        <f t="shared" si="0"/>
        <v>7.8263888888888897E-2</v>
      </c>
      <c r="H25" s="24">
        <f t="shared" si="1"/>
        <v>1466.4845</v>
      </c>
      <c r="I25" s="215">
        <v>3.56</v>
      </c>
      <c r="J25" s="215">
        <v>0.14000000000000001</v>
      </c>
      <c r="K25" s="215">
        <v>0.26269999999999999</v>
      </c>
      <c r="L25" s="215">
        <v>8.3000000000000001E-3</v>
      </c>
      <c r="M25" s="215">
        <v>0.97472999999999999</v>
      </c>
      <c r="N25" s="25">
        <v>9.7509999999999999E-2</v>
      </c>
      <c r="O25" s="25">
        <v>2.3E-3</v>
      </c>
      <c r="P25" s="25"/>
      <c r="Q25" s="25">
        <v>1532</v>
      </c>
      <c r="R25" s="25">
        <v>32</v>
      </c>
      <c r="S25" s="27">
        <v>1501</v>
      </c>
      <c r="T25" s="27">
        <v>42</v>
      </c>
      <c r="U25" s="146">
        <f t="shared" si="2"/>
        <v>2.7981345769487009</v>
      </c>
      <c r="V25" s="37">
        <v>1577</v>
      </c>
      <c r="W25" s="24">
        <v>43</v>
      </c>
      <c r="X25" s="22">
        <v>4.8192771084337398</v>
      </c>
      <c r="Y25" s="4"/>
    </row>
    <row r="26" spans="1:25" s="2" customFormat="1" x14ac:dyDescent="0.2">
      <c r="A26" s="4" t="s">
        <v>154</v>
      </c>
      <c r="B26" s="22">
        <v>22.257999999999999</v>
      </c>
      <c r="C26" s="22">
        <v>767</v>
      </c>
      <c r="D26" s="117">
        <v>37</v>
      </c>
      <c r="E26" s="22">
        <v>204</v>
      </c>
      <c r="F26" s="117">
        <v>18</v>
      </c>
      <c r="G26" s="23">
        <f t="shared" si="0"/>
        <v>0.26597131681877445</v>
      </c>
      <c r="H26" s="24">
        <f t="shared" si="1"/>
        <v>814.94</v>
      </c>
      <c r="I26" s="215">
        <v>3.4740000000000002</v>
      </c>
      <c r="J26" s="215">
        <v>9.1999999999999998E-2</v>
      </c>
      <c r="K26" s="215">
        <v>0.25569999999999998</v>
      </c>
      <c r="L26" s="215">
        <v>4.3E-3</v>
      </c>
      <c r="M26" s="215">
        <v>0.73036999999999996</v>
      </c>
      <c r="N26" s="25">
        <v>9.7699999999999995E-2</v>
      </c>
      <c r="O26" s="25">
        <v>2.3E-3</v>
      </c>
      <c r="P26" s="25"/>
      <c r="Q26" s="25">
        <v>1520</v>
      </c>
      <c r="R26" s="25">
        <v>21</v>
      </c>
      <c r="S26" s="27">
        <v>1467</v>
      </c>
      <c r="T26" s="27">
        <v>22</v>
      </c>
      <c r="U26" s="146">
        <f t="shared" si="2"/>
        <v>1.4996591683708249</v>
      </c>
      <c r="V26" s="37">
        <v>1580</v>
      </c>
      <c r="W26" s="24">
        <v>44</v>
      </c>
      <c r="X26" s="22">
        <v>7.1518987341772196</v>
      </c>
      <c r="Y26" s="4"/>
    </row>
    <row r="27" spans="1:25" s="2" customFormat="1" x14ac:dyDescent="0.2">
      <c r="A27" s="4" t="s">
        <v>113</v>
      </c>
      <c r="B27" s="22">
        <v>15.484</v>
      </c>
      <c r="C27" s="22">
        <v>528</v>
      </c>
      <c r="D27" s="117">
        <v>28</v>
      </c>
      <c r="E27" s="22">
        <v>21.26</v>
      </c>
      <c r="F27" s="117">
        <v>0.62</v>
      </c>
      <c r="G27" s="23">
        <f t="shared" si="0"/>
        <v>4.0265151515151518E-2</v>
      </c>
      <c r="H27" s="24">
        <f t="shared" si="1"/>
        <v>532.99609999999996</v>
      </c>
      <c r="I27" s="215">
        <v>1.984</v>
      </c>
      <c r="J27" s="215">
        <v>6.5000000000000002E-2</v>
      </c>
      <c r="K27" s="215">
        <v>0.14630000000000001</v>
      </c>
      <c r="L27" s="215">
        <v>2.0999999999999999E-3</v>
      </c>
      <c r="M27" s="215">
        <v>0.57403999999999999</v>
      </c>
      <c r="N27" s="25">
        <v>9.8199999999999996E-2</v>
      </c>
      <c r="O27" s="25">
        <v>3.0000000000000001E-3</v>
      </c>
      <c r="P27" s="25"/>
      <c r="Q27" s="25">
        <v>1112</v>
      </c>
      <c r="R27" s="25">
        <v>23</v>
      </c>
      <c r="S27" s="27">
        <v>880</v>
      </c>
      <c r="T27" s="27">
        <v>12</v>
      </c>
      <c r="U27" s="146">
        <f t="shared" si="2"/>
        <v>1.3636363636363635</v>
      </c>
      <c r="V27" s="37">
        <v>1582</v>
      </c>
      <c r="W27" s="24">
        <v>55</v>
      </c>
      <c r="X27" s="22">
        <v>44.374209860935522</v>
      </c>
    </row>
    <row r="28" spans="1:25" s="2" customFormat="1" x14ac:dyDescent="0.2">
      <c r="A28" s="4" t="s">
        <v>153</v>
      </c>
      <c r="B28" s="22">
        <v>19.678000000000001</v>
      </c>
      <c r="C28" s="22">
        <v>663</v>
      </c>
      <c r="D28" s="117">
        <v>59</v>
      </c>
      <c r="E28" s="22">
        <v>165</v>
      </c>
      <c r="F28" s="117">
        <v>25</v>
      </c>
      <c r="G28" s="23">
        <f t="shared" si="0"/>
        <v>0.24886877828054299</v>
      </c>
      <c r="H28" s="24">
        <f t="shared" si="1"/>
        <v>701.77499999999998</v>
      </c>
      <c r="I28" s="215">
        <v>3.4390000000000001</v>
      </c>
      <c r="J28" s="215">
        <v>0.11</v>
      </c>
      <c r="K28" s="215">
        <v>0.25269999999999998</v>
      </c>
      <c r="L28" s="215">
        <v>5.8999999999999999E-3</v>
      </c>
      <c r="M28" s="215">
        <v>0.89295000000000002</v>
      </c>
      <c r="N28" s="25">
        <v>9.8159999999999997E-2</v>
      </c>
      <c r="O28" s="25">
        <v>2.3E-3</v>
      </c>
      <c r="P28" s="25"/>
      <c r="Q28" s="25">
        <v>1512</v>
      </c>
      <c r="R28" s="25">
        <v>24</v>
      </c>
      <c r="S28" s="27">
        <v>1455</v>
      </c>
      <c r="T28" s="27">
        <v>30</v>
      </c>
      <c r="U28" s="146">
        <f t="shared" si="2"/>
        <v>2.0618556701030926</v>
      </c>
      <c r="V28" s="37">
        <v>1589</v>
      </c>
      <c r="W28" s="24">
        <v>45</v>
      </c>
      <c r="X28" s="22">
        <v>8.432976714915041</v>
      </c>
      <c r="Y28" s="4"/>
    </row>
    <row r="29" spans="1:25" s="2" customFormat="1" x14ac:dyDescent="0.2">
      <c r="A29" s="4" t="s">
        <v>135</v>
      </c>
      <c r="B29" s="22">
        <v>22.366</v>
      </c>
      <c r="C29" s="22">
        <v>1850</v>
      </c>
      <c r="D29" s="117">
        <v>180</v>
      </c>
      <c r="E29" s="22">
        <v>137.19999999999999</v>
      </c>
      <c r="F29" s="117">
        <v>9.6999999999999993</v>
      </c>
      <c r="G29" s="23">
        <f t="shared" si="0"/>
        <v>7.4162162162162162E-2</v>
      </c>
      <c r="H29" s="24">
        <f t="shared" si="1"/>
        <v>1882.242</v>
      </c>
      <c r="I29" s="215">
        <v>2.73</v>
      </c>
      <c r="J29" s="215">
        <v>0.12</v>
      </c>
      <c r="K29" s="215">
        <v>0.20300000000000001</v>
      </c>
      <c r="L29" s="215">
        <v>7.0000000000000001E-3</v>
      </c>
      <c r="M29" s="215">
        <v>0.97994999999999999</v>
      </c>
      <c r="N29" s="25">
        <v>9.8290000000000002E-2</v>
      </c>
      <c r="O29" s="25">
        <v>2.2000000000000001E-3</v>
      </c>
      <c r="P29" s="25"/>
      <c r="Q29" s="25">
        <v>1337</v>
      </c>
      <c r="R29" s="25">
        <v>32</v>
      </c>
      <c r="S29" s="27">
        <v>1193</v>
      </c>
      <c r="T29" s="27">
        <v>38</v>
      </c>
      <c r="U29" s="146">
        <f t="shared" si="2"/>
        <v>3.1852472757753563</v>
      </c>
      <c r="V29" s="37">
        <v>1590</v>
      </c>
      <c r="W29" s="24">
        <v>42</v>
      </c>
      <c r="X29" s="22">
        <v>24.968553459119491</v>
      </c>
    </row>
    <row r="30" spans="1:25" s="2" customFormat="1" x14ac:dyDescent="0.2">
      <c r="A30" s="4" t="s">
        <v>115</v>
      </c>
      <c r="B30" s="22">
        <v>20.108000000000001</v>
      </c>
      <c r="C30" s="22">
        <v>819</v>
      </c>
      <c r="D30" s="117">
        <v>77</v>
      </c>
      <c r="E30" s="22">
        <v>74</v>
      </c>
      <c r="F30" s="117">
        <v>3.8</v>
      </c>
      <c r="G30" s="23">
        <f t="shared" si="0"/>
        <v>9.0354090354090352E-2</v>
      </c>
      <c r="H30" s="24">
        <f t="shared" si="1"/>
        <v>836.39</v>
      </c>
      <c r="I30" s="215">
        <v>2.0720000000000001</v>
      </c>
      <c r="J30" s="215">
        <v>6.3E-2</v>
      </c>
      <c r="K30" s="215">
        <v>0.15010000000000001</v>
      </c>
      <c r="L30" s="215">
        <v>3.2000000000000002E-3</v>
      </c>
      <c r="M30" s="215">
        <v>0.82291000000000003</v>
      </c>
      <c r="N30" s="25">
        <v>9.8199999999999996E-2</v>
      </c>
      <c r="O30" s="25">
        <v>2.3999999999999998E-3</v>
      </c>
      <c r="P30" s="25"/>
      <c r="Q30" s="25">
        <v>1139</v>
      </c>
      <c r="R30" s="25">
        <v>21</v>
      </c>
      <c r="S30" s="27">
        <v>901</v>
      </c>
      <c r="T30" s="27">
        <v>18</v>
      </c>
      <c r="U30" s="146">
        <f t="shared" si="2"/>
        <v>1.9977802441731412</v>
      </c>
      <c r="V30" s="37">
        <v>1595</v>
      </c>
      <c r="W30" s="24">
        <v>44</v>
      </c>
      <c r="X30" s="22">
        <v>43.510971786833849</v>
      </c>
    </row>
    <row r="31" spans="1:25" s="2" customFormat="1" x14ac:dyDescent="0.2">
      <c r="A31" s="4" t="s">
        <v>191</v>
      </c>
      <c r="B31" s="22">
        <v>19.678000000000001</v>
      </c>
      <c r="C31" s="22">
        <v>690</v>
      </c>
      <c r="D31" s="117">
        <v>36</v>
      </c>
      <c r="E31" s="22">
        <v>163.4</v>
      </c>
      <c r="F31" s="117">
        <v>8.8000000000000007</v>
      </c>
      <c r="G31" s="23">
        <f t="shared" si="0"/>
        <v>0.23681159420289855</v>
      </c>
      <c r="H31" s="24">
        <f t="shared" si="1"/>
        <v>728.399</v>
      </c>
      <c r="I31" s="215">
        <v>3.7909999999999999</v>
      </c>
      <c r="J31" s="215">
        <v>0.09</v>
      </c>
      <c r="K31" s="215">
        <v>0.28050000000000003</v>
      </c>
      <c r="L31" s="215">
        <v>3.3999999999999998E-3</v>
      </c>
      <c r="M31" s="215">
        <v>0.69313000000000002</v>
      </c>
      <c r="N31" s="25">
        <v>9.8479999999999998E-2</v>
      </c>
      <c r="O31" s="25">
        <v>2.2000000000000001E-3</v>
      </c>
      <c r="P31" s="25"/>
      <c r="Q31" s="25">
        <v>1592.4</v>
      </c>
      <c r="R31" s="25">
        <v>18</v>
      </c>
      <c r="S31" s="27">
        <v>1594</v>
      </c>
      <c r="T31" s="27">
        <v>17</v>
      </c>
      <c r="U31" s="146">
        <f t="shared" si="2"/>
        <v>1.0664993726474279</v>
      </c>
      <c r="V31" s="24">
        <v>1596</v>
      </c>
      <c r="W31" s="24">
        <v>42</v>
      </c>
      <c r="X31" s="22">
        <v>0.12531328320801727</v>
      </c>
      <c r="Y31" s="4"/>
    </row>
    <row r="32" spans="1:25" s="2" customFormat="1" x14ac:dyDescent="0.2">
      <c r="A32" s="2" t="s">
        <v>165</v>
      </c>
      <c r="B32" s="30">
        <v>19.838999999999999</v>
      </c>
      <c r="C32" s="30">
        <v>852</v>
      </c>
      <c r="D32" s="115">
        <v>57</v>
      </c>
      <c r="E32" s="30">
        <v>358</v>
      </c>
      <c r="F32" s="115">
        <v>54</v>
      </c>
      <c r="G32" s="31">
        <f t="shared" si="0"/>
        <v>0.42018779342723006</v>
      </c>
      <c r="H32" s="32">
        <f t="shared" si="1"/>
        <v>936.13</v>
      </c>
      <c r="I32" s="56">
        <v>3.6739999999999999</v>
      </c>
      <c r="J32" s="56">
        <v>0.11</v>
      </c>
      <c r="K32" s="56">
        <v>0.26879999999999998</v>
      </c>
      <c r="L32" s="56">
        <v>4.3E-3</v>
      </c>
      <c r="M32" s="56">
        <v>0.86295999999999995</v>
      </c>
      <c r="N32" s="17">
        <v>9.8900000000000002E-2</v>
      </c>
      <c r="O32" s="17">
        <v>2.3999999999999998E-3</v>
      </c>
      <c r="P32" s="17"/>
      <c r="Q32" s="17">
        <v>1563</v>
      </c>
      <c r="R32" s="17">
        <v>23</v>
      </c>
      <c r="S32" s="33">
        <v>1534</v>
      </c>
      <c r="T32" s="33">
        <v>22</v>
      </c>
      <c r="U32" s="121">
        <f t="shared" si="2"/>
        <v>1.4341590612777053</v>
      </c>
      <c r="V32" s="32">
        <v>1603</v>
      </c>
      <c r="W32" s="32">
        <v>45</v>
      </c>
      <c r="X32" s="30">
        <v>4.3044291952588853</v>
      </c>
    </row>
    <row r="33" spans="1:25" s="2" customFormat="1" x14ac:dyDescent="0.2">
      <c r="A33" s="4" t="s">
        <v>203</v>
      </c>
      <c r="B33" s="22">
        <v>17.527000000000001</v>
      </c>
      <c r="C33" s="22">
        <v>101.1</v>
      </c>
      <c r="D33" s="117">
        <v>9.1999999999999993</v>
      </c>
      <c r="E33" s="22">
        <v>30.6</v>
      </c>
      <c r="F33" s="117">
        <v>1.5</v>
      </c>
      <c r="G33" s="23">
        <f t="shared" si="0"/>
        <v>0.30267062314540061</v>
      </c>
      <c r="H33" s="24">
        <f t="shared" si="1"/>
        <v>108.291</v>
      </c>
      <c r="I33" s="58">
        <v>3.8969999999999998</v>
      </c>
      <c r="J33" s="58">
        <v>0.11</v>
      </c>
      <c r="K33" s="58">
        <v>0.28460000000000002</v>
      </c>
      <c r="L33" s="58">
        <v>3.8999999999999998E-3</v>
      </c>
      <c r="M33" s="58">
        <v>0.32923999999999998</v>
      </c>
      <c r="N33" s="25">
        <v>9.9299999999999999E-2</v>
      </c>
      <c r="O33" s="25">
        <v>2.5999999999999999E-3</v>
      </c>
      <c r="P33" s="25"/>
      <c r="Q33" s="25">
        <v>1611</v>
      </c>
      <c r="R33" s="25">
        <v>22</v>
      </c>
      <c r="S33" s="27">
        <v>1614</v>
      </c>
      <c r="T33" s="27">
        <v>19</v>
      </c>
      <c r="U33" s="121">
        <f t="shared" si="2"/>
        <v>1.1771995043370507</v>
      </c>
      <c r="V33" s="24">
        <v>1606</v>
      </c>
      <c r="W33" s="24">
        <v>50</v>
      </c>
      <c r="X33" s="22">
        <v>-0.49813200498132204</v>
      </c>
    </row>
    <row r="34" spans="1:25" s="2" customFormat="1" x14ac:dyDescent="0.2">
      <c r="A34" s="2" t="s">
        <v>228</v>
      </c>
      <c r="B34" s="30">
        <v>8.1183999999999994</v>
      </c>
      <c r="C34" s="30">
        <v>845</v>
      </c>
      <c r="D34" s="115">
        <v>65</v>
      </c>
      <c r="E34" s="30">
        <v>238</v>
      </c>
      <c r="F34" s="115">
        <v>24</v>
      </c>
      <c r="G34" s="31">
        <f t="shared" si="0"/>
        <v>0.28165680473372778</v>
      </c>
      <c r="H34" s="32">
        <f t="shared" si="1"/>
        <v>900.93</v>
      </c>
      <c r="I34" s="56">
        <v>4.0049999999999999</v>
      </c>
      <c r="J34" s="56">
        <v>9.6000000000000002E-2</v>
      </c>
      <c r="K34" s="56">
        <v>0.29099999999999998</v>
      </c>
      <c r="L34" s="56">
        <v>4.4999999999999997E-3</v>
      </c>
      <c r="M34" s="56">
        <v>0.71067000000000002</v>
      </c>
      <c r="N34" s="17">
        <v>9.9699999999999997E-2</v>
      </c>
      <c r="O34" s="17">
        <v>2.3999999999999998E-3</v>
      </c>
      <c r="P34" s="17"/>
      <c r="Q34" s="17">
        <v>1634.9</v>
      </c>
      <c r="R34" s="17">
        <v>20</v>
      </c>
      <c r="S34" s="33">
        <v>1646</v>
      </c>
      <c r="T34" s="33">
        <v>22</v>
      </c>
      <c r="U34" s="121">
        <f t="shared" si="2"/>
        <v>1.336573511543135</v>
      </c>
      <c r="V34" s="32">
        <v>1618</v>
      </c>
      <c r="W34" s="32">
        <v>44</v>
      </c>
      <c r="X34" s="30">
        <v>-1.7305315203955507</v>
      </c>
    </row>
    <row r="35" spans="1:25" s="2" customFormat="1" x14ac:dyDescent="0.2">
      <c r="A35" s="2" t="s">
        <v>252</v>
      </c>
      <c r="B35" s="30">
        <v>16.29</v>
      </c>
      <c r="C35" s="30">
        <v>135</v>
      </c>
      <c r="D35" s="115">
        <v>21</v>
      </c>
      <c r="E35" s="30">
        <v>31.1</v>
      </c>
      <c r="F35" s="115">
        <v>1.9</v>
      </c>
      <c r="G35" s="31">
        <f t="shared" ref="G35:G66" si="3">E35/C35</f>
        <v>0.23037037037037039</v>
      </c>
      <c r="H35" s="32">
        <f t="shared" ref="H35:H66" si="4">C35+(0.235*E35)</f>
        <v>142.30850000000001</v>
      </c>
      <c r="I35" s="56">
        <v>4.5199999999999996</v>
      </c>
      <c r="J35" s="56">
        <v>0.23</v>
      </c>
      <c r="K35" s="56">
        <v>0.32900000000000001</v>
      </c>
      <c r="L35" s="56">
        <v>1.2999999999999999E-2</v>
      </c>
      <c r="M35" s="56">
        <v>0.95889000000000002</v>
      </c>
      <c r="N35" s="17">
        <v>9.9900000000000003E-2</v>
      </c>
      <c r="O35" s="17">
        <v>2.3999999999999998E-3</v>
      </c>
      <c r="P35" s="17"/>
      <c r="Q35" s="17">
        <v>1739</v>
      </c>
      <c r="R35" s="17">
        <v>41</v>
      </c>
      <c r="S35" s="33">
        <v>1830</v>
      </c>
      <c r="T35" s="33">
        <v>66</v>
      </c>
      <c r="U35" s="121">
        <f t="shared" ref="U35:U66" si="5">(T35/S35)*100</f>
        <v>3.6065573770491808</v>
      </c>
      <c r="V35" s="32">
        <v>1619</v>
      </c>
      <c r="W35" s="32">
        <v>45</v>
      </c>
      <c r="X35" s="30">
        <v>-13.032736256948741</v>
      </c>
    </row>
    <row r="36" spans="1:25" s="2" customFormat="1" x14ac:dyDescent="0.2">
      <c r="A36" s="2" t="s">
        <v>244</v>
      </c>
      <c r="B36" s="30">
        <v>10.269</v>
      </c>
      <c r="C36" s="30">
        <v>150</v>
      </c>
      <c r="D36" s="115">
        <v>10</v>
      </c>
      <c r="E36" s="30">
        <v>21.84</v>
      </c>
      <c r="F36" s="115">
        <v>0.85</v>
      </c>
      <c r="G36" s="31">
        <f t="shared" si="3"/>
        <v>0.14560000000000001</v>
      </c>
      <c r="H36" s="32">
        <f t="shared" si="4"/>
        <v>155.13239999999999</v>
      </c>
      <c r="I36" s="56">
        <v>4.1100000000000003</v>
      </c>
      <c r="J36" s="56">
        <v>0.13</v>
      </c>
      <c r="K36" s="56">
        <v>0.2984</v>
      </c>
      <c r="L36" s="56">
        <v>6.3E-3</v>
      </c>
      <c r="M36" s="56">
        <v>0.56779000000000002</v>
      </c>
      <c r="N36" s="17">
        <v>9.9599999999999994E-2</v>
      </c>
      <c r="O36" s="17">
        <v>2.7000000000000001E-3</v>
      </c>
      <c r="P36" s="17"/>
      <c r="Q36" s="17">
        <v>1654</v>
      </c>
      <c r="R36" s="17">
        <v>27</v>
      </c>
      <c r="S36" s="33">
        <v>1683</v>
      </c>
      <c r="T36" s="33">
        <v>31</v>
      </c>
      <c r="U36" s="121">
        <f t="shared" si="5"/>
        <v>1.8419489007724301</v>
      </c>
      <c r="V36" s="32">
        <v>1620</v>
      </c>
      <c r="W36" s="32">
        <v>48</v>
      </c>
      <c r="X36" s="30">
        <v>-3.8888888888888973</v>
      </c>
    </row>
    <row r="37" spans="1:25" s="2" customFormat="1" x14ac:dyDescent="0.2">
      <c r="A37" s="2" t="s">
        <v>247</v>
      </c>
      <c r="B37" s="30">
        <v>9.7850000000000001</v>
      </c>
      <c r="C37" s="30">
        <v>752</v>
      </c>
      <c r="D37" s="115">
        <v>38</v>
      </c>
      <c r="E37" s="30">
        <v>400</v>
      </c>
      <c r="F37" s="115">
        <v>22</v>
      </c>
      <c r="G37" s="31">
        <f t="shared" si="3"/>
        <v>0.53191489361702127</v>
      </c>
      <c r="H37" s="32">
        <f t="shared" si="4"/>
        <v>846</v>
      </c>
      <c r="I37" s="56">
        <v>4.125</v>
      </c>
      <c r="J37" s="56">
        <v>0.12</v>
      </c>
      <c r="K37" s="56">
        <v>0.30299999999999999</v>
      </c>
      <c r="L37" s="56">
        <v>6.1000000000000004E-3</v>
      </c>
      <c r="M37" s="56">
        <v>0.81340000000000001</v>
      </c>
      <c r="N37" s="17">
        <v>9.9699999999999997E-2</v>
      </c>
      <c r="O37" s="17">
        <v>2.3999999999999998E-3</v>
      </c>
      <c r="P37" s="17"/>
      <c r="Q37" s="17">
        <v>1658</v>
      </c>
      <c r="R37" s="17">
        <v>23</v>
      </c>
      <c r="S37" s="33">
        <v>1706</v>
      </c>
      <c r="T37" s="33">
        <v>30</v>
      </c>
      <c r="U37" s="121">
        <f t="shared" si="5"/>
        <v>1.7584994138335288</v>
      </c>
      <c r="V37" s="32">
        <v>1620</v>
      </c>
      <c r="W37" s="32">
        <v>47</v>
      </c>
      <c r="X37" s="30">
        <v>-5.3086419753086478</v>
      </c>
    </row>
    <row r="38" spans="1:25" s="4" customFormat="1" x14ac:dyDescent="0.2">
      <c r="A38" s="2" t="s">
        <v>176</v>
      </c>
      <c r="B38" s="30">
        <v>22.312000000000001</v>
      </c>
      <c r="C38" s="30">
        <v>621</v>
      </c>
      <c r="D38" s="115">
        <v>74</v>
      </c>
      <c r="E38" s="30">
        <v>46.7</v>
      </c>
      <c r="F38" s="115">
        <v>2.9</v>
      </c>
      <c r="G38" s="31">
        <f t="shared" si="3"/>
        <v>7.5201288244766504E-2</v>
      </c>
      <c r="H38" s="32">
        <f t="shared" si="4"/>
        <v>631.97450000000003</v>
      </c>
      <c r="I38" s="56">
        <v>3.7349999999999999</v>
      </c>
      <c r="J38" s="56">
        <v>0.1</v>
      </c>
      <c r="K38" s="56">
        <v>0.27550000000000002</v>
      </c>
      <c r="L38" s="56">
        <v>4.4000000000000003E-3</v>
      </c>
      <c r="M38" s="56">
        <v>0.71875</v>
      </c>
      <c r="N38" s="17">
        <v>0.1</v>
      </c>
      <c r="O38" s="17">
        <v>2.3999999999999998E-3</v>
      </c>
      <c r="P38" s="17"/>
      <c r="Q38" s="17">
        <v>1580</v>
      </c>
      <c r="R38" s="17">
        <v>22</v>
      </c>
      <c r="S38" s="33">
        <v>1568</v>
      </c>
      <c r="T38" s="33">
        <v>22</v>
      </c>
      <c r="U38" s="121">
        <f t="shared" si="5"/>
        <v>1.403061224489796</v>
      </c>
      <c r="V38" s="32">
        <v>1621</v>
      </c>
      <c r="W38" s="32">
        <v>44</v>
      </c>
      <c r="X38" s="30">
        <v>3.2695866748920444</v>
      </c>
      <c r="Y38" s="2"/>
    </row>
    <row r="39" spans="1:25" s="4" customFormat="1" x14ac:dyDescent="0.2">
      <c r="A39" s="2" t="s">
        <v>169</v>
      </c>
      <c r="B39" s="30">
        <v>18.548999999999999</v>
      </c>
      <c r="C39" s="30">
        <v>437</v>
      </c>
      <c r="D39" s="115">
        <v>44</v>
      </c>
      <c r="E39" s="30">
        <v>144</v>
      </c>
      <c r="F39" s="115">
        <v>13</v>
      </c>
      <c r="G39" s="31">
        <f t="shared" si="3"/>
        <v>0.32951945080091533</v>
      </c>
      <c r="H39" s="32">
        <f t="shared" si="4"/>
        <v>470.84</v>
      </c>
      <c r="I39" s="56">
        <v>3.76</v>
      </c>
      <c r="J39" s="56">
        <v>9.4E-2</v>
      </c>
      <c r="K39" s="56">
        <v>0.27129999999999999</v>
      </c>
      <c r="L39" s="56">
        <v>3.8999999999999998E-3</v>
      </c>
      <c r="M39" s="56">
        <v>0.61395999999999995</v>
      </c>
      <c r="N39" s="17">
        <v>9.9900000000000003E-2</v>
      </c>
      <c r="O39" s="17">
        <v>2.3999999999999998E-3</v>
      </c>
      <c r="P39" s="17"/>
      <c r="Q39" s="17">
        <v>1583</v>
      </c>
      <c r="R39" s="17">
        <v>20</v>
      </c>
      <c r="S39" s="33">
        <v>1547</v>
      </c>
      <c r="T39" s="33">
        <v>20</v>
      </c>
      <c r="U39" s="121">
        <f t="shared" si="5"/>
        <v>1.2928248222365868</v>
      </c>
      <c r="V39" s="32">
        <v>1622</v>
      </c>
      <c r="W39" s="32">
        <v>45</v>
      </c>
      <c r="X39" s="30">
        <v>4.623921085080152</v>
      </c>
      <c r="Y39" s="2"/>
    </row>
    <row r="40" spans="1:25" s="4" customFormat="1" x14ac:dyDescent="0.2">
      <c r="A40" s="2" t="s">
        <v>186</v>
      </c>
      <c r="B40" s="30">
        <v>15.108000000000001</v>
      </c>
      <c r="C40" s="30">
        <v>180</v>
      </c>
      <c r="D40" s="115">
        <v>23</v>
      </c>
      <c r="E40" s="30">
        <v>58.6</v>
      </c>
      <c r="F40" s="115">
        <v>5.7</v>
      </c>
      <c r="G40" s="31">
        <f t="shared" si="3"/>
        <v>0.32555555555555554</v>
      </c>
      <c r="H40" s="32">
        <f t="shared" si="4"/>
        <v>193.77099999999999</v>
      </c>
      <c r="I40" s="56">
        <v>3.8420000000000001</v>
      </c>
      <c r="J40" s="56">
        <v>0.1</v>
      </c>
      <c r="K40" s="56">
        <v>0.27889999999999998</v>
      </c>
      <c r="L40" s="56">
        <v>4.1000000000000003E-3</v>
      </c>
      <c r="M40" s="56">
        <v>0.50790000000000002</v>
      </c>
      <c r="N40" s="17">
        <v>0.10009999999999999</v>
      </c>
      <c r="O40" s="17">
        <v>2.5999999999999999E-3</v>
      </c>
      <c r="P40" s="17"/>
      <c r="Q40" s="17">
        <v>1601</v>
      </c>
      <c r="R40" s="17">
        <v>21</v>
      </c>
      <c r="S40" s="33">
        <v>1586</v>
      </c>
      <c r="T40" s="33">
        <v>21</v>
      </c>
      <c r="U40" s="121">
        <f t="shared" si="5"/>
        <v>1.3240857503152585</v>
      </c>
      <c r="V40" s="32">
        <v>1622</v>
      </c>
      <c r="W40" s="32">
        <v>48</v>
      </c>
      <c r="X40" s="30">
        <v>2.2194821208384674</v>
      </c>
      <c r="Y40" s="2"/>
    </row>
    <row r="41" spans="1:25" s="4" customFormat="1" x14ac:dyDescent="0.2">
      <c r="A41" s="2" t="s">
        <v>174</v>
      </c>
      <c r="B41" s="30">
        <v>12.419</v>
      </c>
      <c r="C41" s="30">
        <v>349</v>
      </c>
      <c r="D41" s="115">
        <v>29</v>
      </c>
      <c r="E41" s="30">
        <v>55.5</v>
      </c>
      <c r="F41" s="115">
        <v>4.5</v>
      </c>
      <c r="G41" s="31">
        <f t="shared" si="3"/>
        <v>0.15902578796561603</v>
      </c>
      <c r="H41" s="32">
        <f t="shared" si="4"/>
        <v>362.04250000000002</v>
      </c>
      <c r="I41" s="56">
        <v>3.742</v>
      </c>
      <c r="J41" s="56">
        <v>9.5000000000000001E-2</v>
      </c>
      <c r="K41" s="56">
        <v>0.2747</v>
      </c>
      <c r="L41" s="56">
        <v>4.4000000000000003E-3</v>
      </c>
      <c r="M41" s="56">
        <v>0.40662999999999999</v>
      </c>
      <c r="N41" s="17">
        <v>0.1</v>
      </c>
      <c r="O41" s="17">
        <v>2.5000000000000001E-3</v>
      </c>
      <c r="P41" s="17"/>
      <c r="Q41" s="17">
        <v>1580</v>
      </c>
      <c r="R41" s="17">
        <v>20</v>
      </c>
      <c r="S41" s="33">
        <v>1564</v>
      </c>
      <c r="T41" s="33">
        <v>22</v>
      </c>
      <c r="U41" s="121">
        <f t="shared" si="5"/>
        <v>1.4066496163682864</v>
      </c>
      <c r="V41" s="32">
        <v>1625</v>
      </c>
      <c r="W41" s="32">
        <v>48</v>
      </c>
      <c r="X41" s="30">
        <v>3.7538461538461521</v>
      </c>
      <c r="Y41" s="2"/>
    </row>
    <row r="42" spans="1:25" s="4" customFormat="1" x14ac:dyDescent="0.2">
      <c r="A42" s="2" t="s">
        <v>167</v>
      </c>
      <c r="B42" s="30">
        <v>18.602</v>
      </c>
      <c r="C42" s="30">
        <v>293</v>
      </c>
      <c r="D42" s="115">
        <v>25</v>
      </c>
      <c r="E42" s="30">
        <v>60.2</v>
      </c>
      <c r="F42" s="115">
        <v>5.0999999999999996</v>
      </c>
      <c r="G42" s="31">
        <f t="shared" si="3"/>
        <v>0.20546075085324234</v>
      </c>
      <c r="H42" s="32">
        <f t="shared" si="4"/>
        <v>307.14699999999999</v>
      </c>
      <c r="I42" s="56">
        <v>3.762</v>
      </c>
      <c r="J42" s="56">
        <v>9.9000000000000005E-2</v>
      </c>
      <c r="K42" s="56">
        <v>0.27060000000000001</v>
      </c>
      <c r="L42" s="56">
        <v>4.4000000000000003E-3</v>
      </c>
      <c r="M42" s="56">
        <v>0.67989999999999995</v>
      </c>
      <c r="N42" s="17">
        <v>0.1003</v>
      </c>
      <c r="O42" s="17">
        <v>2.5000000000000001E-3</v>
      </c>
      <c r="P42" s="17"/>
      <c r="Q42" s="17">
        <v>1583</v>
      </c>
      <c r="R42" s="17">
        <v>21</v>
      </c>
      <c r="S42" s="33">
        <v>1546</v>
      </c>
      <c r="T42" s="33">
        <v>22</v>
      </c>
      <c r="U42" s="121">
        <f t="shared" si="5"/>
        <v>1.4230271668822769</v>
      </c>
      <c r="V42" s="32">
        <v>1627</v>
      </c>
      <c r="W42" s="32">
        <v>45</v>
      </c>
      <c r="X42" s="30">
        <v>4.9784880147510702</v>
      </c>
      <c r="Y42" s="2"/>
    </row>
    <row r="43" spans="1:25" s="4" customFormat="1" x14ac:dyDescent="0.2">
      <c r="A43" s="2" t="s">
        <v>215</v>
      </c>
      <c r="B43" s="30">
        <v>15.699</v>
      </c>
      <c r="C43" s="30">
        <v>374</v>
      </c>
      <c r="D43" s="115">
        <v>35</v>
      </c>
      <c r="E43" s="30">
        <v>34.9</v>
      </c>
      <c r="F43" s="115">
        <v>2.7</v>
      </c>
      <c r="G43" s="31">
        <f t="shared" si="3"/>
        <v>9.3315508021390367E-2</v>
      </c>
      <c r="H43" s="32">
        <f t="shared" si="4"/>
        <v>382.20150000000001</v>
      </c>
      <c r="I43" s="56">
        <v>4.0049999999999999</v>
      </c>
      <c r="J43" s="56">
        <v>0.11</v>
      </c>
      <c r="K43" s="56">
        <v>0.28920000000000001</v>
      </c>
      <c r="L43" s="56">
        <v>5.4999999999999997E-3</v>
      </c>
      <c r="M43" s="56">
        <v>0.84006000000000003</v>
      </c>
      <c r="N43" s="17">
        <v>0.1003</v>
      </c>
      <c r="O43" s="17">
        <v>2.3999999999999998E-3</v>
      </c>
      <c r="P43" s="17"/>
      <c r="Q43" s="17">
        <v>1634</v>
      </c>
      <c r="R43" s="17">
        <v>23</v>
      </c>
      <c r="S43" s="33">
        <v>1637</v>
      </c>
      <c r="T43" s="33">
        <v>28</v>
      </c>
      <c r="U43" s="121">
        <f t="shared" si="5"/>
        <v>1.7104459376908978</v>
      </c>
      <c r="V43" s="32">
        <v>1628</v>
      </c>
      <c r="W43" s="32">
        <v>45</v>
      </c>
      <c r="X43" s="30">
        <v>-0.55282555282554213</v>
      </c>
      <c r="Y43" s="2"/>
    </row>
    <row r="44" spans="1:25" s="2" customFormat="1" x14ac:dyDescent="0.2">
      <c r="A44" s="2" t="s">
        <v>162</v>
      </c>
      <c r="B44" s="30">
        <v>15.054</v>
      </c>
      <c r="C44" s="30">
        <v>372</v>
      </c>
      <c r="D44" s="115">
        <v>35</v>
      </c>
      <c r="E44" s="30">
        <v>51.7</v>
      </c>
      <c r="F44" s="115">
        <v>2.1</v>
      </c>
      <c r="G44" s="31">
        <f t="shared" si="3"/>
        <v>0.13897849462365591</v>
      </c>
      <c r="H44" s="32">
        <f t="shared" si="4"/>
        <v>384.14949999999999</v>
      </c>
      <c r="I44" s="56">
        <v>3.6040000000000001</v>
      </c>
      <c r="J44" s="56">
        <v>0.11</v>
      </c>
      <c r="K44" s="56">
        <v>0.26200000000000001</v>
      </c>
      <c r="L44" s="56">
        <v>6.0000000000000001E-3</v>
      </c>
      <c r="M44" s="56">
        <v>0.76359999999999995</v>
      </c>
      <c r="N44" s="17">
        <v>0.1002</v>
      </c>
      <c r="O44" s="17">
        <v>2.5999999999999999E-3</v>
      </c>
      <c r="P44" s="17"/>
      <c r="Q44" s="17">
        <v>1548</v>
      </c>
      <c r="R44" s="17">
        <v>23</v>
      </c>
      <c r="S44" s="33">
        <v>1503</v>
      </c>
      <c r="T44" s="33">
        <v>31</v>
      </c>
      <c r="U44" s="121">
        <f t="shared" si="5"/>
        <v>2.0625415834996672</v>
      </c>
      <c r="V44" s="32">
        <v>1629</v>
      </c>
      <c r="W44" s="32">
        <v>49</v>
      </c>
      <c r="X44" s="30">
        <v>7.7348066298342566</v>
      </c>
    </row>
    <row r="45" spans="1:25" s="4" customFormat="1" x14ac:dyDescent="0.2">
      <c r="A45" s="2" t="s">
        <v>143</v>
      </c>
      <c r="B45" s="30">
        <v>22.312000000000001</v>
      </c>
      <c r="C45" s="30">
        <v>521</v>
      </c>
      <c r="D45" s="115">
        <v>58</v>
      </c>
      <c r="E45" s="30">
        <v>96.4</v>
      </c>
      <c r="F45" s="115">
        <v>5.6</v>
      </c>
      <c r="G45" s="31">
        <f t="shared" si="3"/>
        <v>0.1850287907869482</v>
      </c>
      <c r="H45" s="32">
        <f t="shared" si="4"/>
        <v>543.654</v>
      </c>
      <c r="I45" s="56">
        <v>3.202</v>
      </c>
      <c r="J45" s="56">
        <v>9.0999999999999998E-2</v>
      </c>
      <c r="K45" s="56">
        <v>0.2316</v>
      </c>
      <c r="L45" s="56">
        <v>3.7000000000000002E-3</v>
      </c>
      <c r="M45" s="56">
        <v>0.80345</v>
      </c>
      <c r="N45" s="17">
        <v>0.10050000000000001</v>
      </c>
      <c r="O45" s="17">
        <v>2.3999999999999998E-3</v>
      </c>
      <c r="P45" s="17"/>
      <c r="Q45" s="17">
        <v>1455</v>
      </c>
      <c r="R45" s="17">
        <v>22</v>
      </c>
      <c r="S45" s="33">
        <v>1342</v>
      </c>
      <c r="T45" s="33">
        <v>19</v>
      </c>
      <c r="U45" s="121">
        <f t="shared" si="5"/>
        <v>1.4157973174366618</v>
      </c>
      <c r="V45" s="32">
        <v>1630</v>
      </c>
      <c r="W45" s="32">
        <v>45</v>
      </c>
      <c r="X45" s="30">
        <v>17.668711656441715</v>
      </c>
      <c r="Y45" s="2"/>
    </row>
    <row r="46" spans="1:25" s="4" customFormat="1" x14ac:dyDescent="0.2">
      <c r="A46" s="2" t="s">
        <v>205</v>
      </c>
      <c r="B46" s="30">
        <v>18.655999999999999</v>
      </c>
      <c r="C46" s="30">
        <v>419</v>
      </c>
      <c r="D46" s="115">
        <v>42</v>
      </c>
      <c r="E46" s="30">
        <v>58.2</v>
      </c>
      <c r="F46" s="115">
        <v>3.1</v>
      </c>
      <c r="G46" s="31">
        <f t="shared" si="3"/>
        <v>0.13890214797136038</v>
      </c>
      <c r="H46" s="32">
        <f t="shared" si="4"/>
        <v>432.67700000000002</v>
      </c>
      <c r="I46" s="56">
        <v>3.9239999999999999</v>
      </c>
      <c r="J46" s="56">
        <v>9.4E-2</v>
      </c>
      <c r="K46" s="56">
        <v>0.28439999999999999</v>
      </c>
      <c r="L46" s="56">
        <v>3.7000000000000002E-3</v>
      </c>
      <c r="M46" s="56">
        <v>0.69630000000000003</v>
      </c>
      <c r="N46" s="17">
        <v>0.10026</v>
      </c>
      <c r="O46" s="17">
        <v>2.3E-3</v>
      </c>
      <c r="P46" s="17"/>
      <c r="Q46" s="17">
        <v>1617.8</v>
      </c>
      <c r="R46" s="17">
        <v>19</v>
      </c>
      <c r="S46" s="33">
        <v>1617</v>
      </c>
      <c r="T46" s="33">
        <v>19</v>
      </c>
      <c r="U46" s="121">
        <f t="shared" si="5"/>
        <v>1.1750154607297465</v>
      </c>
      <c r="V46" s="32">
        <v>1631</v>
      </c>
      <c r="W46" s="32">
        <v>44</v>
      </c>
      <c r="X46" s="30">
        <v>0.85836909871244149</v>
      </c>
      <c r="Y46" s="2"/>
    </row>
    <row r="47" spans="1:25" s="4" customFormat="1" x14ac:dyDescent="0.2">
      <c r="A47" s="2" t="s">
        <v>235</v>
      </c>
      <c r="B47" s="30">
        <v>21.452000000000002</v>
      </c>
      <c r="C47" s="30">
        <v>383</v>
      </c>
      <c r="D47" s="115">
        <v>44</v>
      </c>
      <c r="E47" s="30">
        <v>62.9</v>
      </c>
      <c r="F47" s="115">
        <v>6.3</v>
      </c>
      <c r="G47" s="31">
        <f t="shared" si="3"/>
        <v>0.16422976501305483</v>
      </c>
      <c r="H47" s="32">
        <f t="shared" si="4"/>
        <v>397.78149999999999</v>
      </c>
      <c r="I47" s="56">
        <v>4.0540000000000003</v>
      </c>
      <c r="J47" s="56">
        <v>0.11</v>
      </c>
      <c r="K47" s="56">
        <v>0.29349999999999998</v>
      </c>
      <c r="L47" s="56">
        <v>4.5999999999999999E-3</v>
      </c>
      <c r="M47" s="56">
        <v>0.80754999999999999</v>
      </c>
      <c r="N47" s="17">
        <v>0.10045</v>
      </c>
      <c r="O47" s="17">
        <v>2.3E-3</v>
      </c>
      <c r="P47" s="17"/>
      <c r="Q47" s="17">
        <v>1645</v>
      </c>
      <c r="R47" s="17">
        <v>22</v>
      </c>
      <c r="S47" s="33">
        <v>1658</v>
      </c>
      <c r="T47" s="33">
        <v>23</v>
      </c>
      <c r="U47" s="121">
        <f t="shared" si="5"/>
        <v>1.3872135102533172</v>
      </c>
      <c r="V47" s="32">
        <v>1632</v>
      </c>
      <c r="W47" s="32">
        <v>43</v>
      </c>
      <c r="X47" s="30">
        <v>-1.5931372549019551</v>
      </c>
      <c r="Y47" s="2"/>
    </row>
    <row r="48" spans="1:25" s="4" customFormat="1" x14ac:dyDescent="0.2">
      <c r="A48" s="2" t="s">
        <v>128</v>
      </c>
      <c r="B48" s="30">
        <v>8.6021999999999998</v>
      </c>
      <c r="C48" s="30">
        <v>294</v>
      </c>
      <c r="D48" s="115">
        <v>11</v>
      </c>
      <c r="E48" s="30">
        <v>150.5</v>
      </c>
      <c r="F48" s="115">
        <v>6.7</v>
      </c>
      <c r="G48" s="31">
        <f t="shared" si="3"/>
        <v>0.51190476190476186</v>
      </c>
      <c r="H48" s="32">
        <f t="shared" si="4"/>
        <v>329.36750000000001</v>
      </c>
      <c r="I48" s="56">
        <v>2.4260000000000002</v>
      </c>
      <c r="J48" s="56">
        <v>7.1999999999999995E-2</v>
      </c>
      <c r="K48" s="56">
        <v>0.1731</v>
      </c>
      <c r="L48" s="56">
        <v>3.0000000000000001E-3</v>
      </c>
      <c r="M48" s="56">
        <v>0.76510999999999996</v>
      </c>
      <c r="N48" s="17">
        <v>0.10059999999999999</v>
      </c>
      <c r="O48" s="17">
        <v>2.3999999999999998E-3</v>
      </c>
      <c r="P48" s="17"/>
      <c r="Q48" s="17">
        <v>1252</v>
      </c>
      <c r="R48" s="17">
        <v>22</v>
      </c>
      <c r="S48" s="33">
        <v>1029</v>
      </c>
      <c r="T48" s="33">
        <v>17</v>
      </c>
      <c r="U48" s="121">
        <f t="shared" si="5"/>
        <v>1.6520894071914478</v>
      </c>
      <c r="V48" s="32">
        <v>1633</v>
      </c>
      <c r="W48" s="32">
        <v>45</v>
      </c>
      <c r="X48" s="30">
        <v>36.987140232700554</v>
      </c>
      <c r="Y48" s="2"/>
    </row>
    <row r="49" spans="1:25" s="4" customFormat="1" x14ac:dyDescent="0.2">
      <c r="A49" s="2" t="s">
        <v>177</v>
      </c>
      <c r="B49" s="30">
        <v>20.86</v>
      </c>
      <c r="C49" s="30">
        <v>744</v>
      </c>
      <c r="D49" s="115">
        <v>47</v>
      </c>
      <c r="E49" s="30">
        <v>153</v>
      </c>
      <c r="F49" s="115">
        <v>15</v>
      </c>
      <c r="G49" s="31">
        <f t="shared" si="3"/>
        <v>0.20564516129032259</v>
      </c>
      <c r="H49" s="32">
        <f t="shared" si="4"/>
        <v>779.95500000000004</v>
      </c>
      <c r="I49" s="56">
        <v>3.8069999999999999</v>
      </c>
      <c r="J49" s="56">
        <v>0.11</v>
      </c>
      <c r="K49" s="56">
        <v>0.27579999999999999</v>
      </c>
      <c r="L49" s="56">
        <v>5.3E-3</v>
      </c>
      <c r="M49" s="56">
        <v>0.86082999999999998</v>
      </c>
      <c r="N49" s="17">
        <v>0.10045999999999999</v>
      </c>
      <c r="O49" s="17">
        <v>2.3E-3</v>
      </c>
      <c r="P49" s="17"/>
      <c r="Q49" s="17">
        <v>1592</v>
      </c>
      <c r="R49" s="17">
        <v>23</v>
      </c>
      <c r="S49" s="33">
        <v>1572</v>
      </c>
      <c r="T49" s="33">
        <v>27</v>
      </c>
      <c r="U49" s="121">
        <f t="shared" si="5"/>
        <v>1.717557251908397</v>
      </c>
      <c r="V49" s="32">
        <v>1633</v>
      </c>
      <c r="W49" s="32">
        <v>42</v>
      </c>
      <c r="X49" s="30">
        <v>3.7354562155541893</v>
      </c>
      <c r="Y49" s="2"/>
    </row>
    <row r="50" spans="1:25" s="2" customFormat="1" x14ac:dyDescent="0.2">
      <c r="A50" s="2" t="s">
        <v>200</v>
      </c>
      <c r="B50" s="30">
        <v>18.495000000000001</v>
      </c>
      <c r="C50" s="30">
        <v>134</v>
      </c>
      <c r="D50" s="115">
        <v>10</v>
      </c>
      <c r="E50" s="30">
        <v>73.8</v>
      </c>
      <c r="F50" s="115">
        <v>4.0999999999999996</v>
      </c>
      <c r="G50" s="31">
        <f t="shared" si="3"/>
        <v>0.55074626865671639</v>
      </c>
      <c r="H50" s="32">
        <f t="shared" si="4"/>
        <v>151.34299999999999</v>
      </c>
      <c r="I50" s="56">
        <v>3.9460000000000002</v>
      </c>
      <c r="J50" s="56">
        <v>0.11</v>
      </c>
      <c r="K50" s="56">
        <v>0.28349999999999997</v>
      </c>
      <c r="L50" s="56">
        <v>5.0000000000000001E-3</v>
      </c>
      <c r="M50" s="56">
        <v>0.41227000000000003</v>
      </c>
      <c r="N50" s="17">
        <v>0.10059999999999999</v>
      </c>
      <c r="O50" s="17">
        <v>2.8E-3</v>
      </c>
      <c r="P50" s="17"/>
      <c r="Q50" s="17">
        <v>1622</v>
      </c>
      <c r="R50" s="17">
        <v>22</v>
      </c>
      <c r="S50" s="33">
        <v>1608</v>
      </c>
      <c r="T50" s="33">
        <v>25</v>
      </c>
      <c r="U50" s="121">
        <f t="shared" si="5"/>
        <v>1.5547263681592041</v>
      </c>
      <c r="V50" s="32">
        <v>1633</v>
      </c>
      <c r="W50" s="32">
        <v>50</v>
      </c>
      <c r="X50" s="30">
        <v>1.5309246785058184</v>
      </c>
    </row>
    <row r="51" spans="1:25" s="2" customFormat="1" x14ac:dyDescent="0.2">
      <c r="A51" s="2" t="s">
        <v>190</v>
      </c>
      <c r="B51" s="30">
        <v>22.312000000000001</v>
      </c>
      <c r="C51" s="30">
        <v>497</v>
      </c>
      <c r="D51" s="115">
        <v>43</v>
      </c>
      <c r="E51" s="30">
        <v>85.5</v>
      </c>
      <c r="F51" s="115">
        <v>8.6</v>
      </c>
      <c r="G51" s="31">
        <f t="shared" si="3"/>
        <v>0.17203219315895371</v>
      </c>
      <c r="H51" s="32">
        <f t="shared" si="4"/>
        <v>517.09249999999997</v>
      </c>
      <c r="I51" s="56">
        <v>3.883</v>
      </c>
      <c r="J51" s="56">
        <v>9.1999999999999998E-2</v>
      </c>
      <c r="K51" s="56">
        <v>0.27979999999999999</v>
      </c>
      <c r="L51" s="56">
        <v>3.8E-3</v>
      </c>
      <c r="M51" s="56">
        <v>0.54452</v>
      </c>
      <c r="N51" s="17">
        <v>0.10059999999999999</v>
      </c>
      <c r="O51" s="17">
        <v>2.3999999999999998E-3</v>
      </c>
      <c r="P51" s="17"/>
      <c r="Q51" s="17">
        <v>1610.3</v>
      </c>
      <c r="R51" s="17">
        <v>19</v>
      </c>
      <c r="S51" s="33">
        <v>1590</v>
      </c>
      <c r="T51" s="33">
        <v>19</v>
      </c>
      <c r="U51" s="121">
        <f t="shared" si="5"/>
        <v>1.1949685534591197</v>
      </c>
      <c r="V51" s="32">
        <v>1634</v>
      </c>
      <c r="W51" s="32">
        <v>44</v>
      </c>
      <c r="X51" s="30">
        <v>2.6927784577723379</v>
      </c>
    </row>
    <row r="52" spans="1:25" s="2" customFormat="1" x14ac:dyDescent="0.2">
      <c r="A52" s="2" t="s">
        <v>209</v>
      </c>
      <c r="B52" s="30">
        <v>13.71</v>
      </c>
      <c r="C52" s="30">
        <v>137.4</v>
      </c>
      <c r="D52" s="115">
        <v>7.6</v>
      </c>
      <c r="E52" s="30">
        <v>47.2</v>
      </c>
      <c r="F52" s="115">
        <v>1.4</v>
      </c>
      <c r="G52" s="31">
        <f t="shared" si="3"/>
        <v>0.3435225618631732</v>
      </c>
      <c r="H52" s="32">
        <f t="shared" si="4"/>
        <v>148.49200000000002</v>
      </c>
      <c r="I52" s="56">
        <v>3.992</v>
      </c>
      <c r="J52" s="56">
        <v>0.11</v>
      </c>
      <c r="K52" s="56">
        <v>0.28710000000000002</v>
      </c>
      <c r="L52" s="56">
        <v>4.3E-3</v>
      </c>
      <c r="M52" s="56">
        <v>0.64112999999999998</v>
      </c>
      <c r="N52" s="17">
        <v>0.1007</v>
      </c>
      <c r="O52" s="17">
        <v>2.5999999999999999E-3</v>
      </c>
      <c r="P52" s="17"/>
      <c r="Q52" s="17">
        <v>1631</v>
      </c>
      <c r="R52" s="17">
        <v>23</v>
      </c>
      <c r="S52" s="33">
        <v>1630</v>
      </c>
      <c r="T52" s="33">
        <v>22</v>
      </c>
      <c r="U52" s="121">
        <f t="shared" si="5"/>
        <v>1.3496932515337423</v>
      </c>
      <c r="V52" s="32">
        <v>1634</v>
      </c>
      <c r="W52" s="32">
        <v>47</v>
      </c>
      <c r="X52" s="30">
        <v>0.24479804161566809</v>
      </c>
    </row>
    <row r="53" spans="1:25" s="2" customFormat="1" x14ac:dyDescent="0.2">
      <c r="A53" s="2" t="s">
        <v>245</v>
      </c>
      <c r="B53" s="30">
        <v>15.699</v>
      </c>
      <c r="C53" s="30">
        <v>80.3</v>
      </c>
      <c r="D53" s="115">
        <v>3.9</v>
      </c>
      <c r="E53" s="30">
        <v>72</v>
      </c>
      <c r="F53" s="115">
        <v>1.8</v>
      </c>
      <c r="G53" s="31">
        <f t="shared" si="3"/>
        <v>0.89663760896637612</v>
      </c>
      <c r="H53" s="32">
        <f t="shared" si="4"/>
        <v>97.22</v>
      </c>
      <c r="I53" s="56">
        <v>4.22</v>
      </c>
      <c r="J53" s="56">
        <v>0.15</v>
      </c>
      <c r="K53" s="56">
        <v>0.3024</v>
      </c>
      <c r="L53" s="56">
        <v>6.7000000000000002E-3</v>
      </c>
      <c r="M53" s="56">
        <v>0.85557000000000005</v>
      </c>
      <c r="N53" s="17">
        <v>0.1009</v>
      </c>
      <c r="O53" s="17">
        <v>2.8999999999999998E-3</v>
      </c>
      <c r="P53" s="17"/>
      <c r="Q53" s="17">
        <v>1673</v>
      </c>
      <c r="R53" s="17">
        <v>30</v>
      </c>
      <c r="S53" s="33">
        <v>1694</v>
      </c>
      <c r="T53" s="33">
        <v>37</v>
      </c>
      <c r="U53" s="121">
        <f t="shared" si="5"/>
        <v>2.1841794569067297</v>
      </c>
      <c r="V53" s="32">
        <v>1634</v>
      </c>
      <c r="W53" s="32">
        <v>53</v>
      </c>
      <c r="X53" s="30">
        <v>-3.6719706242350103</v>
      </c>
    </row>
    <row r="54" spans="1:25" s="4" customFormat="1" x14ac:dyDescent="0.2">
      <c r="A54" s="2" t="s">
        <v>166</v>
      </c>
      <c r="B54" s="30">
        <v>19.300999999999998</v>
      </c>
      <c r="C54" s="30">
        <v>1059</v>
      </c>
      <c r="D54" s="115">
        <v>64</v>
      </c>
      <c r="E54" s="30">
        <v>125</v>
      </c>
      <c r="F54" s="115">
        <v>9.4</v>
      </c>
      <c r="G54" s="31">
        <f t="shared" si="3"/>
        <v>0.11803588290840415</v>
      </c>
      <c r="H54" s="32">
        <f t="shared" si="4"/>
        <v>1088.375</v>
      </c>
      <c r="I54" s="56">
        <v>3.7160000000000002</v>
      </c>
      <c r="J54" s="56">
        <v>0.11</v>
      </c>
      <c r="K54" s="56">
        <v>0.26779999999999998</v>
      </c>
      <c r="L54" s="56">
        <v>5.5999999999999999E-3</v>
      </c>
      <c r="M54" s="56">
        <v>0.85319999999999996</v>
      </c>
      <c r="N54" s="17">
        <v>0.10056</v>
      </c>
      <c r="O54" s="17">
        <v>2.3E-3</v>
      </c>
      <c r="P54" s="17"/>
      <c r="Q54" s="17">
        <v>1574</v>
      </c>
      <c r="R54" s="17">
        <v>23</v>
      </c>
      <c r="S54" s="33">
        <v>1537</v>
      </c>
      <c r="T54" s="33">
        <v>28</v>
      </c>
      <c r="U54" s="121">
        <f t="shared" si="5"/>
        <v>1.8217306441119063</v>
      </c>
      <c r="V54" s="32">
        <v>1635</v>
      </c>
      <c r="W54" s="32">
        <v>42</v>
      </c>
      <c r="X54" s="30">
        <v>5.9938837920489263</v>
      </c>
      <c r="Y54" s="2"/>
    </row>
    <row r="55" spans="1:25" s="4" customFormat="1" x14ac:dyDescent="0.2">
      <c r="A55" s="2" t="s">
        <v>172</v>
      </c>
      <c r="B55" s="30">
        <v>17.042999999999999</v>
      </c>
      <c r="C55" s="30">
        <v>280</v>
      </c>
      <c r="D55" s="115">
        <v>48</v>
      </c>
      <c r="E55" s="30">
        <v>54</v>
      </c>
      <c r="F55" s="115">
        <v>6.6</v>
      </c>
      <c r="G55" s="31">
        <f t="shared" si="3"/>
        <v>0.19285714285714287</v>
      </c>
      <c r="H55" s="32">
        <f t="shared" si="4"/>
        <v>292.69</v>
      </c>
      <c r="I55" s="56">
        <v>3.8079999999999998</v>
      </c>
      <c r="J55" s="56">
        <v>0.11</v>
      </c>
      <c r="K55" s="56">
        <v>0.2737</v>
      </c>
      <c r="L55" s="56">
        <v>4.4999999999999997E-3</v>
      </c>
      <c r="M55" s="56">
        <v>0.48743999999999998</v>
      </c>
      <c r="N55" s="17">
        <v>0.1008</v>
      </c>
      <c r="O55" s="17">
        <v>2.5999999999999999E-3</v>
      </c>
      <c r="P55" s="17"/>
      <c r="Q55" s="17">
        <v>1594</v>
      </c>
      <c r="R55" s="17">
        <v>22</v>
      </c>
      <c r="S55" s="33">
        <v>1559</v>
      </c>
      <c r="T55" s="33">
        <v>23</v>
      </c>
      <c r="U55" s="121">
        <f t="shared" si="5"/>
        <v>1.475304682488775</v>
      </c>
      <c r="V55" s="32">
        <v>1635</v>
      </c>
      <c r="W55" s="32">
        <v>48</v>
      </c>
      <c r="X55" s="30">
        <v>4.6483180428134592</v>
      </c>
      <c r="Y55" s="2"/>
    </row>
    <row r="56" spans="1:25" s="2" customFormat="1" x14ac:dyDescent="0.2">
      <c r="A56" s="2" t="s">
        <v>192</v>
      </c>
      <c r="B56" s="30">
        <v>21.452000000000002</v>
      </c>
      <c r="C56" s="30">
        <v>443</v>
      </c>
      <c r="D56" s="115">
        <v>25</v>
      </c>
      <c r="E56" s="30">
        <v>35.299999999999997</v>
      </c>
      <c r="F56" s="115">
        <v>4.0999999999999996</v>
      </c>
      <c r="G56" s="31">
        <f t="shared" si="3"/>
        <v>7.9683972911963871E-2</v>
      </c>
      <c r="H56" s="32">
        <f t="shared" si="4"/>
        <v>451.2955</v>
      </c>
      <c r="I56" s="56">
        <v>3.8929999999999998</v>
      </c>
      <c r="J56" s="56">
        <v>0.11</v>
      </c>
      <c r="K56" s="56">
        <v>0.28060000000000002</v>
      </c>
      <c r="L56" s="56">
        <v>4.7999999999999996E-3</v>
      </c>
      <c r="M56" s="56">
        <v>0.84670999999999996</v>
      </c>
      <c r="N56" s="17">
        <v>0.1008</v>
      </c>
      <c r="O56" s="17">
        <v>2.3999999999999998E-3</v>
      </c>
      <c r="P56" s="17"/>
      <c r="Q56" s="17">
        <v>1612</v>
      </c>
      <c r="R56" s="17">
        <v>21</v>
      </c>
      <c r="S56" s="33">
        <v>1594</v>
      </c>
      <c r="T56" s="33">
        <v>24</v>
      </c>
      <c r="U56" s="121">
        <f t="shared" si="5"/>
        <v>1.5056461731493098</v>
      </c>
      <c r="V56" s="32">
        <v>1635</v>
      </c>
      <c r="W56" s="32">
        <v>44</v>
      </c>
      <c r="X56" s="30">
        <v>2.5076452599388399</v>
      </c>
    </row>
    <row r="57" spans="1:25" s="2" customFormat="1" x14ac:dyDescent="0.2">
      <c r="A57" s="2" t="s">
        <v>230</v>
      </c>
      <c r="B57" s="30">
        <v>14.247</v>
      </c>
      <c r="C57" s="30">
        <v>265</v>
      </c>
      <c r="D57" s="115">
        <v>31</v>
      </c>
      <c r="E57" s="30">
        <v>96</v>
      </c>
      <c r="F57" s="115">
        <v>11</v>
      </c>
      <c r="G57" s="31">
        <f t="shared" si="3"/>
        <v>0.3622641509433962</v>
      </c>
      <c r="H57" s="32">
        <f t="shared" si="4"/>
        <v>287.56</v>
      </c>
      <c r="I57" s="56">
        <v>4.0250000000000004</v>
      </c>
      <c r="J57" s="56">
        <v>9.8000000000000004E-2</v>
      </c>
      <c r="K57" s="56">
        <v>0.2913</v>
      </c>
      <c r="L57" s="56">
        <v>3.8E-3</v>
      </c>
      <c r="M57" s="56">
        <v>0.49575999999999998</v>
      </c>
      <c r="N57" s="17">
        <v>0.1004</v>
      </c>
      <c r="O57" s="17">
        <v>2.3999999999999998E-3</v>
      </c>
      <c r="P57" s="17"/>
      <c r="Q57" s="17">
        <v>1638.7</v>
      </c>
      <c r="R57" s="17">
        <v>20</v>
      </c>
      <c r="S57" s="33">
        <v>1648</v>
      </c>
      <c r="T57" s="33">
        <v>19</v>
      </c>
      <c r="U57" s="121">
        <f t="shared" si="5"/>
        <v>1.1529126213592233</v>
      </c>
      <c r="V57" s="32">
        <v>1635</v>
      </c>
      <c r="W57" s="32">
        <v>47</v>
      </c>
      <c r="X57" s="30">
        <v>-0.79510703363914192</v>
      </c>
    </row>
    <row r="58" spans="1:25" s="2" customFormat="1" x14ac:dyDescent="0.2">
      <c r="A58" s="2" t="s">
        <v>216</v>
      </c>
      <c r="B58" s="30">
        <v>13.978999999999999</v>
      </c>
      <c r="C58" s="30">
        <v>356</v>
      </c>
      <c r="D58" s="115">
        <v>54</v>
      </c>
      <c r="E58" s="30">
        <v>171</v>
      </c>
      <c r="F58" s="115">
        <v>24</v>
      </c>
      <c r="G58" s="31">
        <f t="shared" si="3"/>
        <v>0.4803370786516854</v>
      </c>
      <c r="H58" s="32">
        <f t="shared" si="4"/>
        <v>396.185</v>
      </c>
      <c r="I58" s="56">
        <v>3.988</v>
      </c>
      <c r="J58" s="56">
        <v>0.11</v>
      </c>
      <c r="K58" s="56">
        <v>0.2893</v>
      </c>
      <c r="L58" s="56">
        <v>4.7999999999999996E-3</v>
      </c>
      <c r="M58" s="56">
        <v>0.58477999999999997</v>
      </c>
      <c r="N58" s="17">
        <v>0.1008</v>
      </c>
      <c r="O58" s="17">
        <v>2.5000000000000001E-3</v>
      </c>
      <c r="P58" s="17"/>
      <c r="Q58" s="17">
        <v>1632</v>
      </c>
      <c r="R58" s="17">
        <v>23</v>
      </c>
      <c r="S58" s="33">
        <v>1638</v>
      </c>
      <c r="T58" s="33">
        <v>24</v>
      </c>
      <c r="U58" s="121">
        <f t="shared" si="5"/>
        <v>1.4652014652014651</v>
      </c>
      <c r="V58" s="32">
        <v>1636</v>
      </c>
      <c r="W58" s="32">
        <v>47</v>
      </c>
      <c r="X58" s="30">
        <v>-0.12224938875304847</v>
      </c>
    </row>
    <row r="59" spans="1:25" s="2" customFormat="1" x14ac:dyDescent="0.2">
      <c r="A59" s="2" t="s">
        <v>225</v>
      </c>
      <c r="B59" s="30">
        <v>11.129</v>
      </c>
      <c r="C59" s="30">
        <v>792</v>
      </c>
      <c r="D59" s="115">
        <v>35</v>
      </c>
      <c r="E59" s="30">
        <v>94.8</v>
      </c>
      <c r="F59" s="115">
        <v>4.5999999999999996</v>
      </c>
      <c r="G59" s="31">
        <f t="shared" si="3"/>
        <v>0.11969696969696969</v>
      </c>
      <c r="H59" s="32">
        <f t="shared" si="4"/>
        <v>814.27800000000002</v>
      </c>
      <c r="I59" s="56">
        <v>4.0019999999999998</v>
      </c>
      <c r="J59" s="56">
        <v>0.12</v>
      </c>
      <c r="K59" s="56">
        <v>0.29060000000000002</v>
      </c>
      <c r="L59" s="56">
        <v>4.7999999999999996E-3</v>
      </c>
      <c r="M59" s="56">
        <v>0.73863999999999996</v>
      </c>
      <c r="N59" s="17">
        <v>0.1007</v>
      </c>
      <c r="O59" s="17">
        <v>2.5000000000000001E-3</v>
      </c>
      <c r="P59" s="17"/>
      <c r="Q59" s="17">
        <v>1633</v>
      </c>
      <c r="R59" s="17">
        <v>24</v>
      </c>
      <c r="S59" s="33">
        <v>1644</v>
      </c>
      <c r="T59" s="33">
        <v>24</v>
      </c>
      <c r="U59" s="121">
        <f t="shared" si="5"/>
        <v>1.4598540145985401</v>
      </c>
      <c r="V59" s="32">
        <v>1636</v>
      </c>
      <c r="W59" s="32">
        <v>45</v>
      </c>
      <c r="X59" s="30">
        <v>-0.48899755501221609</v>
      </c>
    </row>
    <row r="60" spans="1:25" s="2" customFormat="1" x14ac:dyDescent="0.2">
      <c r="A60" s="2" t="s">
        <v>175</v>
      </c>
      <c r="B60" s="30">
        <v>21.021999999999998</v>
      </c>
      <c r="C60" s="30">
        <v>352</v>
      </c>
      <c r="D60" s="115">
        <v>42</v>
      </c>
      <c r="E60" s="30">
        <v>38.700000000000003</v>
      </c>
      <c r="F60" s="115">
        <v>0.95</v>
      </c>
      <c r="G60" s="31">
        <f t="shared" si="3"/>
        <v>0.10994318181818183</v>
      </c>
      <c r="H60" s="32">
        <f t="shared" si="4"/>
        <v>361.09449999999998</v>
      </c>
      <c r="I60" s="56">
        <v>3.8319999999999999</v>
      </c>
      <c r="J60" s="56">
        <v>0.11</v>
      </c>
      <c r="K60" s="56">
        <v>0.27479999999999999</v>
      </c>
      <c r="L60" s="56">
        <v>4.4000000000000003E-3</v>
      </c>
      <c r="M60" s="56">
        <v>0.80574999999999997</v>
      </c>
      <c r="N60" s="17">
        <v>0.10059999999999999</v>
      </c>
      <c r="O60" s="17">
        <v>2.3999999999999998E-3</v>
      </c>
      <c r="P60" s="17"/>
      <c r="Q60" s="17">
        <v>1605</v>
      </c>
      <c r="R60" s="17">
        <v>23</v>
      </c>
      <c r="S60" s="33">
        <v>1567</v>
      </c>
      <c r="T60" s="33">
        <v>23</v>
      </c>
      <c r="U60" s="121">
        <f t="shared" si="5"/>
        <v>1.467772814294831</v>
      </c>
      <c r="V60" s="32">
        <v>1637</v>
      </c>
      <c r="W60" s="32">
        <v>45</v>
      </c>
      <c r="X60" s="30">
        <v>4.2761148442272408</v>
      </c>
    </row>
    <row r="61" spans="1:25" s="2" customFormat="1" x14ac:dyDescent="0.2">
      <c r="A61" s="2" t="s">
        <v>219</v>
      </c>
      <c r="B61" s="30">
        <v>19.946000000000002</v>
      </c>
      <c r="C61" s="30">
        <v>445</v>
      </c>
      <c r="D61" s="115">
        <v>28</v>
      </c>
      <c r="E61" s="30">
        <v>197</v>
      </c>
      <c r="F61" s="115">
        <v>11</v>
      </c>
      <c r="G61" s="31">
        <f t="shared" si="3"/>
        <v>0.44269662921348313</v>
      </c>
      <c r="H61" s="32">
        <f t="shared" si="4"/>
        <v>491.29500000000002</v>
      </c>
      <c r="I61" s="56">
        <v>4</v>
      </c>
      <c r="J61" s="56">
        <v>0.18</v>
      </c>
      <c r="K61" s="56">
        <v>0.29099999999999998</v>
      </c>
      <c r="L61" s="56">
        <v>1.0999999999999999E-2</v>
      </c>
      <c r="M61" s="56">
        <v>0.97036</v>
      </c>
      <c r="N61" s="17">
        <v>0.10081</v>
      </c>
      <c r="O61" s="17">
        <v>2.3E-3</v>
      </c>
      <c r="P61" s="17"/>
      <c r="Q61" s="17">
        <v>1625</v>
      </c>
      <c r="R61" s="17">
        <v>36</v>
      </c>
      <c r="S61" s="33">
        <v>1640</v>
      </c>
      <c r="T61" s="33">
        <v>55</v>
      </c>
      <c r="U61" s="121">
        <f t="shared" si="5"/>
        <v>3.3536585365853662</v>
      </c>
      <c r="V61" s="32">
        <v>1637</v>
      </c>
      <c r="W61" s="32">
        <v>43</v>
      </c>
      <c r="X61" s="30">
        <v>-0.18326206475258733</v>
      </c>
    </row>
    <row r="62" spans="1:25" s="4" customFormat="1" x14ac:dyDescent="0.2">
      <c r="A62" s="2" t="s">
        <v>213</v>
      </c>
      <c r="B62" s="30">
        <v>17.204000000000001</v>
      </c>
      <c r="C62" s="30">
        <v>541</v>
      </c>
      <c r="D62" s="115">
        <v>34</v>
      </c>
      <c r="E62" s="30">
        <v>122.7</v>
      </c>
      <c r="F62" s="115">
        <v>6</v>
      </c>
      <c r="G62" s="31">
        <f t="shared" si="3"/>
        <v>0.22680221811460261</v>
      </c>
      <c r="H62" s="32">
        <f t="shared" si="4"/>
        <v>569.83450000000005</v>
      </c>
      <c r="I62" s="56">
        <v>3.9820000000000002</v>
      </c>
      <c r="J62" s="56">
        <v>0.1</v>
      </c>
      <c r="K62" s="56">
        <v>0.28820000000000001</v>
      </c>
      <c r="L62" s="56">
        <v>4.7999999999999996E-3</v>
      </c>
      <c r="M62" s="56">
        <v>0.75612999999999997</v>
      </c>
      <c r="N62" s="17">
        <v>0.1009</v>
      </c>
      <c r="O62" s="17">
        <v>2.3999999999999998E-3</v>
      </c>
      <c r="P62" s="17"/>
      <c r="Q62" s="17">
        <v>1629</v>
      </c>
      <c r="R62" s="17">
        <v>21</v>
      </c>
      <c r="S62" s="33">
        <v>1632</v>
      </c>
      <c r="T62" s="33">
        <v>24</v>
      </c>
      <c r="U62" s="121">
        <f t="shared" si="5"/>
        <v>1.4705882352941175</v>
      </c>
      <c r="V62" s="32">
        <v>1638</v>
      </c>
      <c r="W62" s="32">
        <v>44</v>
      </c>
      <c r="X62" s="30">
        <v>0.366300366300365</v>
      </c>
      <c r="Y62" s="2"/>
    </row>
    <row r="63" spans="1:25" s="2" customFormat="1" x14ac:dyDescent="0.2">
      <c r="A63" s="2" t="s">
        <v>227</v>
      </c>
      <c r="B63" s="30">
        <v>11.074999999999999</v>
      </c>
      <c r="C63" s="30">
        <v>514</v>
      </c>
      <c r="D63" s="115">
        <v>20</v>
      </c>
      <c r="E63" s="30">
        <v>80.2</v>
      </c>
      <c r="F63" s="115">
        <v>3.2</v>
      </c>
      <c r="G63" s="31">
        <f t="shared" si="3"/>
        <v>0.15603112840466926</v>
      </c>
      <c r="H63" s="32">
        <f t="shared" si="4"/>
        <v>532.84699999999998</v>
      </c>
      <c r="I63" s="56">
        <v>4.0199999999999996</v>
      </c>
      <c r="J63" s="56">
        <v>9.9000000000000005E-2</v>
      </c>
      <c r="K63" s="56">
        <v>0.29099999999999998</v>
      </c>
      <c r="L63" s="56">
        <v>4.1000000000000003E-3</v>
      </c>
      <c r="M63" s="56">
        <v>0.69391999999999998</v>
      </c>
      <c r="N63" s="17">
        <v>0.1008</v>
      </c>
      <c r="O63" s="17">
        <v>2.3999999999999998E-3</v>
      </c>
      <c r="P63" s="17"/>
      <c r="Q63" s="17">
        <v>1637.7</v>
      </c>
      <c r="R63" s="17">
        <v>20</v>
      </c>
      <c r="S63" s="33">
        <v>1646</v>
      </c>
      <c r="T63" s="33">
        <v>20</v>
      </c>
      <c r="U63" s="121">
        <f t="shared" si="5"/>
        <v>1.2150668286755772</v>
      </c>
      <c r="V63" s="32">
        <v>1638</v>
      </c>
      <c r="W63" s="32">
        <v>44</v>
      </c>
      <c r="X63" s="30">
        <v>-0.48840048840048667</v>
      </c>
    </row>
    <row r="64" spans="1:25" s="2" customFormat="1" x14ac:dyDescent="0.2">
      <c r="A64" s="2" t="s">
        <v>231</v>
      </c>
      <c r="B64" s="30">
        <v>10.538</v>
      </c>
      <c r="C64" s="30">
        <v>257</v>
      </c>
      <c r="D64" s="115">
        <v>22</v>
      </c>
      <c r="E64" s="30">
        <v>31.4</v>
      </c>
      <c r="F64" s="115">
        <v>1.7</v>
      </c>
      <c r="G64" s="31">
        <f t="shared" si="3"/>
        <v>0.12217898832684825</v>
      </c>
      <c r="H64" s="32">
        <f t="shared" si="4"/>
        <v>264.37900000000002</v>
      </c>
      <c r="I64" s="56">
        <v>4.0049999999999999</v>
      </c>
      <c r="J64" s="56">
        <v>0.12</v>
      </c>
      <c r="K64" s="56">
        <v>0.2928</v>
      </c>
      <c r="L64" s="56">
        <v>7.4999999999999997E-3</v>
      </c>
      <c r="M64" s="56">
        <v>0.76887000000000005</v>
      </c>
      <c r="N64" s="17">
        <v>0.1009</v>
      </c>
      <c r="O64" s="17">
        <v>2.7000000000000001E-3</v>
      </c>
      <c r="P64" s="17"/>
      <c r="Q64" s="17">
        <v>1634</v>
      </c>
      <c r="R64" s="17">
        <v>25</v>
      </c>
      <c r="S64" s="33">
        <v>1654</v>
      </c>
      <c r="T64" s="33">
        <v>37</v>
      </c>
      <c r="U64" s="121">
        <f t="shared" si="5"/>
        <v>2.2370012091898426</v>
      </c>
      <c r="V64" s="32">
        <v>1638</v>
      </c>
      <c r="W64" s="32">
        <v>50</v>
      </c>
      <c r="X64" s="30">
        <v>-0.97680097680097333</v>
      </c>
    </row>
    <row r="65" spans="1:25" s="4" customFormat="1" x14ac:dyDescent="0.2">
      <c r="A65" s="2" t="s">
        <v>233</v>
      </c>
      <c r="B65" s="30">
        <v>15.807</v>
      </c>
      <c r="C65" s="30">
        <v>152</v>
      </c>
      <c r="D65" s="115">
        <v>15</v>
      </c>
      <c r="E65" s="30">
        <v>31</v>
      </c>
      <c r="F65" s="115">
        <v>2</v>
      </c>
      <c r="G65" s="31">
        <f t="shared" si="3"/>
        <v>0.20394736842105263</v>
      </c>
      <c r="H65" s="32">
        <f t="shared" si="4"/>
        <v>159.285</v>
      </c>
      <c r="I65" s="56">
        <v>4.09</v>
      </c>
      <c r="J65" s="56">
        <v>0.13</v>
      </c>
      <c r="K65" s="56">
        <v>0.29330000000000001</v>
      </c>
      <c r="L65" s="56">
        <v>6.6E-3</v>
      </c>
      <c r="M65" s="56">
        <v>0.80584</v>
      </c>
      <c r="N65" s="17">
        <v>0.1009</v>
      </c>
      <c r="O65" s="17">
        <v>2.5999999999999999E-3</v>
      </c>
      <c r="P65" s="17"/>
      <c r="Q65" s="17">
        <v>1655</v>
      </c>
      <c r="R65" s="17">
        <v>25</v>
      </c>
      <c r="S65" s="33">
        <v>1657</v>
      </c>
      <c r="T65" s="33">
        <v>33</v>
      </c>
      <c r="U65" s="121">
        <f t="shared" si="5"/>
        <v>1.9915509957754978</v>
      </c>
      <c r="V65" s="32">
        <v>1638</v>
      </c>
      <c r="W65" s="32">
        <v>47</v>
      </c>
      <c r="X65" s="30">
        <v>-1.1599511599511558</v>
      </c>
      <c r="Y65" s="2"/>
    </row>
    <row r="66" spans="1:25" s="2" customFormat="1" x14ac:dyDescent="0.2">
      <c r="A66" s="2" t="s">
        <v>164</v>
      </c>
      <c r="B66" s="30">
        <v>8.7097999999999995</v>
      </c>
      <c r="C66" s="30">
        <v>656</v>
      </c>
      <c r="D66" s="115">
        <v>75</v>
      </c>
      <c r="E66" s="30">
        <v>95.5</v>
      </c>
      <c r="F66" s="115">
        <v>7.6</v>
      </c>
      <c r="G66" s="31">
        <f t="shared" si="3"/>
        <v>0.14557926829268292</v>
      </c>
      <c r="H66" s="32">
        <f t="shared" si="4"/>
        <v>678.4425</v>
      </c>
      <c r="I66" s="56">
        <v>3.6680000000000001</v>
      </c>
      <c r="J66" s="56">
        <v>0.12</v>
      </c>
      <c r="K66" s="56">
        <v>0.2656</v>
      </c>
      <c r="L66" s="56">
        <v>6.7999999999999996E-3</v>
      </c>
      <c r="M66" s="56">
        <v>0.87112000000000001</v>
      </c>
      <c r="N66" s="17">
        <v>0.10059999999999999</v>
      </c>
      <c r="O66" s="17">
        <v>2.3999999999999998E-3</v>
      </c>
      <c r="P66" s="17"/>
      <c r="Q66" s="17">
        <v>1563</v>
      </c>
      <c r="R66" s="17">
        <v>26</v>
      </c>
      <c r="S66" s="33">
        <v>1518</v>
      </c>
      <c r="T66" s="33">
        <v>34</v>
      </c>
      <c r="U66" s="121">
        <f t="shared" si="5"/>
        <v>2.2397891963109355</v>
      </c>
      <c r="V66" s="32">
        <v>1639</v>
      </c>
      <c r="W66" s="32">
        <v>47</v>
      </c>
      <c r="X66" s="30">
        <v>7.3825503355704702</v>
      </c>
    </row>
    <row r="67" spans="1:25" s="4" customFormat="1" x14ac:dyDescent="0.2">
      <c r="A67" s="2" t="s">
        <v>220</v>
      </c>
      <c r="B67" s="30">
        <v>13.494999999999999</v>
      </c>
      <c r="C67" s="30">
        <v>550</v>
      </c>
      <c r="D67" s="115">
        <v>29</v>
      </c>
      <c r="E67" s="30">
        <v>106.5</v>
      </c>
      <c r="F67" s="115">
        <v>8.1</v>
      </c>
      <c r="G67" s="31">
        <f t="shared" ref="G67:G98" si="6">E67/C67</f>
        <v>0.19363636363636363</v>
      </c>
      <c r="H67" s="32">
        <f t="shared" ref="H67:H98" si="7">C67+(0.235*E67)</f>
        <v>575.02750000000003</v>
      </c>
      <c r="I67" s="56">
        <v>4.0289999999999999</v>
      </c>
      <c r="J67" s="56">
        <v>0.11</v>
      </c>
      <c r="K67" s="56">
        <v>0.28989999999999999</v>
      </c>
      <c r="L67" s="56">
        <v>5.7999999999999996E-3</v>
      </c>
      <c r="M67" s="56">
        <v>0.95450999999999997</v>
      </c>
      <c r="N67" s="17">
        <v>0.1008</v>
      </c>
      <c r="O67" s="17">
        <v>2.3999999999999998E-3</v>
      </c>
      <c r="P67" s="17"/>
      <c r="Q67" s="17">
        <v>1639</v>
      </c>
      <c r="R67" s="17">
        <v>23</v>
      </c>
      <c r="S67" s="33">
        <v>1640</v>
      </c>
      <c r="T67" s="33">
        <v>29</v>
      </c>
      <c r="U67" s="121">
        <f t="shared" ref="U67:U98" si="8">(T67/S67)*100</f>
        <v>1.7682926829268291</v>
      </c>
      <c r="V67" s="32">
        <v>1639</v>
      </c>
      <c r="W67" s="32">
        <v>43</v>
      </c>
      <c r="X67" s="30">
        <v>-6.1012812690663942E-2</v>
      </c>
      <c r="Y67" s="2"/>
    </row>
    <row r="68" spans="1:25" s="2" customFormat="1" x14ac:dyDescent="0.2">
      <c r="A68" s="2" t="s">
        <v>226</v>
      </c>
      <c r="B68" s="30">
        <v>14.409000000000001</v>
      </c>
      <c r="C68" s="30">
        <v>492</v>
      </c>
      <c r="D68" s="115">
        <v>53</v>
      </c>
      <c r="E68" s="30">
        <v>95</v>
      </c>
      <c r="F68" s="115">
        <v>13</v>
      </c>
      <c r="G68" s="31">
        <f t="shared" si="6"/>
        <v>0.19308943089430894</v>
      </c>
      <c r="H68" s="32">
        <f t="shared" si="7"/>
        <v>514.32500000000005</v>
      </c>
      <c r="I68" s="56">
        <v>4.0380000000000003</v>
      </c>
      <c r="J68" s="56">
        <v>9.7000000000000003E-2</v>
      </c>
      <c r="K68" s="56">
        <v>0.2908</v>
      </c>
      <c r="L68" s="56">
        <v>4.4999999999999997E-3</v>
      </c>
      <c r="M68" s="56">
        <v>0.59306000000000003</v>
      </c>
      <c r="N68" s="17">
        <v>0.1008</v>
      </c>
      <c r="O68" s="17">
        <v>2.5000000000000001E-3</v>
      </c>
      <c r="P68" s="17"/>
      <c r="Q68" s="17">
        <v>1641.3</v>
      </c>
      <c r="R68" s="17">
        <v>20</v>
      </c>
      <c r="S68" s="33">
        <v>1645</v>
      </c>
      <c r="T68" s="33">
        <v>23</v>
      </c>
      <c r="U68" s="121">
        <f t="shared" si="8"/>
        <v>1.3981762917933132</v>
      </c>
      <c r="V68" s="32">
        <v>1640</v>
      </c>
      <c r="W68" s="32">
        <v>45</v>
      </c>
      <c r="X68" s="30">
        <v>-0.30487804878047697</v>
      </c>
    </row>
    <row r="69" spans="1:25" s="2" customFormat="1" x14ac:dyDescent="0.2">
      <c r="A69" s="2" t="s">
        <v>139</v>
      </c>
      <c r="B69" s="30">
        <v>22.312000000000001</v>
      </c>
      <c r="C69" s="30">
        <v>1480</v>
      </c>
      <c r="D69" s="115">
        <v>230</v>
      </c>
      <c r="E69" s="30">
        <v>142</v>
      </c>
      <c r="F69" s="115">
        <v>10</v>
      </c>
      <c r="G69" s="31">
        <f t="shared" si="6"/>
        <v>9.5945945945945951E-2</v>
      </c>
      <c r="H69" s="32">
        <f t="shared" si="7"/>
        <v>1513.37</v>
      </c>
      <c r="I69" s="56">
        <v>2.9620000000000002</v>
      </c>
      <c r="J69" s="56">
        <v>0.11</v>
      </c>
      <c r="K69" s="56">
        <v>0.215</v>
      </c>
      <c r="L69" s="56">
        <v>6.7000000000000002E-3</v>
      </c>
      <c r="M69" s="56">
        <v>0.93340000000000001</v>
      </c>
      <c r="N69" s="17">
        <v>0.10059999999999999</v>
      </c>
      <c r="O69" s="17">
        <v>2.3999999999999998E-3</v>
      </c>
      <c r="P69" s="17"/>
      <c r="Q69" s="17">
        <v>1397</v>
      </c>
      <c r="R69" s="17">
        <v>29</v>
      </c>
      <c r="S69" s="33">
        <v>1253</v>
      </c>
      <c r="T69" s="33">
        <v>35</v>
      </c>
      <c r="U69" s="121">
        <f t="shared" si="8"/>
        <v>2.7932960893854748</v>
      </c>
      <c r="V69" s="32">
        <v>1641</v>
      </c>
      <c r="W69" s="32">
        <v>43</v>
      </c>
      <c r="X69" s="30">
        <v>23.644119439366239</v>
      </c>
    </row>
    <row r="70" spans="1:25" s="2" customFormat="1" x14ac:dyDescent="0.2">
      <c r="A70" s="2" t="s">
        <v>224</v>
      </c>
      <c r="B70" s="30">
        <v>11.721</v>
      </c>
      <c r="C70" s="30">
        <v>488</v>
      </c>
      <c r="D70" s="115">
        <v>37</v>
      </c>
      <c r="E70" s="30">
        <v>71.400000000000006</v>
      </c>
      <c r="F70" s="115">
        <v>4.5999999999999996</v>
      </c>
      <c r="G70" s="31">
        <f t="shared" si="6"/>
        <v>0.14631147540983608</v>
      </c>
      <c r="H70" s="32">
        <f t="shared" si="7"/>
        <v>504.779</v>
      </c>
      <c r="I70" s="56">
        <v>4.0750000000000002</v>
      </c>
      <c r="J70" s="56">
        <v>0.11</v>
      </c>
      <c r="K70" s="56">
        <v>0.2903</v>
      </c>
      <c r="L70" s="56">
        <v>4.8999999999999998E-3</v>
      </c>
      <c r="M70" s="56">
        <v>0.84770000000000001</v>
      </c>
      <c r="N70" s="17">
        <v>0.10095999999999999</v>
      </c>
      <c r="O70" s="17">
        <v>2.3E-3</v>
      </c>
      <c r="P70" s="17"/>
      <c r="Q70" s="17">
        <v>1651</v>
      </c>
      <c r="R70" s="17">
        <v>20</v>
      </c>
      <c r="S70" s="33">
        <v>1643</v>
      </c>
      <c r="T70" s="33">
        <v>24</v>
      </c>
      <c r="U70" s="121">
        <f t="shared" si="8"/>
        <v>1.4607425441265978</v>
      </c>
      <c r="V70" s="32">
        <v>1641</v>
      </c>
      <c r="W70" s="32">
        <v>43</v>
      </c>
      <c r="X70" s="30">
        <v>-0.12187690432663434</v>
      </c>
    </row>
    <row r="71" spans="1:25" s="2" customFormat="1" x14ac:dyDescent="0.2">
      <c r="A71" s="2" t="s">
        <v>217</v>
      </c>
      <c r="B71" s="30">
        <v>22.312000000000001</v>
      </c>
      <c r="C71" s="30">
        <v>732</v>
      </c>
      <c r="D71" s="115">
        <v>21</v>
      </c>
      <c r="E71" s="30">
        <v>295</v>
      </c>
      <c r="F71" s="115">
        <v>13</v>
      </c>
      <c r="G71" s="31">
        <f t="shared" si="6"/>
        <v>0.40300546448087432</v>
      </c>
      <c r="H71" s="32">
        <f t="shared" si="7"/>
        <v>801.32500000000005</v>
      </c>
      <c r="I71" s="56">
        <v>4.0380000000000003</v>
      </c>
      <c r="J71" s="56">
        <v>0.1</v>
      </c>
      <c r="K71" s="56">
        <v>0.2888</v>
      </c>
      <c r="L71" s="56">
        <v>4.5999999999999999E-3</v>
      </c>
      <c r="M71" s="56">
        <v>0.79720999999999997</v>
      </c>
      <c r="N71" s="17">
        <v>0.10095</v>
      </c>
      <c r="O71" s="17">
        <v>2.3E-3</v>
      </c>
      <c r="P71" s="17"/>
      <c r="Q71" s="17">
        <v>1642</v>
      </c>
      <c r="R71" s="17">
        <v>20</v>
      </c>
      <c r="S71" s="33">
        <v>1639</v>
      </c>
      <c r="T71" s="33">
        <v>23</v>
      </c>
      <c r="U71" s="121">
        <f t="shared" si="8"/>
        <v>1.4032946918852958</v>
      </c>
      <c r="V71" s="32">
        <v>1642</v>
      </c>
      <c r="W71" s="32">
        <v>43</v>
      </c>
      <c r="X71" s="30">
        <v>0.18270401948843329</v>
      </c>
    </row>
    <row r="72" spans="1:25" s="2" customFormat="1" x14ac:dyDescent="0.2">
      <c r="A72" s="2" t="s">
        <v>159</v>
      </c>
      <c r="B72" s="30">
        <v>21.774000000000001</v>
      </c>
      <c r="C72" s="30">
        <v>821</v>
      </c>
      <c r="D72" s="115">
        <v>58</v>
      </c>
      <c r="E72" s="30">
        <v>110.8</v>
      </c>
      <c r="F72" s="115">
        <v>6.6</v>
      </c>
      <c r="G72" s="31">
        <f t="shared" si="6"/>
        <v>0.13495736906211936</v>
      </c>
      <c r="H72" s="32">
        <f t="shared" si="7"/>
        <v>847.03800000000001</v>
      </c>
      <c r="I72" s="56">
        <v>3.589</v>
      </c>
      <c r="J72" s="56">
        <v>0.1</v>
      </c>
      <c r="K72" s="56">
        <v>0.25890000000000002</v>
      </c>
      <c r="L72" s="56">
        <v>5.1000000000000004E-3</v>
      </c>
      <c r="M72" s="56">
        <v>0.85760999999999998</v>
      </c>
      <c r="N72" s="17">
        <v>0.10100000000000001</v>
      </c>
      <c r="O72" s="17">
        <v>2.3E-3</v>
      </c>
      <c r="P72" s="17"/>
      <c r="Q72" s="17">
        <v>1545</v>
      </c>
      <c r="R72" s="17">
        <v>22</v>
      </c>
      <c r="S72" s="33">
        <v>1483</v>
      </c>
      <c r="T72" s="33">
        <v>26</v>
      </c>
      <c r="U72" s="121">
        <f t="shared" si="8"/>
        <v>1.7532029669588671</v>
      </c>
      <c r="V72" s="32">
        <v>1643</v>
      </c>
      <c r="W72" s="32">
        <v>42</v>
      </c>
      <c r="X72" s="30">
        <v>9.738283627510647</v>
      </c>
    </row>
    <row r="73" spans="1:25" s="2" customFormat="1" x14ac:dyDescent="0.2">
      <c r="A73" s="2" t="s">
        <v>222</v>
      </c>
      <c r="B73" s="30">
        <v>16.183</v>
      </c>
      <c r="C73" s="30">
        <v>910</v>
      </c>
      <c r="D73" s="115">
        <v>180</v>
      </c>
      <c r="E73" s="30">
        <v>121</v>
      </c>
      <c r="F73" s="115">
        <v>12</v>
      </c>
      <c r="G73" s="31">
        <f t="shared" si="6"/>
        <v>0.13296703296703297</v>
      </c>
      <c r="H73" s="32">
        <f t="shared" si="7"/>
        <v>938.43499999999995</v>
      </c>
      <c r="I73" s="56">
        <v>4.0599999999999996</v>
      </c>
      <c r="J73" s="56">
        <v>0.21</v>
      </c>
      <c r="K73" s="56">
        <v>0.29099999999999998</v>
      </c>
      <c r="L73" s="56">
        <v>1.2999999999999999E-2</v>
      </c>
      <c r="M73" s="56">
        <v>0.97502999999999995</v>
      </c>
      <c r="N73" s="17">
        <v>0.1012</v>
      </c>
      <c r="O73" s="17">
        <v>2.3999999999999998E-3</v>
      </c>
      <c r="P73" s="17"/>
      <c r="Q73" s="17">
        <v>1639</v>
      </c>
      <c r="R73" s="17">
        <v>44</v>
      </c>
      <c r="S73" s="33">
        <v>1641</v>
      </c>
      <c r="T73" s="33">
        <v>65</v>
      </c>
      <c r="U73" s="121">
        <f t="shared" si="8"/>
        <v>3.9609993906154788</v>
      </c>
      <c r="V73" s="32">
        <v>1643</v>
      </c>
      <c r="W73" s="32">
        <v>44</v>
      </c>
      <c r="X73" s="30">
        <v>0.12172854534387989</v>
      </c>
    </row>
    <row r="74" spans="1:25" s="2" customFormat="1" x14ac:dyDescent="0.2">
      <c r="A74" s="2" t="s">
        <v>243</v>
      </c>
      <c r="B74" s="30">
        <v>22.312000000000001</v>
      </c>
      <c r="C74" s="30">
        <v>312</v>
      </c>
      <c r="D74" s="115">
        <v>21</v>
      </c>
      <c r="E74" s="30">
        <v>45.2</v>
      </c>
      <c r="F74" s="115">
        <v>2.4</v>
      </c>
      <c r="G74" s="31">
        <f t="shared" si="6"/>
        <v>0.14487179487179488</v>
      </c>
      <c r="H74" s="32">
        <f t="shared" si="7"/>
        <v>322.62200000000001</v>
      </c>
      <c r="I74" s="56">
        <v>4.13</v>
      </c>
      <c r="J74" s="56">
        <v>9.8000000000000004E-2</v>
      </c>
      <c r="K74" s="56">
        <v>0.29709999999999998</v>
      </c>
      <c r="L74" s="56">
        <v>3.7000000000000002E-3</v>
      </c>
      <c r="M74" s="56">
        <v>0.60555000000000003</v>
      </c>
      <c r="N74" s="17">
        <v>0.10122</v>
      </c>
      <c r="O74" s="17">
        <v>2.3999999999999998E-3</v>
      </c>
      <c r="P74" s="17"/>
      <c r="Q74" s="17">
        <v>1660.6</v>
      </c>
      <c r="R74" s="17">
        <v>19</v>
      </c>
      <c r="S74" s="33">
        <v>1677</v>
      </c>
      <c r="T74" s="33">
        <v>18</v>
      </c>
      <c r="U74" s="121">
        <f t="shared" si="8"/>
        <v>1.0733452593917709</v>
      </c>
      <c r="V74" s="32">
        <v>1644</v>
      </c>
      <c r="W74" s="32">
        <v>43</v>
      </c>
      <c r="X74" s="30">
        <v>-2.007299270072993</v>
      </c>
    </row>
    <row r="75" spans="1:25" s="2" customFormat="1" x14ac:dyDescent="0.2">
      <c r="A75" s="2" t="s">
        <v>178</v>
      </c>
      <c r="B75" s="30">
        <v>16.506</v>
      </c>
      <c r="C75" s="30">
        <v>389</v>
      </c>
      <c r="D75" s="115">
        <v>32</v>
      </c>
      <c r="E75" s="30">
        <v>49.3</v>
      </c>
      <c r="F75" s="115">
        <v>0.96</v>
      </c>
      <c r="G75" s="31">
        <f t="shared" si="6"/>
        <v>0.12673521850899741</v>
      </c>
      <c r="H75" s="32">
        <f t="shared" si="7"/>
        <v>400.58550000000002</v>
      </c>
      <c r="I75" s="56">
        <v>3.8839999999999999</v>
      </c>
      <c r="J75" s="56">
        <v>0.1</v>
      </c>
      <c r="K75" s="56">
        <v>0.2767</v>
      </c>
      <c r="L75" s="56">
        <v>4.1999999999999997E-3</v>
      </c>
      <c r="M75" s="56">
        <v>0.61038000000000003</v>
      </c>
      <c r="N75" s="17">
        <v>0.1013</v>
      </c>
      <c r="O75" s="17">
        <v>2.5000000000000001E-3</v>
      </c>
      <c r="P75" s="17"/>
      <c r="Q75" s="17">
        <v>1611</v>
      </c>
      <c r="R75" s="17">
        <v>21</v>
      </c>
      <c r="S75" s="33">
        <v>1574</v>
      </c>
      <c r="T75" s="33">
        <v>21</v>
      </c>
      <c r="U75" s="121">
        <f t="shared" si="8"/>
        <v>1.3341804320203303</v>
      </c>
      <c r="V75" s="32">
        <v>1645</v>
      </c>
      <c r="W75" s="32">
        <v>46</v>
      </c>
      <c r="X75" s="30">
        <v>4.3161094224923975</v>
      </c>
    </row>
    <row r="76" spans="1:25" s="2" customFormat="1" x14ac:dyDescent="0.2">
      <c r="A76" s="2" t="s">
        <v>199</v>
      </c>
      <c r="B76" s="30">
        <v>12.795999999999999</v>
      </c>
      <c r="C76" s="30">
        <v>308</v>
      </c>
      <c r="D76" s="115">
        <v>14</v>
      </c>
      <c r="E76" s="30">
        <v>85.3</v>
      </c>
      <c r="F76" s="115">
        <v>3.9</v>
      </c>
      <c r="G76" s="31">
        <f t="shared" si="6"/>
        <v>0.27694805194805194</v>
      </c>
      <c r="H76" s="32">
        <f t="shared" si="7"/>
        <v>328.0455</v>
      </c>
      <c r="I76" s="56">
        <v>3.98</v>
      </c>
      <c r="J76" s="56">
        <v>9.8000000000000004E-2</v>
      </c>
      <c r="K76" s="56">
        <v>0.28339999999999999</v>
      </c>
      <c r="L76" s="56">
        <v>4.4000000000000003E-3</v>
      </c>
      <c r="M76" s="56">
        <v>0.61048999999999998</v>
      </c>
      <c r="N76" s="17">
        <v>0.1012</v>
      </c>
      <c r="O76" s="17">
        <v>2.3999999999999998E-3</v>
      </c>
      <c r="P76" s="17"/>
      <c r="Q76" s="17">
        <v>1629.5</v>
      </c>
      <c r="R76" s="17">
        <v>20</v>
      </c>
      <c r="S76" s="33">
        <v>1608</v>
      </c>
      <c r="T76" s="33">
        <v>22</v>
      </c>
      <c r="U76" s="121">
        <f t="shared" si="8"/>
        <v>1.3681592039800996</v>
      </c>
      <c r="V76" s="32">
        <v>1645</v>
      </c>
      <c r="W76" s="32">
        <v>44</v>
      </c>
      <c r="X76" s="30">
        <v>2.2492401215805424</v>
      </c>
    </row>
    <row r="77" spans="1:25" s="2" customFormat="1" x14ac:dyDescent="0.2">
      <c r="A77" s="2" t="s">
        <v>249</v>
      </c>
      <c r="B77" s="30">
        <v>21.398</v>
      </c>
      <c r="C77" s="30">
        <v>52.2</v>
      </c>
      <c r="D77" s="115">
        <v>3.9</v>
      </c>
      <c r="E77" s="30">
        <v>22.1</v>
      </c>
      <c r="F77" s="115">
        <v>1.7</v>
      </c>
      <c r="G77" s="31">
        <f t="shared" si="6"/>
        <v>0.42337164750957856</v>
      </c>
      <c r="H77" s="32">
        <f t="shared" si="7"/>
        <v>57.393500000000003</v>
      </c>
      <c r="I77" s="56">
        <v>4.1920000000000002</v>
      </c>
      <c r="J77" s="56">
        <v>0.13</v>
      </c>
      <c r="K77" s="56">
        <v>0.30470000000000003</v>
      </c>
      <c r="L77" s="56">
        <v>5.0000000000000001E-3</v>
      </c>
      <c r="M77" s="56">
        <v>0.28209000000000001</v>
      </c>
      <c r="N77" s="17">
        <v>0.1014</v>
      </c>
      <c r="O77" s="17">
        <v>3.0000000000000001E-3</v>
      </c>
      <c r="P77" s="17"/>
      <c r="Q77" s="17">
        <v>1673</v>
      </c>
      <c r="R77" s="17">
        <v>26</v>
      </c>
      <c r="S77" s="33">
        <v>1714</v>
      </c>
      <c r="T77" s="33">
        <v>24</v>
      </c>
      <c r="U77" s="121">
        <f t="shared" si="8"/>
        <v>1.4002333722287048</v>
      </c>
      <c r="V77" s="32">
        <v>1645</v>
      </c>
      <c r="W77" s="32">
        <v>55</v>
      </c>
      <c r="X77" s="30">
        <v>-4.1945288753799437</v>
      </c>
    </row>
    <row r="78" spans="1:25" s="2" customFormat="1" x14ac:dyDescent="0.2">
      <c r="A78" s="2" t="s">
        <v>223</v>
      </c>
      <c r="B78" s="30">
        <v>13.28</v>
      </c>
      <c r="C78" s="30">
        <v>1228</v>
      </c>
      <c r="D78" s="115">
        <v>68</v>
      </c>
      <c r="E78" s="30">
        <v>277</v>
      </c>
      <c r="F78" s="115">
        <v>30</v>
      </c>
      <c r="G78" s="31">
        <f t="shared" si="6"/>
        <v>0.22557003257328989</v>
      </c>
      <c r="H78" s="32">
        <f t="shared" si="7"/>
        <v>1293.095</v>
      </c>
      <c r="I78" s="56">
        <v>4.0199999999999996</v>
      </c>
      <c r="J78" s="56">
        <v>0.1</v>
      </c>
      <c r="K78" s="56">
        <v>0.2903</v>
      </c>
      <c r="L78" s="56">
        <v>4.7000000000000002E-3</v>
      </c>
      <c r="M78" s="56">
        <v>0.75300999999999996</v>
      </c>
      <c r="N78" s="17">
        <v>0.10111000000000001</v>
      </c>
      <c r="O78" s="17">
        <v>2.3999999999999998E-3</v>
      </c>
      <c r="P78" s="17"/>
      <c r="Q78" s="17">
        <v>1637</v>
      </c>
      <c r="R78" s="17">
        <v>21</v>
      </c>
      <c r="S78" s="33">
        <v>1642</v>
      </c>
      <c r="T78" s="33">
        <v>24</v>
      </c>
      <c r="U78" s="121">
        <f t="shared" si="8"/>
        <v>1.4616321559074299</v>
      </c>
      <c r="V78" s="32">
        <v>1646</v>
      </c>
      <c r="W78" s="32">
        <v>45</v>
      </c>
      <c r="X78" s="30">
        <v>0.2430133657351119</v>
      </c>
    </row>
    <row r="79" spans="1:25" s="2" customFormat="1" x14ac:dyDescent="0.2">
      <c r="A79" s="2" t="s">
        <v>237</v>
      </c>
      <c r="B79" s="30">
        <v>11.183</v>
      </c>
      <c r="C79" s="30">
        <v>263</v>
      </c>
      <c r="D79" s="115">
        <v>29</v>
      </c>
      <c r="E79" s="30">
        <v>51.4</v>
      </c>
      <c r="F79" s="115">
        <v>4.3</v>
      </c>
      <c r="G79" s="31">
        <f t="shared" si="6"/>
        <v>0.19543726235741443</v>
      </c>
      <c r="H79" s="32">
        <f t="shared" si="7"/>
        <v>275.07900000000001</v>
      </c>
      <c r="I79" s="56">
        <v>4.05</v>
      </c>
      <c r="J79" s="56">
        <v>0.11</v>
      </c>
      <c r="K79" s="56">
        <v>0.29370000000000002</v>
      </c>
      <c r="L79" s="56">
        <v>4.7999999999999996E-3</v>
      </c>
      <c r="M79" s="56">
        <v>0.70450999999999997</v>
      </c>
      <c r="N79" s="17">
        <v>0.1013</v>
      </c>
      <c r="O79" s="17">
        <v>2.3999999999999998E-3</v>
      </c>
      <c r="P79" s="17"/>
      <c r="Q79" s="17">
        <v>1643</v>
      </c>
      <c r="R79" s="17">
        <v>22</v>
      </c>
      <c r="S79" s="33">
        <v>1663</v>
      </c>
      <c r="T79" s="33">
        <v>23</v>
      </c>
      <c r="U79" s="121">
        <f t="shared" si="8"/>
        <v>1.3830426939266387</v>
      </c>
      <c r="V79" s="32">
        <v>1646</v>
      </c>
      <c r="W79" s="32">
        <v>45</v>
      </c>
      <c r="X79" s="30">
        <v>-1.0328068043742311</v>
      </c>
    </row>
    <row r="80" spans="1:25" s="2" customFormat="1" x14ac:dyDescent="0.2">
      <c r="A80" s="2" t="s">
        <v>114</v>
      </c>
      <c r="B80" s="30">
        <v>16.344000000000001</v>
      </c>
      <c r="C80" s="30">
        <v>696</v>
      </c>
      <c r="D80" s="115">
        <v>29</v>
      </c>
      <c r="E80" s="30">
        <v>61.2</v>
      </c>
      <c r="F80" s="115">
        <v>4.2</v>
      </c>
      <c r="G80" s="31">
        <f t="shared" si="6"/>
        <v>8.793103448275863E-2</v>
      </c>
      <c r="H80" s="32">
        <f t="shared" si="7"/>
        <v>710.38199999999995</v>
      </c>
      <c r="I80" s="56">
        <v>2.097</v>
      </c>
      <c r="J80" s="56">
        <v>7.2999999999999995E-2</v>
      </c>
      <c r="K80" s="56">
        <v>0.14879999999999999</v>
      </c>
      <c r="L80" s="56">
        <v>3.3999999999999998E-3</v>
      </c>
      <c r="M80" s="56">
        <v>0.62239</v>
      </c>
      <c r="N80" s="17">
        <v>0.1017</v>
      </c>
      <c r="O80" s="17">
        <v>2.5999999999999999E-3</v>
      </c>
      <c r="P80" s="17"/>
      <c r="Q80" s="17">
        <v>1145</v>
      </c>
      <c r="R80" s="17">
        <v>23</v>
      </c>
      <c r="S80" s="33">
        <v>894</v>
      </c>
      <c r="T80" s="33">
        <v>19</v>
      </c>
      <c r="U80" s="121">
        <f t="shared" si="8"/>
        <v>2.1252796420581657</v>
      </c>
      <c r="V80" s="32">
        <v>1647</v>
      </c>
      <c r="W80" s="32">
        <v>39</v>
      </c>
      <c r="X80" s="30">
        <v>45.719489981785067</v>
      </c>
    </row>
    <row r="81" spans="1:25" s="2" customFormat="1" x14ac:dyDescent="0.2">
      <c r="A81" s="2" t="s">
        <v>183</v>
      </c>
      <c r="B81" s="30">
        <v>20.376999999999999</v>
      </c>
      <c r="C81" s="30">
        <v>206</v>
      </c>
      <c r="D81" s="115">
        <v>19</v>
      </c>
      <c r="E81" s="30">
        <v>69.599999999999994</v>
      </c>
      <c r="F81" s="115">
        <v>3.7</v>
      </c>
      <c r="G81" s="31">
        <f t="shared" si="6"/>
        <v>0.3378640776699029</v>
      </c>
      <c r="H81" s="32">
        <f t="shared" si="7"/>
        <v>222.35599999999999</v>
      </c>
      <c r="I81" s="56">
        <v>3.9079999999999999</v>
      </c>
      <c r="J81" s="56">
        <v>0.1</v>
      </c>
      <c r="K81" s="56">
        <v>0.2782</v>
      </c>
      <c r="L81" s="56">
        <v>4.7000000000000002E-3</v>
      </c>
      <c r="M81" s="56">
        <v>0.60704000000000002</v>
      </c>
      <c r="N81" s="17">
        <v>0.10150000000000001</v>
      </c>
      <c r="O81" s="17">
        <v>2.5999999999999999E-3</v>
      </c>
      <c r="P81" s="17"/>
      <c r="Q81" s="17">
        <v>1614</v>
      </c>
      <c r="R81" s="17">
        <v>21</v>
      </c>
      <c r="S81" s="33">
        <v>1582</v>
      </c>
      <c r="T81" s="33">
        <v>24</v>
      </c>
      <c r="U81" s="121">
        <f t="shared" si="8"/>
        <v>1.5170670037926675</v>
      </c>
      <c r="V81" s="32">
        <v>1647</v>
      </c>
      <c r="W81" s="32">
        <v>47</v>
      </c>
      <c r="X81" s="30">
        <v>3.9465695203400153</v>
      </c>
    </row>
    <row r="82" spans="1:25" s="2" customFormat="1" x14ac:dyDescent="0.2">
      <c r="A82" s="2" t="s">
        <v>194</v>
      </c>
      <c r="B82" s="30">
        <v>21.506</v>
      </c>
      <c r="C82" s="30">
        <v>468</v>
      </c>
      <c r="D82" s="115">
        <v>70</v>
      </c>
      <c r="E82" s="30">
        <v>166</v>
      </c>
      <c r="F82" s="115">
        <v>21</v>
      </c>
      <c r="G82" s="31">
        <f t="shared" si="6"/>
        <v>0.35470085470085472</v>
      </c>
      <c r="H82" s="32">
        <f t="shared" si="7"/>
        <v>507.01</v>
      </c>
      <c r="I82" s="56">
        <v>3.95</v>
      </c>
      <c r="J82" s="56">
        <v>9.5000000000000001E-2</v>
      </c>
      <c r="K82" s="56">
        <v>0.28129999999999999</v>
      </c>
      <c r="L82" s="56">
        <v>3.3E-3</v>
      </c>
      <c r="M82" s="56">
        <v>0.51036000000000004</v>
      </c>
      <c r="N82" s="17">
        <v>0.1013</v>
      </c>
      <c r="O82" s="17">
        <v>2.3999999999999998E-3</v>
      </c>
      <c r="P82" s="17"/>
      <c r="Q82" s="17">
        <v>1624.4</v>
      </c>
      <c r="R82" s="17">
        <v>19</v>
      </c>
      <c r="S82" s="33">
        <v>1598</v>
      </c>
      <c r="T82" s="33">
        <v>16</v>
      </c>
      <c r="U82" s="121">
        <f t="shared" si="8"/>
        <v>1.0012515644555695</v>
      </c>
      <c r="V82" s="32">
        <v>1647</v>
      </c>
      <c r="W82" s="32">
        <v>45</v>
      </c>
      <c r="X82" s="30">
        <v>2.9751062537947792</v>
      </c>
    </row>
    <row r="83" spans="1:25" s="2" customFormat="1" x14ac:dyDescent="0.2">
      <c r="A83" s="2" t="s">
        <v>210</v>
      </c>
      <c r="B83" s="30">
        <v>11.989000000000001</v>
      </c>
      <c r="C83" s="30">
        <v>513</v>
      </c>
      <c r="D83" s="115">
        <v>14</v>
      </c>
      <c r="E83" s="30">
        <v>179.2</v>
      </c>
      <c r="F83" s="115">
        <v>6.5</v>
      </c>
      <c r="G83" s="31">
        <f t="shared" si="6"/>
        <v>0.34931773879142297</v>
      </c>
      <c r="H83" s="32">
        <f t="shared" si="7"/>
        <v>555.11199999999997</v>
      </c>
      <c r="I83" s="56">
        <v>3.99</v>
      </c>
      <c r="J83" s="56">
        <v>0.11</v>
      </c>
      <c r="K83" s="56">
        <v>0.2878</v>
      </c>
      <c r="L83" s="56">
        <v>4.8999999999999998E-3</v>
      </c>
      <c r="M83" s="56">
        <v>0.69759000000000004</v>
      </c>
      <c r="N83" s="17">
        <v>0.1014</v>
      </c>
      <c r="O83" s="17">
        <v>2.5000000000000001E-3</v>
      </c>
      <c r="P83" s="17"/>
      <c r="Q83" s="17">
        <v>1633</v>
      </c>
      <c r="R83" s="17">
        <v>23</v>
      </c>
      <c r="S83" s="33">
        <v>1630</v>
      </c>
      <c r="T83" s="33">
        <v>25</v>
      </c>
      <c r="U83" s="121">
        <f t="shared" si="8"/>
        <v>1.5337423312883436</v>
      </c>
      <c r="V83" s="32">
        <v>1647</v>
      </c>
      <c r="W83" s="32">
        <v>46</v>
      </c>
      <c r="X83" s="30">
        <v>1.0321797207043071</v>
      </c>
    </row>
    <row r="84" spans="1:25" s="2" customFormat="1" x14ac:dyDescent="0.2">
      <c r="A84" s="2" t="s">
        <v>250</v>
      </c>
      <c r="B84" s="30">
        <v>21.989000000000001</v>
      </c>
      <c r="C84" s="30">
        <v>61.7</v>
      </c>
      <c r="D84" s="115">
        <v>4.2</v>
      </c>
      <c r="E84" s="30">
        <v>81.3</v>
      </c>
      <c r="F84" s="115">
        <v>4.7</v>
      </c>
      <c r="G84" s="31">
        <f t="shared" si="6"/>
        <v>1.3176661264181522</v>
      </c>
      <c r="H84" s="32">
        <f t="shared" si="7"/>
        <v>80.805499999999995</v>
      </c>
      <c r="I84" s="56">
        <v>4.2320000000000002</v>
      </c>
      <c r="J84" s="56">
        <v>0.12</v>
      </c>
      <c r="K84" s="56">
        <v>0.30520000000000003</v>
      </c>
      <c r="L84" s="56">
        <v>5.1000000000000004E-3</v>
      </c>
      <c r="M84" s="56">
        <v>0.49173</v>
      </c>
      <c r="N84" s="17">
        <v>0.1013</v>
      </c>
      <c r="O84" s="17">
        <v>2.8999999999999998E-3</v>
      </c>
      <c r="P84" s="17"/>
      <c r="Q84" s="17">
        <v>1682</v>
      </c>
      <c r="R84" s="17">
        <v>24</v>
      </c>
      <c r="S84" s="33">
        <v>1719</v>
      </c>
      <c r="T84" s="33">
        <v>26</v>
      </c>
      <c r="U84" s="121">
        <f t="shared" si="8"/>
        <v>1.5125072716695753</v>
      </c>
      <c r="V84" s="32">
        <v>1647</v>
      </c>
      <c r="W84" s="32">
        <v>54</v>
      </c>
      <c r="X84" s="30">
        <v>-4.3715846994535568</v>
      </c>
    </row>
    <row r="85" spans="1:25" s="4" customFormat="1" x14ac:dyDescent="0.2">
      <c r="A85" s="2" t="s">
        <v>158</v>
      </c>
      <c r="B85" s="30">
        <v>13.817</v>
      </c>
      <c r="C85" s="30">
        <v>502</v>
      </c>
      <c r="D85" s="115">
        <v>82</v>
      </c>
      <c r="E85" s="30">
        <v>59</v>
      </c>
      <c r="F85" s="115">
        <v>5.6</v>
      </c>
      <c r="G85" s="31">
        <f t="shared" si="6"/>
        <v>0.11752988047808766</v>
      </c>
      <c r="H85" s="32">
        <f t="shared" si="7"/>
        <v>515.86500000000001</v>
      </c>
      <c r="I85" s="56">
        <v>3.62</v>
      </c>
      <c r="J85" s="56">
        <v>0.13</v>
      </c>
      <c r="K85" s="56">
        <v>0.2581</v>
      </c>
      <c r="L85" s="56">
        <v>6.8999999999999999E-3</v>
      </c>
      <c r="M85" s="56">
        <v>0.91837999999999997</v>
      </c>
      <c r="N85" s="17">
        <v>0.1012</v>
      </c>
      <c r="O85" s="17">
        <v>2.5999999999999999E-3</v>
      </c>
      <c r="P85" s="17"/>
      <c r="Q85" s="17">
        <v>1550</v>
      </c>
      <c r="R85" s="17">
        <v>31</v>
      </c>
      <c r="S85" s="33">
        <v>1479</v>
      </c>
      <c r="T85" s="33">
        <v>36</v>
      </c>
      <c r="U85" s="121">
        <f t="shared" si="8"/>
        <v>2.4340770791075048</v>
      </c>
      <c r="V85" s="32">
        <v>1648</v>
      </c>
      <c r="W85" s="32">
        <v>47</v>
      </c>
      <c r="X85" s="30">
        <v>10.254854368932042</v>
      </c>
      <c r="Y85" s="2"/>
    </row>
    <row r="86" spans="1:25" s="2" customFormat="1" x14ac:dyDescent="0.2">
      <c r="A86" s="2" t="s">
        <v>240</v>
      </c>
      <c r="B86" s="30">
        <v>21.989000000000001</v>
      </c>
      <c r="C86" s="30">
        <v>577</v>
      </c>
      <c r="D86" s="115">
        <v>57</v>
      </c>
      <c r="E86" s="30">
        <v>198</v>
      </c>
      <c r="F86" s="115">
        <v>7.3</v>
      </c>
      <c r="G86" s="31">
        <f t="shared" si="6"/>
        <v>0.34315424610051992</v>
      </c>
      <c r="H86" s="32">
        <f t="shared" si="7"/>
        <v>623.53</v>
      </c>
      <c r="I86" s="56">
        <v>4.1139999999999999</v>
      </c>
      <c r="J86" s="56">
        <v>0.11</v>
      </c>
      <c r="K86" s="56">
        <v>0.29549999999999998</v>
      </c>
      <c r="L86" s="56">
        <v>4.8999999999999998E-3</v>
      </c>
      <c r="M86" s="56">
        <v>0.84580999999999995</v>
      </c>
      <c r="N86" s="17">
        <v>0.10111000000000001</v>
      </c>
      <c r="O86" s="17">
        <v>2.3E-3</v>
      </c>
      <c r="P86" s="17"/>
      <c r="Q86" s="17">
        <v>1656</v>
      </c>
      <c r="R86" s="17">
        <v>21</v>
      </c>
      <c r="S86" s="33">
        <v>1668</v>
      </c>
      <c r="T86" s="33">
        <v>25</v>
      </c>
      <c r="U86" s="121">
        <f t="shared" si="8"/>
        <v>1.4988009592326139</v>
      </c>
      <c r="V86" s="32">
        <v>1648</v>
      </c>
      <c r="W86" s="32">
        <v>42</v>
      </c>
      <c r="X86" s="30">
        <v>-1.2135922330097193</v>
      </c>
    </row>
    <row r="87" spans="1:25" s="2" customFormat="1" x14ac:dyDescent="0.2">
      <c r="A87" s="2" t="s">
        <v>241</v>
      </c>
      <c r="B87" s="30">
        <v>19.248000000000001</v>
      </c>
      <c r="C87" s="30">
        <v>246</v>
      </c>
      <c r="D87" s="115">
        <v>17</v>
      </c>
      <c r="E87" s="30">
        <v>28.8</v>
      </c>
      <c r="F87" s="115">
        <v>1.1000000000000001</v>
      </c>
      <c r="G87" s="31">
        <f t="shared" si="6"/>
        <v>0.11707317073170732</v>
      </c>
      <c r="H87" s="32">
        <f t="shared" si="7"/>
        <v>252.768</v>
      </c>
      <c r="I87" s="56">
        <v>4.0839999999999996</v>
      </c>
      <c r="J87" s="56">
        <v>0.11</v>
      </c>
      <c r="K87" s="56">
        <v>0.29620000000000002</v>
      </c>
      <c r="L87" s="56">
        <v>5.7000000000000002E-3</v>
      </c>
      <c r="M87" s="56">
        <v>0.67464000000000002</v>
      </c>
      <c r="N87" s="17">
        <v>0.1014</v>
      </c>
      <c r="O87" s="17">
        <v>2.5999999999999999E-3</v>
      </c>
      <c r="P87" s="17"/>
      <c r="Q87" s="17">
        <v>1653</v>
      </c>
      <c r="R87" s="17">
        <v>23</v>
      </c>
      <c r="S87" s="33">
        <v>1672</v>
      </c>
      <c r="T87" s="33">
        <v>28</v>
      </c>
      <c r="U87" s="121">
        <f t="shared" si="8"/>
        <v>1.6746411483253589</v>
      </c>
      <c r="V87" s="32">
        <v>1648</v>
      </c>
      <c r="W87" s="32">
        <v>47</v>
      </c>
      <c r="X87" s="30">
        <v>-1.4563106796116498</v>
      </c>
    </row>
    <row r="88" spans="1:25" s="2" customFormat="1" x14ac:dyDescent="0.2">
      <c r="A88" s="2" t="s">
        <v>184</v>
      </c>
      <c r="B88" s="30">
        <v>21.774000000000001</v>
      </c>
      <c r="C88" s="30">
        <v>430</v>
      </c>
      <c r="D88" s="115">
        <v>43</v>
      </c>
      <c r="E88" s="30">
        <v>104.4</v>
      </c>
      <c r="F88" s="115">
        <v>8</v>
      </c>
      <c r="G88" s="31">
        <f t="shared" si="6"/>
        <v>0.2427906976744186</v>
      </c>
      <c r="H88" s="32">
        <f t="shared" si="7"/>
        <v>454.53399999999999</v>
      </c>
      <c r="I88" s="56">
        <v>3.8889999999999998</v>
      </c>
      <c r="J88" s="56">
        <v>9.6000000000000002E-2</v>
      </c>
      <c r="K88" s="56">
        <v>0.2777</v>
      </c>
      <c r="L88" s="56">
        <v>4.4999999999999997E-3</v>
      </c>
      <c r="M88" s="56">
        <v>0.68439000000000005</v>
      </c>
      <c r="N88" s="17">
        <v>0.1013</v>
      </c>
      <c r="O88" s="17">
        <v>2.5000000000000001E-3</v>
      </c>
      <c r="P88" s="17"/>
      <c r="Q88" s="17">
        <v>1610</v>
      </c>
      <c r="R88" s="17">
        <v>20</v>
      </c>
      <c r="S88" s="33">
        <v>1582</v>
      </c>
      <c r="T88" s="33">
        <v>22</v>
      </c>
      <c r="U88" s="121">
        <f t="shared" si="8"/>
        <v>1.390644753476612</v>
      </c>
      <c r="V88" s="32">
        <v>1649</v>
      </c>
      <c r="W88" s="32">
        <v>45</v>
      </c>
      <c r="X88" s="30">
        <v>4.0630685263796202</v>
      </c>
    </row>
    <row r="89" spans="1:25" s="2" customFormat="1" x14ac:dyDescent="0.2">
      <c r="A89" s="2" t="s">
        <v>198</v>
      </c>
      <c r="B89" s="30">
        <v>20.161000000000001</v>
      </c>
      <c r="C89" s="30">
        <v>514</v>
      </c>
      <c r="D89" s="115">
        <v>51</v>
      </c>
      <c r="E89" s="30">
        <v>71.7</v>
      </c>
      <c r="F89" s="115">
        <v>5.6</v>
      </c>
      <c r="G89" s="31">
        <f t="shared" si="6"/>
        <v>0.13949416342412452</v>
      </c>
      <c r="H89" s="32">
        <f t="shared" si="7"/>
        <v>530.84950000000003</v>
      </c>
      <c r="I89" s="56">
        <v>3.9750000000000001</v>
      </c>
      <c r="J89" s="56">
        <v>9.4E-2</v>
      </c>
      <c r="K89" s="56">
        <v>0.28289999999999998</v>
      </c>
      <c r="L89" s="56">
        <v>3.3999999999999998E-3</v>
      </c>
      <c r="M89" s="56">
        <v>0.57630000000000003</v>
      </c>
      <c r="N89" s="17">
        <v>0.10145</v>
      </c>
      <c r="O89" s="17">
        <v>2.3E-3</v>
      </c>
      <c r="P89" s="17"/>
      <c r="Q89" s="17">
        <v>1628.5</v>
      </c>
      <c r="R89" s="17">
        <v>19</v>
      </c>
      <c r="S89" s="33">
        <v>1606</v>
      </c>
      <c r="T89" s="33">
        <v>17</v>
      </c>
      <c r="U89" s="121">
        <f t="shared" si="8"/>
        <v>1.0585305105853051</v>
      </c>
      <c r="V89" s="32">
        <v>1649</v>
      </c>
      <c r="W89" s="32">
        <v>42</v>
      </c>
      <c r="X89" s="30">
        <v>2.6076409945421486</v>
      </c>
    </row>
    <row r="90" spans="1:25" s="2" customFormat="1" x14ac:dyDescent="0.2">
      <c r="A90" s="2" t="s">
        <v>211</v>
      </c>
      <c r="B90" s="30">
        <v>13.28</v>
      </c>
      <c r="C90" s="30">
        <v>245</v>
      </c>
      <c r="D90" s="115">
        <v>15</v>
      </c>
      <c r="E90" s="30">
        <v>64</v>
      </c>
      <c r="F90" s="115">
        <v>5.3</v>
      </c>
      <c r="G90" s="31">
        <f t="shared" si="6"/>
        <v>0.26122448979591839</v>
      </c>
      <c r="H90" s="32">
        <f t="shared" si="7"/>
        <v>260.04000000000002</v>
      </c>
      <c r="I90" s="56">
        <v>4.0119999999999996</v>
      </c>
      <c r="J90" s="56">
        <v>0.12</v>
      </c>
      <c r="K90" s="56">
        <v>0.28689999999999999</v>
      </c>
      <c r="L90" s="56">
        <v>5.7999999999999996E-3</v>
      </c>
      <c r="M90" s="56">
        <v>0.68344000000000005</v>
      </c>
      <c r="N90" s="17">
        <v>0.10150000000000001</v>
      </c>
      <c r="O90" s="17">
        <v>2.5999999999999999E-3</v>
      </c>
      <c r="P90" s="17"/>
      <c r="Q90" s="17">
        <v>1638</v>
      </c>
      <c r="R90" s="17">
        <v>23</v>
      </c>
      <c r="S90" s="33">
        <v>1630</v>
      </c>
      <c r="T90" s="33">
        <v>30</v>
      </c>
      <c r="U90" s="121">
        <f t="shared" si="8"/>
        <v>1.8404907975460123</v>
      </c>
      <c r="V90" s="32">
        <v>1649</v>
      </c>
      <c r="W90" s="32">
        <v>48</v>
      </c>
      <c r="X90" s="30">
        <v>1.1522134627046654</v>
      </c>
    </row>
    <row r="91" spans="1:25" s="2" customFormat="1" x14ac:dyDescent="0.2">
      <c r="A91" s="2" t="s">
        <v>221</v>
      </c>
      <c r="B91" s="30">
        <v>16.989000000000001</v>
      </c>
      <c r="C91" s="30">
        <v>246</v>
      </c>
      <c r="D91" s="115">
        <v>25</v>
      </c>
      <c r="E91" s="30">
        <v>79.3</v>
      </c>
      <c r="F91" s="115">
        <v>6.6</v>
      </c>
      <c r="G91" s="31">
        <f t="shared" si="6"/>
        <v>0.32235772357723574</v>
      </c>
      <c r="H91" s="32">
        <f t="shared" si="7"/>
        <v>264.63549999999998</v>
      </c>
      <c r="I91" s="56">
        <v>4.024</v>
      </c>
      <c r="J91" s="56">
        <v>0.11</v>
      </c>
      <c r="K91" s="56">
        <v>0.28999999999999998</v>
      </c>
      <c r="L91" s="56">
        <v>4.8999999999999998E-3</v>
      </c>
      <c r="M91" s="56">
        <v>0.78727999999999998</v>
      </c>
      <c r="N91" s="17">
        <v>0.1012</v>
      </c>
      <c r="O91" s="17">
        <v>2.5000000000000001E-3</v>
      </c>
      <c r="P91" s="17"/>
      <c r="Q91" s="17">
        <v>1639</v>
      </c>
      <c r="R91" s="17">
        <v>23</v>
      </c>
      <c r="S91" s="33">
        <v>1641</v>
      </c>
      <c r="T91" s="33">
        <v>25</v>
      </c>
      <c r="U91" s="121">
        <f t="shared" si="8"/>
        <v>1.5234613040828764</v>
      </c>
      <c r="V91" s="32">
        <v>1649</v>
      </c>
      <c r="W91" s="32">
        <v>46</v>
      </c>
      <c r="X91" s="30">
        <v>0.4851425106124907</v>
      </c>
    </row>
    <row r="92" spans="1:25" s="2" customFormat="1" x14ac:dyDescent="0.2">
      <c r="A92" s="2" t="s">
        <v>185</v>
      </c>
      <c r="B92" s="30">
        <v>22.257999999999999</v>
      </c>
      <c r="C92" s="30">
        <v>482</v>
      </c>
      <c r="D92" s="115">
        <v>10</v>
      </c>
      <c r="E92" s="30">
        <v>31.8</v>
      </c>
      <c r="F92" s="115">
        <v>2.1</v>
      </c>
      <c r="G92" s="31">
        <f t="shared" si="6"/>
        <v>6.5975103734439836E-2</v>
      </c>
      <c r="H92" s="32">
        <f t="shared" si="7"/>
        <v>489.47300000000001</v>
      </c>
      <c r="I92" s="56">
        <v>3.891</v>
      </c>
      <c r="J92" s="56">
        <v>9.2999999999999999E-2</v>
      </c>
      <c r="K92" s="56">
        <v>0.27889999999999998</v>
      </c>
      <c r="L92" s="56">
        <v>3.8E-3</v>
      </c>
      <c r="M92" s="56">
        <v>0.61270999999999998</v>
      </c>
      <c r="N92" s="17">
        <v>0.10127</v>
      </c>
      <c r="O92" s="17">
        <v>2.3999999999999998E-3</v>
      </c>
      <c r="P92" s="17"/>
      <c r="Q92" s="17">
        <v>1613.4</v>
      </c>
      <c r="R92" s="17">
        <v>20</v>
      </c>
      <c r="S92" s="33">
        <v>1585</v>
      </c>
      <c r="T92" s="33">
        <v>19</v>
      </c>
      <c r="U92" s="121">
        <f t="shared" si="8"/>
        <v>1.1987381703470033</v>
      </c>
      <c r="V92" s="32">
        <v>1650</v>
      </c>
      <c r="W92" s="32">
        <v>43</v>
      </c>
      <c r="X92" s="30">
        <v>3.9393939393939426</v>
      </c>
    </row>
    <row r="93" spans="1:25" s="2" customFormat="1" x14ac:dyDescent="0.2">
      <c r="A93" s="2" t="s">
        <v>201</v>
      </c>
      <c r="B93" s="30">
        <v>13.978999999999999</v>
      </c>
      <c r="C93" s="30">
        <v>709</v>
      </c>
      <c r="D93" s="115">
        <v>33</v>
      </c>
      <c r="E93" s="30">
        <v>117</v>
      </c>
      <c r="F93" s="115">
        <v>12</v>
      </c>
      <c r="G93" s="31">
        <f t="shared" si="6"/>
        <v>0.16502115655853314</v>
      </c>
      <c r="H93" s="32">
        <f t="shared" si="7"/>
        <v>736.495</v>
      </c>
      <c r="I93" s="56">
        <v>3.9870000000000001</v>
      </c>
      <c r="J93" s="56">
        <v>9.8000000000000004E-2</v>
      </c>
      <c r="K93" s="56">
        <v>0.28349999999999997</v>
      </c>
      <c r="L93" s="56">
        <v>4.4000000000000003E-3</v>
      </c>
      <c r="M93" s="56">
        <v>0.64622000000000002</v>
      </c>
      <c r="N93" s="17">
        <v>0.10150000000000001</v>
      </c>
      <c r="O93" s="17">
        <v>2.5000000000000001E-3</v>
      </c>
      <c r="P93" s="17"/>
      <c r="Q93" s="17">
        <v>1630.8</v>
      </c>
      <c r="R93" s="17">
        <v>20</v>
      </c>
      <c r="S93" s="33">
        <v>1608</v>
      </c>
      <c r="T93" s="33">
        <v>22</v>
      </c>
      <c r="U93" s="121">
        <f t="shared" si="8"/>
        <v>1.3681592039800996</v>
      </c>
      <c r="V93" s="32">
        <v>1650</v>
      </c>
      <c r="W93" s="32">
        <v>45</v>
      </c>
      <c r="X93" s="30">
        <v>2.5454545454545507</v>
      </c>
    </row>
    <row r="94" spans="1:25" s="2" customFormat="1" x14ac:dyDescent="0.2">
      <c r="A94" s="2" t="s">
        <v>202</v>
      </c>
      <c r="B94" s="30">
        <v>16.721</v>
      </c>
      <c r="C94" s="30">
        <v>251</v>
      </c>
      <c r="D94" s="115">
        <v>47</v>
      </c>
      <c r="E94" s="30">
        <v>76.5</v>
      </c>
      <c r="F94" s="115">
        <v>8.9</v>
      </c>
      <c r="G94" s="31">
        <f t="shared" si="6"/>
        <v>0.30478087649402391</v>
      </c>
      <c r="H94" s="32">
        <f t="shared" si="7"/>
        <v>268.97750000000002</v>
      </c>
      <c r="I94" s="56">
        <v>3.9489999999999998</v>
      </c>
      <c r="J94" s="56">
        <v>0.1</v>
      </c>
      <c r="K94" s="56">
        <v>0.28439999999999999</v>
      </c>
      <c r="L94" s="56">
        <v>3.8999999999999998E-3</v>
      </c>
      <c r="M94" s="56">
        <v>0.45280999999999999</v>
      </c>
      <c r="N94" s="17">
        <v>0.1014</v>
      </c>
      <c r="O94" s="17">
        <v>2.5999999999999999E-3</v>
      </c>
      <c r="P94" s="17"/>
      <c r="Q94" s="17">
        <v>1623</v>
      </c>
      <c r="R94" s="17">
        <v>21</v>
      </c>
      <c r="S94" s="33">
        <v>1613</v>
      </c>
      <c r="T94" s="33">
        <v>20</v>
      </c>
      <c r="U94" s="121">
        <f t="shared" si="8"/>
        <v>1.2399256044637323</v>
      </c>
      <c r="V94" s="32">
        <v>1650</v>
      </c>
      <c r="W94" s="32">
        <v>46</v>
      </c>
      <c r="X94" s="30">
        <v>2.2424242424242458</v>
      </c>
    </row>
    <row r="95" spans="1:25" s="2" customFormat="1" x14ac:dyDescent="0.2">
      <c r="A95" s="2" t="s">
        <v>212</v>
      </c>
      <c r="B95" s="30">
        <v>12.742000000000001</v>
      </c>
      <c r="C95" s="30">
        <v>506</v>
      </c>
      <c r="D95" s="115">
        <v>28</v>
      </c>
      <c r="E95" s="30">
        <v>90</v>
      </c>
      <c r="F95" s="115">
        <v>11</v>
      </c>
      <c r="G95" s="31">
        <f t="shared" si="6"/>
        <v>0.17786561264822134</v>
      </c>
      <c r="H95" s="32">
        <f t="shared" si="7"/>
        <v>527.15</v>
      </c>
      <c r="I95" s="56">
        <v>3.9950000000000001</v>
      </c>
      <c r="J95" s="56">
        <v>0.11</v>
      </c>
      <c r="K95" s="56">
        <v>0.28799999999999998</v>
      </c>
      <c r="L95" s="56">
        <v>6.0000000000000001E-3</v>
      </c>
      <c r="M95" s="56">
        <v>0.72284999999999999</v>
      </c>
      <c r="N95" s="17">
        <v>0.10150000000000001</v>
      </c>
      <c r="O95" s="17">
        <v>2.3999999999999998E-3</v>
      </c>
      <c r="P95" s="17"/>
      <c r="Q95" s="17">
        <v>1632</v>
      </c>
      <c r="R95" s="17">
        <v>22</v>
      </c>
      <c r="S95" s="33">
        <v>1631</v>
      </c>
      <c r="T95" s="33">
        <v>30</v>
      </c>
      <c r="U95" s="121">
        <f t="shared" si="8"/>
        <v>1.8393623543838136</v>
      </c>
      <c r="V95" s="32">
        <v>1650</v>
      </c>
      <c r="W95" s="32">
        <v>45</v>
      </c>
      <c r="X95" s="30">
        <v>1.1515151515151478</v>
      </c>
    </row>
    <row r="96" spans="1:25" s="2" customFormat="1" x14ac:dyDescent="0.2">
      <c r="A96" s="2" t="s">
        <v>214</v>
      </c>
      <c r="B96" s="30">
        <v>18.495000000000001</v>
      </c>
      <c r="C96" s="30">
        <v>249</v>
      </c>
      <c r="D96" s="115">
        <v>26</v>
      </c>
      <c r="E96" s="30">
        <v>55.8</v>
      </c>
      <c r="F96" s="115">
        <v>6.3</v>
      </c>
      <c r="G96" s="31">
        <f t="shared" si="6"/>
        <v>0.22409638554216865</v>
      </c>
      <c r="H96" s="32">
        <f t="shared" si="7"/>
        <v>262.113</v>
      </c>
      <c r="I96" s="56">
        <v>4</v>
      </c>
      <c r="J96" s="56">
        <v>0.13</v>
      </c>
      <c r="K96" s="56">
        <v>0.2893</v>
      </c>
      <c r="L96" s="56">
        <v>7.1000000000000004E-3</v>
      </c>
      <c r="M96" s="56">
        <v>0.87107000000000001</v>
      </c>
      <c r="N96" s="17">
        <v>0.1013</v>
      </c>
      <c r="O96" s="17">
        <v>2.5000000000000001E-3</v>
      </c>
      <c r="P96" s="17"/>
      <c r="Q96" s="17">
        <v>1631</v>
      </c>
      <c r="R96" s="17">
        <v>27</v>
      </c>
      <c r="S96" s="33">
        <v>1636</v>
      </c>
      <c r="T96" s="33">
        <v>35</v>
      </c>
      <c r="U96" s="121">
        <f t="shared" si="8"/>
        <v>2.1393643031784841</v>
      </c>
      <c r="V96" s="32">
        <v>1650</v>
      </c>
      <c r="W96" s="32">
        <v>44</v>
      </c>
      <c r="X96" s="30">
        <v>0.84848484848485395</v>
      </c>
    </row>
    <row r="97" spans="1:24" s="2" customFormat="1" x14ac:dyDescent="0.2">
      <c r="A97" s="2" t="s">
        <v>229</v>
      </c>
      <c r="B97" s="30">
        <v>19.946000000000002</v>
      </c>
      <c r="C97" s="30">
        <v>291</v>
      </c>
      <c r="D97" s="115">
        <v>18</v>
      </c>
      <c r="E97" s="30">
        <v>41.2</v>
      </c>
      <c r="F97" s="115">
        <v>2</v>
      </c>
      <c r="G97" s="31">
        <f t="shared" si="6"/>
        <v>0.1415807560137457</v>
      </c>
      <c r="H97" s="32">
        <f t="shared" si="7"/>
        <v>300.68200000000002</v>
      </c>
      <c r="I97" s="56">
        <v>4.085</v>
      </c>
      <c r="J97" s="56">
        <v>9.4E-2</v>
      </c>
      <c r="K97" s="56">
        <v>0.2908</v>
      </c>
      <c r="L97" s="56">
        <v>3.5000000000000001E-3</v>
      </c>
      <c r="M97" s="56">
        <v>0.47255000000000003</v>
      </c>
      <c r="N97" s="17">
        <v>0.1013</v>
      </c>
      <c r="O97" s="17">
        <v>2.3999999999999998E-3</v>
      </c>
      <c r="P97" s="17"/>
      <c r="Q97" s="17">
        <v>1650.9</v>
      </c>
      <c r="R97" s="17">
        <v>19</v>
      </c>
      <c r="S97" s="33">
        <v>1647</v>
      </c>
      <c r="T97" s="33">
        <v>18</v>
      </c>
      <c r="U97" s="121">
        <f t="shared" si="8"/>
        <v>1.0928961748633881</v>
      </c>
      <c r="V97" s="32">
        <v>1650</v>
      </c>
      <c r="W97" s="32">
        <v>45</v>
      </c>
      <c r="X97" s="30">
        <v>0.18181818181818299</v>
      </c>
    </row>
    <row r="98" spans="1:24" s="2" customFormat="1" x14ac:dyDescent="0.2">
      <c r="A98" s="2" t="s">
        <v>232</v>
      </c>
      <c r="B98" s="30">
        <v>12.311999999999999</v>
      </c>
      <c r="C98" s="30">
        <v>722</v>
      </c>
      <c r="D98" s="115">
        <v>29</v>
      </c>
      <c r="E98" s="30">
        <v>258</v>
      </c>
      <c r="F98" s="115">
        <v>11</v>
      </c>
      <c r="G98" s="31">
        <f t="shared" si="6"/>
        <v>0.35734072022160662</v>
      </c>
      <c r="H98" s="32">
        <f t="shared" si="7"/>
        <v>782.63</v>
      </c>
      <c r="I98" s="56">
        <v>4.0789999999999997</v>
      </c>
      <c r="J98" s="56">
        <v>0.1</v>
      </c>
      <c r="K98" s="56">
        <v>0.2928</v>
      </c>
      <c r="L98" s="56">
        <v>4.3E-3</v>
      </c>
      <c r="M98" s="56">
        <v>0.75105999999999995</v>
      </c>
      <c r="N98" s="17">
        <v>0.10150000000000001</v>
      </c>
      <c r="O98" s="17">
        <v>2.3999999999999998E-3</v>
      </c>
      <c r="P98" s="17"/>
      <c r="Q98" s="17">
        <v>1651</v>
      </c>
      <c r="R98" s="17">
        <v>20</v>
      </c>
      <c r="S98" s="33">
        <v>1655</v>
      </c>
      <c r="T98" s="33">
        <v>21</v>
      </c>
      <c r="U98" s="121">
        <f t="shared" si="8"/>
        <v>1.2688821752265862</v>
      </c>
      <c r="V98" s="32">
        <v>1650</v>
      </c>
      <c r="W98" s="32">
        <v>43</v>
      </c>
      <c r="X98" s="30">
        <v>-0.30303030303029388</v>
      </c>
    </row>
    <row r="99" spans="1:24" s="2" customFormat="1" x14ac:dyDescent="0.2">
      <c r="A99" s="2" t="s">
        <v>234</v>
      </c>
      <c r="B99" s="30">
        <v>9.0861000000000001</v>
      </c>
      <c r="C99" s="30">
        <v>230</v>
      </c>
      <c r="D99" s="115">
        <v>26</v>
      </c>
      <c r="E99" s="30">
        <v>34.5</v>
      </c>
      <c r="F99" s="115">
        <v>5.9</v>
      </c>
      <c r="G99" s="31">
        <f t="shared" ref="G99:G130" si="9">E99/C99</f>
        <v>0.15</v>
      </c>
      <c r="H99" s="32">
        <f t="shared" ref="H99:H130" si="10">C99+(0.235*E99)</f>
        <v>238.10749999999999</v>
      </c>
      <c r="I99" s="56">
        <v>4.1470000000000002</v>
      </c>
      <c r="J99" s="56">
        <v>0.13</v>
      </c>
      <c r="K99" s="56">
        <v>0.29330000000000001</v>
      </c>
      <c r="L99" s="56">
        <v>6.1000000000000004E-3</v>
      </c>
      <c r="M99" s="56">
        <v>0.82347999999999999</v>
      </c>
      <c r="N99" s="17">
        <v>0.1013</v>
      </c>
      <c r="O99" s="17">
        <v>2.5999999999999999E-3</v>
      </c>
      <c r="P99" s="17"/>
      <c r="Q99" s="17">
        <v>1662</v>
      </c>
      <c r="R99" s="17">
        <v>25</v>
      </c>
      <c r="S99" s="33">
        <v>1657</v>
      </c>
      <c r="T99" s="33">
        <v>30</v>
      </c>
      <c r="U99" s="121">
        <f t="shared" ref="U99:U130" si="11">(T99/S99)*100</f>
        <v>1.8105009052504526</v>
      </c>
      <c r="V99" s="32">
        <v>1651</v>
      </c>
      <c r="W99" s="32">
        <v>44</v>
      </c>
      <c r="X99" s="30">
        <v>-0.36341611144761199</v>
      </c>
    </row>
    <row r="100" spans="1:24" s="2" customFormat="1" x14ac:dyDescent="0.2">
      <c r="A100" s="2" t="s">
        <v>248</v>
      </c>
      <c r="B100" s="30">
        <v>20.86</v>
      </c>
      <c r="C100" s="30">
        <v>449</v>
      </c>
      <c r="D100" s="115">
        <v>37</v>
      </c>
      <c r="E100" s="30">
        <v>79.599999999999994</v>
      </c>
      <c r="F100" s="115">
        <v>6.5</v>
      </c>
      <c r="G100" s="31">
        <f t="shared" si="9"/>
        <v>0.17728285077951</v>
      </c>
      <c r="H100" s="32">
        <f t="shared" si="10"/>
        <v>467.70600000000002</v>
      </c>
      <c r="I100" s="56">
        <v>4.2539999999999996</v>
      </c>
      <c r="J100" s="56">
        <v>0.13</v>
      </c>
      <c r="K100" s="56">
        <v>0.30480000000000002</v>
      </c>
      <c r="L100" s="56">
        <v>7.1999999999999998E-3</v>
      </c>
      <c r="M100" s="56">
        <v>0.92547000000000001</v>
      </c>
      <c r="N100" s="17">
        <v>0.10155</v>
      </c>
      <c r="O100" s="17">
        <v>2.3E-3</v>
      </c>
      <c r="P100" s="17"/>
      <c r="Q100" s="17">
        <v>1683</v>
      </c>
      <c r="R100" s="17">
        <v>26</v>
      </c>
      <c r="S100" s="33">
        <v>1713</v>
      </c>
      <c r="T100" s="33">
        <v>36</v>
      </c>
      <c r="U100" s="121">
        <f t="shared" si="11"/>
        <v>2.1015761821366024</v>
      </c>
      <c r="V100" s="32">
        <v>1651</v>
      </c>
      <c r="W100" s="32">
        <v>42</v>
      </c>
      <c r="X100" s="30">
        <v>-3.7552998182919461</v>
      </c>
    </row>
    <row r="101" spans="1:24" s="2" customFormat="1" x14ac:dyDescent="0.2">
      <c r="A101" s="2" t="s">
        <v>204</v>
      </c>
      <c r="B101" s="30">
        <v>22.312000000000001</v>
      </c>
      <c r="C101" s="30">
        <v>242</v>
      </c>
      <c r="D101" s="115">
        <v>31</v>
      </c>
      <c r="E101" s="30">
        <v>58</v>
      </c>
      <c r="F101" s="115">
        <v>5.5</v>
      </c>
      <c r="G101" s="31">
        <f t="shared" si="9"/>
        <v>0.23966942148760331</v>
      </c>
      <c r="H101" s="32">
        <f t="shared" si="10"/>
        <v>255.63</v>
      </c>
      <c r="I101" s="56">
        <v>4</v>
      </c>
      <c r="J101" s="56">
        <v>9.7000000000000003E-2</v>
      </c>
      <c r="K101" s="56">
        <v>0.28510000000000002</v>
      </c>
      <c r="L101" s="56">
        <v>3.7000000000000002E-3</v>
      </c>
      <c r="M101" s="56">
        <v>0.53349999999999997</v>
      </c>
      <c r="N101" s="17">
        <v>0.1016</v>
      </c>
      <c r="O101" s="17">
        <v>2.5000000000000001E-3</v>
      </c>
      <c r="P101" s="17"/>
      <c r="Q101" s="17">
        <v>1633.2</v>
      </c>
      <c r="R101" s="17">
        <v>20</v>
      </c>
      <c r="S101" s="33">
        <v>1616</v>
      </c>
      <c r="T101" s="33">
        <v>18</v>
      </c>
      <c r="U101" s="121">
        <f t="shared" si="11"/>
        <v>1.1138613861386137</v>
      </c>
      <c r="V101" s="32">
        <v>1652</v>
      </c>
      <c r="W101" s="32">
        <v>45</v>
      </c>
      <c r="X101" s="30">
        <v>2.1791767554479424</v>
      </c>
    </row>
    <row r="102" spans="1:24" s="2" customFormat="1" x14ac:dyDescent="0.2">
      <c r="A102" s="2" t="s">
        <v>238</v>
      </c>
      <c r="B102" s="30">
        <v>16.613</v>
      </c>
      <c r="C102" s="30">
        <v>460</v>
      </c>
      <c r="D102" s="115">
        <v>19</v>
      </c>
      <c r="E102" s="30">
        <v>75.8</v>
      </c>
      <c r="F102" s="115">
        <v>3.7</v>
      </c>
      <c r="G102" s="31">
        <f t="shared" si="9"/>
        <v>0.16478260869565217</v>
      </c>
      <c r="H102" s="32">
        <f t="shared" si="10"/>
        <v>477.81299999999999</v>
      </c>
      <c r="I102" s="56">
        <v>4.1269999999999998</v>
      </c>
      <c r="J102" s="56">
        <v>0.11</v>
      </c>
      <c r="K102" s="56">
        <v>0.2949</v>
      </c>
      <c r="L102" s="56">
        <v>5.4000000000000003E-3</v>
      </c>
      <c r="M102" s="56">
        <v>0.81688000000000005</v>
      </c>
      <c r="N102" s="17">
        <v>0.1016</v>
      </c>
      <c r="O102" s="17">
        <v>2.3999999999999998E-3</v>
      </c>
      <c r="P102" s="17"/>
      <c r="Q102" s="17">
        <v>1658</v>
      </c>
      <c r="R102" s="17">
        <v>21</v>
      </c>
      <c r="S102" s="33">
        <v>1665</v>
      </c>
      <c r="T102" s="33">
        <v>27</v>
      </c>
      <c r="U102" s="121">
        <f t="shared" si="11"/>
        <v>1.6216216216216217</v>
      </c>
      <c r="V102" s="32">
        <v>1652</v>
      </c>
      <c r="W102" s="32">
        <v>44</v>
      </c>
      <c r="X102" s="30">
        <v>-0.78692493946730391</v>
      </c>
    </row>
    <row r="103" spans="1:24" s="2" customFormat="1" x14ac:dyDescent="0.2">
      <c r="A103" s="2" t="s">
        <v>142</v>
      </c>
      <c r="B103" s="30">
        <v>19.248000000000001</v>
      </c>
      <c r="C103" s="30">
        <v>1305</v>
      </c>
      <c r="D103" s="115">
        <v>59</v>
      </c>
      <c r="E103" s="30">
        <v>138</v>
      </c>
      <c r="F103" s="115">
        <v>10</v>
      </c>
      <c r="G103" s="31">
        <f t="shared" si="9"/>
        <v>0.10574712643678161</v>
      </c>
      <c r="H103" s="32">
        <f t="shared" si="10"/>
        <v>1337.43</v>
      </c>
      <c r="I103" s="56">
        <v>3.129</v>
      </c>
      <c r="J103" s="56">
        <v>8.8999999999999996E-2</v>
      </c>
      <c r="K103" s="56">
        <v>0.2243</v>
      </c>
      <c r="L103" s="56">
        <v>4.4000000000000003E-3</v>
      </c>
      <c r="M103" s="56">
        <v>0.82099</v>
      </c>
      <c r="N103" s="17">
        <v>0.1013</v>
      </c>
      <c r="O103" s="17">
        <v>2.5000000000000001E-3</v>
      </c>
      <c r="P103" s="17"/>
      <c r="Q103" s="17">
        <v>1438</v>
      </c>
      <c r="R103" s="17">
        <v>22</v>
      </c>
      <c r="S103" s="33">
        <v>1304</v>
      </c>
      <c r="T103" s="33">
        <v>23</v>
      </c>
      <c r="U103" s="121">
        <f t="shared" si="11"/>
        <v>1.7638036809815949</v>
      </c>
      <c r="V103" s="32">
        <v>1653</v>
      </c>
      <c r="W103" s="32">
        <v>45</v>
      </c>
      <c r="X103" s="30">
        <v>21.113127646702967</v>
      </c>
    </row>
    <row r="104" spans="1:24" s="2" customFormat="1" x14ac:dyDescent="0.2">
      <c r="A104" s="2" t="s">
        <v>157</v>
      </c>
      <c r="B104" s="30">
        <v>19.785</v>
      </c>
      <c r="C104" s="30">
        <v>750</v>
      </c>
      <c r="D104" s="115">
        <v>100</v>
      </c>
      <c r="E104" s="30">
        <v>102</v>
      </c>
      <c r="F104" s="115">
        <v>13</v>
      </c>
      <c r="G104" s="31">
        <f t="shared" si="9"/>
        <v>0.13600000000000001</v>
      </c>
      <c r="H104" s="32">
        <f t="shared" si="10"/>
        <v>773.97</v>
      </c>
      <c r="I104" s="56">
        <v>3.59</v>
      </c>
      <c r="J104" s="56">
        <v>8.6999999999999994E-2</v>
      </c>
      <c r="K104" s="56">
        <v>0.25719999999999998</v>
      </c>
      <c r="L104" s="56">
        <v>3.3E-3</v>
      </c>
      <c r="M104" s="56">
        <v>0.63907999999999998</v>
      </c>
      <c r="N104" s="17">
        <v>0.10154000000000001</v>
      </c>
      <c r="O104" s="17">
        <v>2.3E-3</v>
      </c>
      <c r="P104" s="17"/>
      <c r="Q104" s="17">
        <v>1547.6</v>
      </c>
      <c r="R104" s="17">
        <v>20</v>
      </c>
      <c r="S104" s="33">
        <v>1475</v>
      </c>
      <c r="T104" s="33">
        <v>17</v>
      </c>
      <c r="U104" s="121">
        <f t="shared" si="11"/>
        <v>1.152542372881356</v>
      </c>
      <c r="V104" s="32">
        <v>1653</v>
      </c>
      <c r="W104" s="32">
        <v>44</v>
      </c>
      <c r="X104" s="30">
        <v>10.768300060496072</v>
      </c>
    </row>
    <row r="105" spans="1:24" s="2" customFormat="1" x14ac:dyDescent="0.2">
      <c r="A105" s="2" t="s">
        <v>239</v>
      </c>
      <c r="B105" s="30">
        <v>12.688000000000001</v>
      </c>
      <c r="C105" s="30">
        <v>109.8</v>
      </c>
      <c r="D105" s="115">
        <v>7.8</v>
      </c>
      <c r="E105" s="30">
        <v>24.6</v>
      </c>
      <c r="F105" s="115">
        <v>1.1000000000000001</v>
      </c>
      <c r="G105" s="31">
        <f t="shared" si="9"/>
        <v>0.22404371584699456</v>
      </c>
      <c r="H105" s="32">
        <f t="shared" si="10"/>
        <v>115.581</v>
      </c>
      <c r="I105" s="56">
        <v>4.0910000000000002</v>
      </c>
      <c r="J105" s="56">
        <v>0.12</v>
      </c>
      <c r="K105" s="56">
        <v>0.29530000000000001</v>
      </c>
      <c r="L105" s="56">
        <v>5.1999999999999998E-3</v>
      </c>
      <c r="M105" s="56">
        <v>0.68439000000000005</v>
      </c>
      <c r="N105" s="17">
        <v>0.1013</v>
      </c>
      <c r="O105" s="17">
        <v>2.7000000000000001E-3</v>
      </c>
      <c r="P105" s="17"/>
      <c r="Q105" s="17">
        <v>1653</v>
      </c>
      <c r="R105" s="17">
        <v>24</v>
      </c>
      <c r="S105" s="33">
        <v>1667</v>
      </c>
      <c r="T105" s="33">
        <v>26</v>
      </c>
      <c r="U105" s="121">
        <f t="shared" si="11"/>
        <v>1.5596880623875224</v>
      </c>
      <c r="V105" s="32">
        <v>1653</v>
      </c>
      <c r="W105" s="32">
        <v>50</v>
      </c>
      <c r="X105" s="30">
        <v>-0.84694494857833202</v>
      </c>
    </row>
    <row r="106" spans="1:24" s="2" customFormat="1" x14ac:dyDescent="0.2">
      <c r="A106" s="2" t="s">
        <v>181</v>
      </c>
      <c r="B106" s="30">
        <v>21.452000000000002</v>
      </c>
      <c r="C106" s="30">
        <v>435</v>
      </c>
      <c r="D106" s="115">
        <v>49</v>
      </c>
      <c r="E106" s="30">
        <v>71.3</v>
      </c>
      <c r="F106" s="115">
        <v>5.6</v>
      </c>
      <c r="G106" s="31">
        <f t="shared" si="9"/>
        <v>0.16390804597701147</v>
      </c>
      <c r="H106" s="32">
        <f t="shared" si="10"/>
        <v>451.75549999999998</v>
      </c>
      <c r="I106" s="56">
        <v>3.91</v>
      </c>
      <c r="J106" s="56">
        <v>0.1</v>
      </c>
      <c r="K106" s="56">
        <v>0.27800000000000002</v>
      </c>
      <c r="L106" s="56">
        <v>4.1000000000000003E-3</v>
      </c>
      <c r="M106" s="56">
        <v>0.71999000000000002</v>
      </c>
      <c r="N106" s="17">
        <v>0.1016</v>
      </c>
      <c r="O106" s="17">
        <v>2.3999999999999998E-3</v>
      </c>
      <c r="P106" s="17"/>
      <c r="Q106" s="17">
        <v>1616</v>
      </c>
      <c r="R106" s="17">
        <v>21</v>
      </c>
      <c r="S106" s="33">
        <v>1581</v>
      </c>
      <c r="T106" s="33">
        <v>21</v>
      </c>
      <c r="U106" s="121">
        <f t="shared" si="11"/>
        <v>1.3282732447817838</v>
      </c>
      <c r="V106" s="32">
        <v>1654</v>
      </c>
      <c r="W106" s="32">
        <v>43</v>
      </c>
      <c r="X106" s="30">
        <v>4.4135429262394226</v>
      </c>
    </row>
    <row r="107" spans="1:24" s="2" customFormat="1" x14ac:dyDescent="0.2">
      <c r="A107" s="2" t="s">
        <v>187</v>
      </c>
      <c r="B107" s="30">
        <v>21.236999999999998</v>
      </c>
      <c r="C107" s="30">
        <v>705</v>
      </c>
      <c r="D107" s="115">
        <v>21</v>
      </c>
      <c r="E107" s="30">
        <v>93.8</v>
      </c>
      <c r="F107" s="115">
        <v>1.9</v>
      </c>
      <c r="G107" s="31">
        <f t="shared" si="9"/>
        <v>0.13304964539007091</v>
      </c>
      <c r="H107" s="32">
        <f t="shared" si="10"/>
        <v>727.04300000000001</v>
      </c>
      <c r="I107" s="56">
        <v>3.9060000000000001</v>
      </c>
      <c r="J107" s="56">
        <v>9.1999999999999998E-2</v>
      </c>
      <c r="K107" s="56">
        <v>0.27900000000000003</v>
      </c>
      <c r="L107" s="56">
        <v>3.3999999999999998E-3</v>
      </c>
      <c r="M107" s="56">
        <v>0.63934000000000002</v>
      </c>
      <c r="N107" s="17">
        <v>0.10168000000000001</v>
      </c>
      <c r="O107" s="17">
        <v>2.3E-3</v>
      </c>
      <c r="P107" s="17"/>
      <c r="Q107" s="17">
        <v>1615.4</v>
      </c>
      <c r="R107" s="17">
        <v>19</v>
      </c>
      <c r="S107" s="33">
        <v>1586</v>
      </c>
      <c r="T107" s="33">
        <v>17</v>
      </c>
      <c r="U107" s="121">
        <f t="shared" si="11"/>
        <v>1.0718789407313998</v>
      </c>
      <c r="V107" s="32">
        <v>1654</v>
      </c>
      <c r="W107" s="32">
        <v>42</v>
      </c>
      <c r="X107" s="30">
        <v>4.1112454655380937</v>
      </c>
    </row>
    <row r="108" spans="1:24" s="2" customFormat="1" x14ac:dyDescent="0.2">
      <c r="A108" s="2" t="s">
        <v>188</v>
      </c>
      <c r="B108" s="30">
        <v>18.817</v>
      </c>
      <c r="C108" s="30">
        <v>226</v>
      </c>
      <c r="D108" s="115">
        <v>43</v>
      </c>
      <c r="E108" s="30">
        <v>68.400000000000006</v>
      </c>
      <c r="F108" s="115">
        <v>8.5</v>
      </c>
      <c r="G108" s="31">
        <f t="shared" si="9"/>
        <v>0.30265486725663721</v>
      </c>
      <c r="H108" s="32">
        <f t="shared" si="10"/>
        <v>242.07400000000001</v>
      </c>
      <c r="I108" s="56">
        <v>3.8940000000000001</v>
      </c>
      <c r="J108" s="56">
        <v>9.2999999999999999E-2</v>
      </c>
      <c r="K108" s="56">
        <v>0.2797</v>
      </c>
      <c r="L108" s="56">
        <v>3.3999999999999998E-3</v>
      </c>
      <c r="M108" s="56">
        <v>0.39017000000000002</v>
      </c>
      <c r="N108" s="17">
        <v>0.1017</v>
      </c>
      <c r="O108" s="17">
        <v>2.3999999999999998E-3</v>
      </c>
      <c r="P108" s="17"/>
      <c r="Q108" s="17">
        <v>1611.7</v>
      </c>
      <c r="R108" s="17">
        <v>19</v>
      </c>
      <c r="S108" s="33">
        <v>1589</v>
      </c>
      <c r="T108" s="33">
        <v>17</v>
      </c>
      <c r="U108" s="121">
        <f t="shared" si="11"/>
        <v>1.0698552548772813</v>
      </c>
      <c r="V108" s="32">
        <v>1654</v>
      </c>
      <c r="W108" s="32">
        <v>44</v>
      </c>
      <c r="X108" s="30">
        <v>3.9298669891172922</v>
      </c>
    </row>
    <row r="109" spans="1:24" s="2" customFormat="1" x14ac:dyDescent="0.2">
      <c r="A109" s="2" t="s">
        <v>189</v>
      </c>
      <c r="B109" s="30">
        <v>22.312000000000001</v>
      </c>
      <c r="C109" s="30">
        <v>131.5</v>
      </c>
      <c r="D109" s="115">
        <v>5.2</v>
      </c>
      <c r="E109" s="30">
        <v>44.7</v>
      </c>
      <c r="F109" s="115">
        <v>0.96</v>
      </c>
      <c r="G109" s="31">
        <f t="shared" si="9"/>
        <v>0.33992395437262357</v>
      </c>
      <c r="H109" s="32">
        <f t="shared" si="10"/>
        <v>142.00450000000001</v>
      </c>
      <c r="I109" s="56">
        <v>3.9079999999999999</v>
      </c>
      <c r="J109" s="56">
        <v>0.1</v>
      </c>
      <c r="K109" s="56">
        <v>0.27979999999999999</v>
      </c>
      <c r="L109" s="56">
        <v>4.1999999999999997E-3</v>
      </c>
      <c r="M109" s="56">
        <v>0.11409999999999999</v>
      </c>
      <c r="N109" s="17">
        <v>0.10199999999999999</v>
      </c>
      <c r="O109" s="17">
        <v>2.7000000000000001E-3</v>
      </c>
      <c r="P109" s="17"/>
      <c r="Q109" s="17">
        <v>1614</v>
      </c>
      <c r="R109" s="17">
        <v>21</v>
      </c>
      <c r="S109" s="33">
        <v>1590</v>
      </c>
      <c r="T109" s="33">
        <v>21</v>
      </c>
      <c r="U109" s="121">
        <f t="shared" si="11"/>
        <v>1.3207547169811322</v>
      </c>
      <c r="V109" s="32">
        <v>1654</v>
      </c>
      <c r="W109" s="32">
        <v>48</v>
      </c>
      <c r="X109" s="30">
        <v>3.8694074969770287</v>
      </c>
    </row>
    <row r="110" spans="1:24" s="2" customFormat="1" x14ac:dyDescent="0.2">
      <c r="A110" s="2" t="s">
        <v>193</v>
      </c>
      <c r="B110" s="30">
        <v>18.440999999999999</v>
      </c>
      <c r="C110" s="30">
        <v>722</v>
      </c>
      <c r="D110" s="115">
        <v>31</v>
      </c>
      <c r="E110" s="30">
        <v>244</v>
      </c>
      <c r="F110" s="115">
        <v>23</v>
      </c>
      <c r="G110" s="31">
        <f t="shared" si="9"/>
        <v>0.33795013850415512</v>
      </c>
      <c r="H110" s="32">
        <f t="shared" si="10"/>
        <v>779.34</v>
      </c>
      <c r="I110" s="56">
        <v>3.9260000000000002</v>
      </c>
      <c r="J110" s="56">
        <v>9.1999999999999998E-2</v>
      </c>
      <c r="K110" s="56">
        <v>0.28129999999999999</v>
      </c>
      <c r="L110" s="56">
        <v>3.5999999999999999E-3</v>
      </c>
      <c r="M110" s="56">
        <v>0.54147999999999996</v>
      </c>
      <c r="N110" s="17">
        <v>0.10170999999999999</v>
      </c>
      <c r="O110" s="17">
        <v>2.3999999999999998E-3</v>
      </c>
      <c r="P110" s="17"/>
      <c r="Q110" s="17">
        <v>1619.5</v>
      </c>
      <c r="R110" s="17">
        <v>19</v>
      </c>
      <c r="S110" s="33">
        <v>1598</v>
      </c>
      <c r="T110" s="33">
        <v>18</v>
      </c>
      <c r="U110" s="121">
        <f t="shared" si="11"/>
        <v>1.1264080100125156</v>
      </c>
      <c r="V110" s="32">
        <v>1654</v>
      </c>
      <c r="W110" s="32">
        <v>43</v>
      </c>
      <c r="X110" s="30">
        <v>3.3857315598548987</v>
      </c>
    </row>
    <row r="111" spans="1:24" s="2" customFormat="1" x14ac:dyDescent="0.2">
      <c r="A111" s="2" t="s">
        <v>206</v>
      </c>
      <c r="B111" s="30">
        <v>18.71</v>
      </c>
      <c r="C111" s="30">
        <v>207</v>
      </c>
      <c r="D111" s="115">
        <v>29</v>
      </c>
      <c r="E111" s="30">
        <v>28.4</v>
      </c>
      <c r="F111" s="115">
        <v>2.1</v>
      </c>
      <c r="G111" s="31">
        <f t="shared" si="9"/>
        <v>0.13719806763285022</v>
      </c>
      <c r="H111" s="32">
        <f t="shared" si="10"/>
        <v>213.67400000000001</v>
      </c>
      <c r="I111" s="56">
        <v>3.9929999999999999</v>
      </c>
      <c r="J111" s="56">
        <v>9.9000000000000005E-2</v>
      </c>
      <c r="K111" s="56">
        <v>0.28499999999999998</v>
      </c>
      <c r="L111" s="56">
        <v>4.1000000000000003E-3</v>
      </c>
      <c r="M111" s="56">
        <v>0.48307</v>
      </c>
      <c r="N111" s="17">
        <v>0.1018</v>
      </c>
      <c r="O111" s="17">
        <v>2.5000000000000001E-3</v>
      </c>
      <c r="P111" s="17"/>
      <c r="Q111" s="17">
        <v>1632</v>
      </c>
      <c r="R111" s="17">
        <v>20</v>
      </c>
      <c r="S111" s="33">
        <v>1618</v>
      </c>
      <c r="T111" s="33">
        <v>21</v>
      </c>
      <c r="U111" s="121">
        <f t="shared" si="11"/>
        <v>1.2978986402966626</v>
      </c>
      <c r="V111" s="32">
        <v>1654</v>
      </c>
      <c r="W111" s="32">
        <v>46</v>
      </c>
      <c r="X111" s="30">
        <v>2.1765417170495738</v>
      </c>
    </row>
    <row r="112" spans="1:24" s="2" customFormat="1" x14ac:dyDescent="0.2">
      <c r="A112" s="2" t="s">
        <v>236</v>
      </c>
      <c r="B112" s="30">
        <v>20</v>
      </c>
      <c r="C112" s="30">
        <v>371</v>
      </c>
      <c r="D112" s="115">
        <v>15</v>
      </c>
      <c r="E112" s="30">
        <v>69.7</v>
      </c>
      <c r="F112" s="115">
        <v>2.4</v>
      </c>
      <c r="G112" s="31">
        <f t="shared" si="9"/>
        <v>0.18787061994609164</v>
      </c>
      <c r="H112" s="32">
        <f t="shared" si="10"/>
        <v>387.37950000000001</v>
      </c>
      <c r="I112" s="56">
        <v>4.1399999999999997</v>
      </c>
      <c r="J112" s="56">
        <v>0.1</v>
      </c>
      <c r="K112" s="56">
        <v>0.29320000000000002</v>
      </c>
      <c r="L112" s="56">
        <v>4.5999999999999999E-3</v>
      </c>
      <c r="M112" s="56">
        <v>0.65625</v>
      </c>
      <c r="N112" s="17">
        <v>0.1018</v>
      </c>
      <c r="O112" s="17">
        <v>2.3999999999999998E-3</v>
      </c>
      <c r="P112" s="17"/>
      <c r="Q112" s="17">
        <v>1661</v>
      </c>
      <c r="R112" s="17">
        <v>21</v>
      </c>
      <c r="S112" s="33">
        <v>1659</v>
      </c>
      <c r="T112" s="33">
        <v>23</v>
      </c>
      <c r="U112" s="121">
        <f t="shared" si="11"/>
        <v>1.3863773357444245</v>
      </c>
      <c r="V112" s="32">
        <v>1654</v>
      </c>
      <c r="W112" s="32">
        <v>44</v>
      </c>
      <c r="X112" s="30">
        <v>-0.30229746070133956</v>
      </c>
    </row>
    <row r="113" spans="1:24" s="2" customFormat="1" x14ac:dyDescent="0.2">
      <c r="A113" s="2" t="s">
        <v>125</v>
      </c>
      <c r="B113" s="30">
        <v>22.312000000000001</v>
      </c>
      <c r="C113" s="30">
        <v>538</v>
      </c>
      <c r="D113" s="115">
        <v>45</v>
      </c>
      <c r="E113" s="30">
        <v>61.5</v>
      </c>
      <c r="F113" s="115">
        <v>3.7</v>
      </c>
      <c r="G113" s="31">
        <f t="shared" si="9"/>
        <v>0.11431226765799256</v>
      </c>
      <c r="H113" s="32">
        <f t="shared" si="10"/>
        <v>552.45249999999999</v>
      </c>
      <c r="I113" s="56">
        <v>2.4</v>
      </c>
      <c r="J113" s="56">
        <v>0.06</v>
      </c>
      <c r="K113" s="56">
        <v>0.1686</v>
      </c>
      <c r="L113" s="56">
        <v>2.3999999999999998E-3</v>
      </c>
      <c r="M113" s="56">
        <v>0.65305999999999997</v>
      </c>
      <c r="N113" s="17">
        <v>0.1018</v>
      </c>
      <c r="O113" s="17">
        <v>2.3999999999999998E-3</v>
      </c>
      <c r="P113" s="17"/>
      <c r="Q113" s="17">
        <v>1243</v>
      </c>
      <c r="R113" s="17">
        <v>17</v>
      </c>
      <c r="S113" s="33">
        <v>1004</v>
      </c>
      <c r="T113" s="33">
        <v>13</v>
      </c>
      <c r="U113" s="121">
        <f t="shared" si="11"/>
        <v>1.2948207171314741</v>
      </c>
      <c r="V113" s="32">
        <v>1655</v>
      </c>
      <c r="W113" s="32">
        <v>43</v>
      </c>
      <c r="X113" s="30">
        <v>39.335347432024172</v>
      </c>
    </row>
    <row r="114" spans="1:24" s="2" customFormat="1" x14ac:dyDescent="0.2">
      <c r="A114" s="2" t="s">
        <v>170</v>
      </c>
      <c r="B114" s="30">
        <v>21.398</v>
      </c>
      <c r="C114" s="30">
        <v>149.5</v>
      </c>
      <c r="D114" s="115">
        <v>9.8000000000000007</v>
      </c>
      <c r="E114" s="30">
        <v>42.5</v>
      </c>
      <c r="F114" s="115">
        <v>1.5</v>
      </c>
      <c r="G114" s="31">
        <f t="shared" si="9"/>
        <v>0.28428093645484948</v>
      </c>
      <c r="H114" s="32">
        <f t="shared" si="10"/>
        <v>159.48750000000001</v>
      </c>
      <c r="I114" s="56">
        <v>3.8050000000000002</v>
      </c>
      <c r="J114" s="56">
        <v>0.11</v>
      </c>
      <c r="K114" s="56">
        <v>0.27279999999999999</v>
      </c>
      <c r="L114" s="56">
        <v>4.7999999999999996E-3</v>
      </c>
      <c r="M114" s="56">
        <v>0.67630000000000001</v>
      </c>
      <c r="N114" s="17">
        <v>0.1016</v>
      </c>
      <c r="O114" s="17">
        <v>2.5999999999999999E-3</v>
      </c>
      <c r="P114" s="17"/>
      <c r="Q114" s="17">
        <v>1593</v>
      </c>
      <c r="R114" s="17">
        <v>24</v>
      </c>
      <c r="S114" s="33">
        <v>1554</v>
      </c>
      <c r="T114" s="33">
        <v>24</v>
      </c>
      <c r="U114" s="121">
        <f t="shared" si="11"/>
        <v>1.5444015444015444</v>
      </c>
      <c r="V114" s="32">
        <v>1655</v>
      </c>
      <c r="W114" s="32">
        <v>50</v>
      </c>
      <c r="X114" s="30">
        <v>6.1027190332326287</v>
      </c>
    </row>
    <row r="115" spans="1:24" s="2" customFormat="1" x14ac:dyDescent="0.2">
      <c r="A115" s="2" t="s">
        <v>180</v>
      </c>
      <c r="B115" s="30">
        <v>22.151</v>
      </c>
      <c r="C115" s="30">
        <v>525</v>
      </c>
      <c r="D115" s="115">
        <v>63</v>
      </c>
      <c r="E115" s="30">
        <v>92.3</v>
      </c>
      <c r="F115" s="115">
        <v>6.6</v>
      </c>
      <c r="G115" s="31">
        <f t="shared" si="9"/>
        <v>0.1758095238095238</v>
      </c>
      <c r="H115" s="32">
        <f t="shared" si="10"/>
        <v>546.69050000000004</v>
      </c>
      <c r="I115" s="56">
        <v>3.915</v>
      </c>
      <c r="J115" s="56">
        <v>9.5000000000000001E-2</v>
      </c>
      <c r="K115" s="56">
        <v>0.2772</v>
      </c>
      <c r="L115" s="56">
        <v>3.8E-3</v>
      </c>
      <c r="M115" s="56">
        <v>0.68894</v>
      </c>
      <c r="N115" s="17">
        <v>0.10168000000000001</v>
      </c>
      <c r="O115" s="17">
        <v>2.3E-3</v>
      </c>
      <c r="P115" s="17"/>
      <c r="Q115" s="17">
        <v>1616</v>
      </c>
      <c r="R115" s="17">
        <v>20</v>
      </c>
      <c r="S115" s="33">
        <v>1579</v>
      </c>
      <c r="T115" s="33">
        <v>19</v>
      </c>
      <c r="U115" s="121">
        <f t="shared" si="11"/>
        <v>1.2032932235592146</v>
      </c>
      <c r="V115" s="32">
        <v>1655</v>
      </c>
      <c r="W115" s="32">
        <v>44</v>
      </c>
      <c r="X115" s="30">
        <v>4.5921450151057419</v>
      </c>
    </row>
    <row r="116" spans="1:24" s="2" customFormat="1" x14ac:dyDescent="0.2">
      <c r="A116" s="2" t="s">
        <v>197</v>
      </c>
      <c r="B116" s="30">
        <v>21.774000000000001</v>
      </c>
      <c r="C116" s="30">
        <v>563</v>
      </c>
      <c r="D116" s="115">
        <v>50</v>
      </c>
      <c r="E116" s="30">
        <v>77</v>
      </c>
      <c r="F116" s="115">
        <v>6.4</v>
      </c>
      <c r="G116" s="31">
        <f t="shared" si="9"/>
        <v>0.13676731793960922</v>
      </c>
      <c r="H116" s="32">
        <f t="shared" si="10"/>
        <v>581.09500000000003</v>
      </c>
      <c r="I116" s="56">
        <v>3.9289999999999998</v>
      </c>
      <c r="J116" s="56">
        <v>9.1999999999999998E-2</v>
      </c>
      <c r="K116" s="56">
        <v>0.28239999999999998</v>
      </c>
      <c r="L116" s="56">
        <v>4.1000000000000003E-3</v>
      </c>
      <c r="M116" s="56">
        <v>0.64149999999999996</v>
      </c>
      <c r="N116" s="17">
        <v>0.10166</v>
      </c>
      <c r="O116" s="17">
        <v>2.3999999999999998E-3</v>
      </c>
      <c r="P116" s="17"/>
      <c r="Q116" s="17">
        <v>1619.1</v>
      </c>
      <c r="R116" s="17">
        <v>19</v>
      </c>
      <c r="S116" s="33">
        <v>1603</v>
      </c>
      <c r="T116" s="33">
        <v>21</v>
      </c>
      <c r="U116" s="121">
        <f t="shared" si="11"/>
        <v>1.3100436681222707</v>
      </c>
      <c r="V116" s="32">
        <v>1655</v>
      </c>
      <c r="W116" s="32">
        <v>43</v>
      </c>
      <c r="X116" s="30">
        <v>3.1419939577039258</v>
      </c>
    </row>
    <row r="117" spans="1:24" s="2" customFormat="1" x14ac:dyDescent="0.2">
      <c r="A117" s="2" t="s">
        <v>179</v>
      </c>
      <c r="B117" s="30">
        <v>15.054</v>
      </c>
      <c r="C117" s="30">
        <v>787</v>
      </c>
      <c r="D117" s="115">
        <v>42</v>
      </c>
      <c r="E117" s="30">
        <v>86</v>
      </c>
      <c r="F117" s="115">
        <v>3.1</v>
      </c>
      <c r="G117" s="31">
        <f t="shared" si="9"/>
        <v>0.10927573062261753</v>
      </c>
      <c r="H117" s="32">
        <f t="shared" si="10"/>
        <v>807.21</v>
      </c>
      <c r="I117" s="56">
        <v>3.9049999999999998</v>
      </c>
      <c r="J117" s="56">
        <v>9.4E-2</v>
      </c>
      <c r="K117" s="56">
        <v>0.2772</v>
      </c>
      <c r="L117" s="56">
        <v>3.2000000000000002E-3</v>
      </c>
      <c r="M117" s="56">
        <v>0.59075999999999995</v>
      </c>
      <c r="N117" s="17">
        <v>0.10185</v>
      </c>
      <c r="O117" s="17">
        <v>2.3999999999999998E-3</v>
      </c>
      <c r="P117" s="17"/>
      <c r="Q117" s="17">
        <v>1615.3</v>
      </c>
      <c r="R117" s="17">
        <v>20</v>
      </c>
      <c r="S117" s="33">
        <v>1577</v>
      </c>
      <c r="T117" s="33">
        <v>16</v>
      </c>
      <c r="U117" s="121">
        <f t="shared" si="11"/>
        <v>1.014584654407102</v>
      </c>
      <c r="V117" s="32">
        <v>1657</v>
      </c>
      <c r="W117" s="32">
        <v>43</v>
      </c>
      <c r="X117" s="30">
        <v>4.828002414001209</v>
      </c>
    </row>
    <row r="118" spans="1:24" s="2" customFormat="1" x14ac:dyDescent="0.2">
      <c r="A118" s="2" t="s">
        <v>246</v>
      </c>
      <c r="B118" s="30">
        <v>22.472999999999999</v>
      </c>
      <c r="C118" s="30">
        <v>334</v>
      </c>
      <c r="D118" s="115">
        <v>46</v>
      </c>
      <c r="E118" s="30">
        <v>34.799999999999997</v>
      </c>
      <c r="F118" s="115">
        <v>4</v>
      </c>
      <c r="G118" s="31">
        <f t="shared" si="9"/>
        <v>0.10419161676646706</v>
      </c>
      <c r="H118" s="32">
        <f t="shared" si="10"/>
        <v>342.178</v>
      </c>
      <c r="I118" s="56">
        <v>4.1879999999999997</v>
      </c>
      <c r="J118" s="56">
        <v>0.12</v>
      </c>
      <c r="K118" s="56">
        <v>0.30120000000000002</v>
      </c>
      <c r="L118" s="56">
        <v>6.1999999999999998E-3</v>
      </c>
      <c r="M118" s="56">
        <v>0.90115000000000001</v>
      </c>
      <c r="N118" s="17">
        <v>0.1018</v>
      </c>
      <c r="O118" s="17">
        <v>2.3999999999999998E-3</v>
      </c>
      <c r="P118" s="17"/>
      <c r="Q118" s="17">
        <v>1676</v>
      </c>
      <c r="R118" s="17">
        <v>25</v>
      </c>
      <c r="S118" s="33">
        <v>1696</v>
      </c>
      <c r="T118" s="33">
        <v>31</v>
      </c>
      <c r="U118" s="121">
        <f t="shared" si="11"/>
        <v>1.8278301886792452</v>
      </c>
      <c r="V118" s="32">
        <v>1657</v>
      </c>
      <c r="W118" s="32">
        <v>43</v>
      </c>
      <c r="X118" s="30">
        <v>-2.3536511768255775</v>
      </c>
    </row>
    <row r="119" spans="1:24" s="2" customFormat="1" x14ac:dyDescent="0.2">
      <c r="A119" s="2" t="s">
        <v>218</v>
      </c>
      <c r="B119" s="30">
        <v>17.957000000000001</v>
      </c>
      <c r="C119" s="30">
        <v>280</v>
      </c>
      <c r="D119" s="115">
        <v>20</v>
      </c>
      <c r="E119" s="30">
        <v>28.8</v>
      </c>
      <c r="F119" s="115">
        <v>1.5</v>
      </c>
      <c r="G119" s="31">
        <f t="shared" si="9"/>
        <v>0.10285714285714286</v>
      </c>
      <c r="H119" s="32">
        <f t="shared" si="10"/>
        <v>286.76799999999997</v>
      </c>
      <c r="I119" s="56">
        <v>4.0830000000000002</v>
      </c>
      <c r="J119" s="56">
        <v>0.11</v>
      </c>
      <c r="K119" s="56">
        <v>0.28970000000000001</v>
      </c>
      <c r="L119" s="56">
        <v>5.4999999999999997E-3</v>
      </c>
      <c r="M119" s="56">
        <v>0.73992000000000002</v>
      </c>
      <c r="N119" s="17">
        <v>0.1019</v>
      </c>
      <c r="O119" s="17">
        <v>2.5999999999999999E-3</v>
      </c>
      <c r="P119" s="17"/>
      <c r="Q119" s="17">
        <v>1651</v>
      </c>
      <c r="R119" s="17">
        <v>23</v>
      </c>
      <c r="S119" s="33">
        <v>1639</v>
      </c>
      <c r="T119" s="33">
        <v>28</v>
      </c>
      <c r="U119" s="121">
        <f t="shared" si="11"/>
        <v>1.7083587553386212</v>
      </c>
      <c r="V119" s="32">
        <v>1659</v>
      </c>
      <c r="W119" s="32">
        <v>46</v>
      </c>
      <c r="X119" s="30">
        <v>1.2055455093429757</v>
      </c>
    </row>
    <row r="120" spans="1:24" s="2" customFormat="1" x14ac:dyDescent="0.2">
      <c r="A120" s="2" t="s">
        <v>150</v>
      </c>
      <c r="B120" s="30">
        <v>17.472999999999999</v>
      </c>
      <c r="C120" s="30">
        <v>475</v>
      </c>
      <c r="D120" s="115">
        <v>39</v>
      </c>
      <c r="E120" s="30">
        <v>33.5</v>
      </c>
      <c r="F120" s="115">
        <v>3</v>
      </c>
      <c r="G120" s="31">
        <f t="shared" si="9"/>
        <v>7.0526315789473687E-2</v>
      </c>
      <c r="H120" s="32">
        <f t="shared" si="10"/>
        <v>482.8725</v>
      </c>
      <c r="I120" s="56">
        <v>3.4260000000000002</v>
      </c>
      <c r="J120" s="56">
        <v>0.12</v>
      </c>
      <c r="K120" s="56">
        <v>0.24479999999999999</v>
      </c>
      <c r="L120" s="56">
        <v>7.0000000000000001E-3</v>
      </c>
      <c r="M120" s="56">
        <v>0.93084999999999996</v>
      </c>
      <c r="N120" s="17">
        <v>0.10187</v>
      </c>
      <c r="O120" s="17">
        <v>2.3999999999999998E-3</v>
      </c>
      <c r="P120" s="17"/>
      <c r="Q120" s="17">
        <v>1509</v>
      </c>
      <c r="R120" s="17">
        <v>28</v>
      </c>
      <c r="S120" s="33">
        <v>1410</v>
      </c>
      <c r="T120" s="33">
        <v>36</v>
      </c>
      <c r="U120" s="121">
        <f t="shared" si="11"/>
        <v>2.5531914893617018</v>
      </c>
      <c r="V120" s="32">
        <v>1660</v>
      </c>
      <c r="W120" s="32">
        <v>44</v>
      </c>
      <c r="X120" s="30">
        <v>15.060240963855421</v>
      </c>
    </row>
    <row r="121" spans="1:24" s="2" customFormat="1" x14ac:dyDescent="0.2">
      <c r="A121" s="2" t="s">
        <v>182</v>
      </c>
      <c r="B121" s="30">
        <v>16.613</v>
      </c>
      <c r="C121" s="30">
        <v>336.2</v>
      </c>
      <c r="D121" s="115">
        <v>7.2</v>
      </c>
      <c r="E121" s="30">
        <v>73.400000000000006</v>
      </c>
      <c r="F121" s="115">
        <v>2</v>
      </c>
      <c r="G121" s="31">
        <f t="shared" si="9"/>
        <v>0.21832242712671032</v>
      </c>
      <c r="H121" s="32">
        <f t="shared" si="10"/>
        <v>353.44900000000001</v>
      </c>
      <c r="I121" s="56">
        <v>3.8919999999999999</v>
      </c>
      <c r="J121" s="56">
        <v>9.7000000000000003E-2</v>
      </c>
      <c r="K121" s="56">
        <v>0.27750000000000002</v>
      </c>
      <c r="L121" s="56">
        <v>4.7000000000000002E-3</v>
      </c>
      <c r="M121" s="56">
        <v>0.77771000000000001</v>
      </c>
      <c r="N121" s="17">
        <v>0.1021</v>
      </c>
      <c r="O121" s="17">
        <v>2.5000000000000001E-3</v>
      </c>
      <c r="P121" s="17"/>
      <c r="Q121" s="17">
        <v>1611</v>
      </c>
      <c r="R121" s="17">
        <v>20</v>
      </c>
      <c r="S121" s="33">
        <v>1581</v>
      </c>
      <c r="T121" s="33">
        <v>24</v>
      </c>
      <c r="U121" s="121">
        <f t="shared" si="11"/>
        <v>1.5180265654648957</v>
      </c>
      <c r="V121" s="32">
        <v>1660</v>
      </c>
      <c r="W121" s="32">
        <v>45</v>
      </c>
      <c r="X121" s="30">
        <v>4.7590361445783103</v>
      </c>
    </row>
    <row r="122" spans="1:24" s="2" customFormat="1" x14ac:dyDescent="0.2">
      <c r="A122" s="2" t="s">
        <v>207</v>
      </c>
      <c r="B122" s="30">
        <v>15</v>
      </c>
      <c r="C122" s="30">
        <v>947</v>
      </c>
      <c r="D122" s="115">
        <v>52</v>
      </c>
      <c r="E122" s="30">
        <v>127.5</v>
      </c>
      <c r="F122" s="115">
        <v>3</v>
      </c>
      <c r="G122" s="31">
        <f t="shared" si="9"/>
        <v>0.13463569165786696</v>
      </c>
      <c r="H122" s="32">
        <f t="shared" si="10"/>
        <v>976.96249999999998</v>
      </c>
      <c r="I122" s="56">
        <v>4.01</v>
      </c>
      <c r="J122" s="56">
        <v>9.7000000000000003E-2</v>
      </c>
      <c r="K122" s="56">
        <v>0.28639999999999999</v>
      </c>
      <c r="L122" s="56">
        <v>4.0000000000000001E-3</v>
      </c>
      <c r="M122" s="56">
        <v>0.63199000000000005</v>
      </c>
      <c r="N122" s="17">
        <v>0.1016</v>
      </c>
      <c r="O122" s="17">
        <v>2.3999999999999998E-3</v>
      </c>
      <c r="P122" s="17"/>
      <c r="Q122" s="17">
        <v>1635.7</v>
      </c>
      <c r="R122" s="17">
        <v>20</v>
      </c>
      <c r="S122" s="33">
        <v>1623</v>
      </c>
      <c r="T122" s="33">
        <v>20</v>
      </c>
      <c r="U122" s="121">
        <f t="shared" si="11"/>
        <v>1.2322858903265557</v>
      </c>
      <c r="V122" s="32">
        <v>1660</v>
      </c>
      <c r="W122" s="32">
        <v>43</v>
      </c>
      <c r="X122" s="30">
        <v>2.228915662650599</v>
      </c>
    </row>
    <row r="123" spans="1:24" s="2" customFormat="1" x14ac:dyDescent="0.2">
      <c r="A123" s="2" t="s">
        <v>196</v>
      </c>
      <c r="B123" s="30">
        <v>16.344000000000001</v>
      </c>
      <c r="C123" s="30">
        <v>498</v>
      </c>
      <c r="D123" s="115">
        <v>43</v>
      </c>
      <c r="E123" s="30">
        <v>103.9</v>
      </c>
      <c r="F123" s="115">
        <v>4</v>
      </c>
      <c r="G123" s="31">
        <f t="shared" si="9"/>
        <v>0.20863453815261046</v>
      </c>
      <c r="H123" s="32">
        <f t="shared" si="10"/>
        <v>522.41650000000004</v>
      </c>
      <c r="I123" s="56">
        <v>3.9590000000000001</v>
      </c>
      <c r="J123" s="56">
        <v>0.11</v>
      </c>
      <c r="K123" s="56">
        <v>0.28160000000000002</v>
      </c>
      <c r="L123" s="56">
        <v>5.3E-3</v>
      </c>
      <c r="M123" s="56">
        <v>0.81005000000000005</v>
      </c>
      <c r="N123" s="17">
        <v>0.10199999999999999</v>
      </c>
      <c r="O123" s="17">
        <v>2.5000000000000001E-3</v>
      </c>
      <c r="P123" s="17"/>
      <c r="Q123" s="17">
        <v>1626</v>
      </c>
      <c r="R123" s="17">
        <v>22</v>
      </c>
      <c r="S123" s="33">
        <v>1602</v>
      </c>
      <c r="T123" s="33">
        <v>27</v>
      </c>
      <c r="U123" s="121">
        <f t="shared" si="11"/>
        <v>1.6853932584269662</v>
      </c>
      <c r="V123" s="32">
        <v>1661</v>
      </c>
      <c r="W123" s="32">
        <v>45</v>
      </c>
      <c r="X123" s="30">
        <v>3.5520770620108388</v>
      </c>
    </row>
    <row r="124" spans="1:24" s="2" customFormat="1" x14ac:dyDescent="0.2">
      <c r="A124" s="2" t="s">
        <v>134</v>
      </c>
      <c r="B124" s="30">
        <v>5.9139999999999997</v>
      </c>
      <c r="C124" s="30">
        <v>2720</v>
      </c>
      <c r="D124" s="115">
        <v>180</v>
      </c>
      <c r="E124" s="30">
        <v>126</v>
      </c>
      <c r="F124" s="115">
        <v>8.1</v>
      </c>
      <c r="G124" s="31">
        <f t="shared" si="9"/>
        <v>4.6323529411764708E-2</v>
      </c>
      <c r="H124" s="32">
        <f t="shared" si="10"/>
        <v>2749.61</v>
      </c>
      <c r="I124" s="56">
        <v>2.79</v>
      </c>
      <c r="J124" s="56">
        <v>0.1</v>
      </c>
      <c r="K124" s="56">
        <v>0.19869999999999999</v>
      </c>
      <c r="L124" s="56">
        <v>4.7999999999999996E-3</v>
      </c>
      <c r="M124" s="56">
        <v>0.68115999999999999</v>
      </c>
      <c r="N124" s="17">
        <v>0.1022</v>
      </c>
      <c r="O124" s="17">
        <v>3.0000000000000001E-3</v>
      </c>
      <c r="P124" s="17"/>
      <c r="Q124" s="17">
        <v>1352</v>
      </c>
      <c r="R124" s="17">
        <v>27</v>
      </c>
      <c r="S124" s="33">
        <v>1168</v>
      </c>
      <c r="T124" s="33">
        <v>26</v>
      </c>
      <c r="U124" s="121">
        <f t="shared" si="11"/>
        <v>2.2260273972602738</v>
      </c>
      <c r="V124" s="32">
        <v>1662</v>
      </c>
      <c r="W124" s="32">
        <v>55</v>
      </c>
      <c r="X124" s="30">
        <v>29.723225030084233</v>
      </c>
    </row>
    <row r="125" spans="1:24" s="2" customFormat="1" x14ac:dyDescent="0.2">
      <c r="A125" s="2" t="s">
        <v>141</v>
      </c>
      <c r="B125" s="30">
        <v>15.699</v>
      </c>
      <c r="C125" s="30">
        <v>752</v>
      </c>
      <c r="D125" s="115">
        <v>18</v>
      </c>
      <c r="E125" s="30">
        <v>233</v>
      </c>
      <c r="F125" s="115">
        <v>10</v>
      </c>
      <c r="G125" s="31">
        <f t="shared" si="9"/>
        <v>0.30984042553191488</v>
      </c>
      <c r="H125" s="32">
        <f t="shared" si="10"/>
        <v>806.755</v>
      </c>
      <c r="I125" s="56">
        <v>3.149</v>
      </c>
      <c r="J125" s="56">
        <v>9.5000000000000001E-2</v>
      </c>
      <c r="K125" s="56">
        <v>0.22270000000000001</v>
      </c>
      <c r="L125" s="56">
        <v>4.7999999999999996E-3</v>
      </c>
      <c r="M125" s="56">
        <v>0.89032</v>
      </c>
      <c r="N125" s="17">
        <v>0.1022</v>
      </c>
      <c r="O125" s="17">
        <v>2.3999999999999998E-3</v>
      </c>
      <c r="P125" s="17"/>
      <c r="Q125" s="17">
        <v>1445</v>
      </c>
      <c r="R125" s="17">
        <v>22</v>
      </c>
      <c r="S125" s="33">
        <v>1296</v>
      </c>
      <c r="T125" s="33">
        <v>25</v>
      </c>
      <c r="U125" s="121">
        <f t="shared" si="11"/>
        <v>1.9290123456790123</v>
      </c>
      <c r="V125" s="32">
        <v>1663</v>
      </c>
      <c r="W125" s="32">
        <v>44</v>
      </c>
      <c r="X125" s="30">
        <v>22.068550811785926</v>
      </c>
    </row>
    <row r="126" spans="1:24" s="2" customFormat="1" x14ac:dyDescent="0.2">
      <c r="A126" s="2" t="s">
        <v>251</v>
      </c>
      <c r="B126" s="30">
        <v>9.7312999999999992</v>
      </c>
      <c r="C126" s="30">
        <v>217</v>
      </c>
      <c r="D126" s="115">
        <v>15</v>
      </c>
      <c r="E126" s="30">
        <v>33.700000000000003</v>
      </c>
      <c r="F126" s="115">
        <v>1.4</v>
      </c>
      <c r="G126" s="31">
        <f t="shared" si="9"/>
        <v>0.15529953917050693</v>
      </c>
      <c r="H126" s="32">
        <f t="shared" si="10"/>
        <v>224.9195</v>
      </c>
      <c r="I126" s="56">
        <v>4.4779999999999998</v>
      </c>
      <c r="J126" s="56">
        <v>0.12</v>
      </c>
      <c r="K126" s="56">
        <v>0.31990000000000002</v>
      </c>
      <c r="L126" s="56">
        <v>5.4000000000000003E-3</v>
      </c>
      <c r="M126" s="56">
        <v>0.46195000000000003</v>
      </c>
      <c r="N126" s="17">
        <v>0.1022</v>
      </c>
      <c r="O126" s="17">
        <v>2.7000000000000001E-3</v>
      </c>
      <c r="P126" s="17"/>
      <c r="Q126" s="17">
        <v>1726</v>
      </c>
      <c r="R126" s="17">
        <v>23</v>
      </c>
      <c r="S126" s="33">
        <v>1793</v>
      </c>
      <c r="T126" s="33">
        <v>27</v>
      </c>
      <c r="U126" s="121">
        <f t="shared" si="11"/>
        <v>1.5058561070831009</v>
      </c>
      <c r="V126" s="32">
        <v>1667</v>
      </c>
      <c r="W126" s="32">
        <v>51</v>
      </c>
      <c r="X126" s="30">
        <v>-7.5584883023395388</v>
      </c>
    </row>
    <row r="127" spans="1:24" s="2" customFormat="1" x14ac:dyDescent="0.2">
      <c r="A127" s="2" t="s">
        <v>242</v>
      </c>
      <c r="B127" s="30">
        <v>15.108000000000001</v>
      </c>
      <c r="C127" s="30">
        <v>407</v>
      </c>
      <c r="D127" s="115">
        <v>39</v>
      </c>
      <c r="E127" s="30">
        <v>56.9</v>
      </c>
      <c r="F127" s="115">
        <v>2.2000000000000002</v>
      </c>
      <c r="G127" s="31">
        <f t="shared" si="9"/>
        <v>0.13980343980343979</v>
      </c>
      <c r="H127" s="32">
        <f t="shared" si="10"/>
        <v>420.37150000000003</v>
      </c>
      <c r="I127" s="56">
        <v>4.1890000000000001</v>
      </c>
      <c r="J127" s="56">
        <v>0.1</v>
      </c>
      <c r="K127" s="56">
        <v>0.29699999999999999</v>
      </c>
      <c r="L127" s="56">
        <v>4.1999999999999997E-3</v>
      </c>
      <c r="M127" s="56">
        <v>0.63270000000000004</v>
      </c>
      <c r="N127" s="17">
        <v>0.1023</v>
      </c>
      <c r="O127" s="17">
        <v>2.3999999999999998E-3</v>
      </c>
      <c r="P127" s="17"/>
      <c r="Q127" s="17">
        <v>1671.2</v>
      </c>
      <c r="R127" s="17">
        <v>20</v>
      </c>
      <c r="S127" s="33">
        <v>1676</v>
      </c>
      <c r="T127" s="33">
        <v>21</v>
      </c>
      <c r="U127" s="121">
        <f t="shared" si="11"/>
        <v>1.2529832935560858</v>
      </c>
      <c r="V127" s="32">
        <v>1670</v>
      </c>
      <c r="W127" s="32">
        <v>43</v>
      </c>
      <c r="X127" s="30">
        <v>-0.359281437125758</v>
      </c>
    </row>
    <row r="128" spans="1:24" s="2" customFormat="1" x14ac:dyDescent="0.2">
      <c r="A128" s="2" t="s">
        <v>140</v>
      </c>
      <c r="B128" s="30">
        <v>22.312000000000001</v>
      </c>
      <c r="C128" s="30">
        <v>608</v>
      </c>
      <c r="D128" s="115">
        <v>34</v>
      </c>
      <c r="E128" s="30">
        <v>37</v>
      </c>
      <c r="F128" s="115">
        <v>2.1</v>
      </c>
      <c r="G128" s="31">
        <f t="shared" si="9"/>
        <v>6.0855263157894739E-2</v>
      </c>
      <c r="H128" s="32">
        <f t="shared" si="10"/>
        <v>616.69500000000005</v>
      </c>
      <c r="I128" s="56">
        <v>3.17</v>
      </c>
      <c r="J128" s="56">
        <v>0.15</v>
      </c>
      <c r="K128" s="56">
        <v>0.21929999999999999</v>
      </c>
      <c r="L128" s="56">
        <v>7.4999999999999997E-3</v>
      </c>
      <c r="M128" s="56">
        <v>0.96845999999999999</v>
      </c>
      <c r="N128" s="17">
        <v>0.1028</v>
      </c>
      <c r="O128" s="17">
        <v>2.3999999999999998E-3</v>
      </c>
      <c r="P128" s="17"/>
      <c r="Q128" s="17">
        <v>1446</v>
      </c>
      <c r="R128" s="17">
        <v>35</v>
      </c>
      <c r="S128" s="33">
        <v>1286</v>
      </c>
      <c r="T128" s="33">
        <v>41</v>
      </c>
      <c r="U128" s="121">
        <f t="shared" si="11"/>
        <v>3.188180404354588</v>
      </c>
      <c r="V128" s="32">
        <v>1680</v>
      </c>
      <c r="W128" s="32">
        <v>44</v>
      </c>
      <c r="X128" s="30">
        <v>23.452380952380956</v>
      </c>
    </row>
    <row r="129" spans="1:25" s="2" customFormat="1" x14ac:dyDescent="0.2">
      <c r="A129" s="2" t="s">
        <v>117</v>
      </c>
      <c r="B129" s="30">
        <v>14.194000000000001</v>
      </c>
      <c r="C129" s="30">
        <v>339</v>
      </c>
      <c r="D129" s="115">
        <v>32</v>
      </c>
      <c r="E129" s="30">
        <v>40.1</v>
      </c>
      <c r="F129" s="115">
        <v>4.3</v>
      </c>
      <c r="G129" s="31">
        <f t="shared" si="9"/>
        <v>0.11828908554572272</v>
      </c>
      <c r="H129" s="32">
        <f t="shared" si="10"/>
        <v>348.42349999999999</v>
      </c>
      <c r="I129" s="56">
        <v>2.2719999999999998</v>
      </c>
      <c r="J129" s="56">
        <v>7.8E-2</v>
      </c>
      <c r="K129" s="56">
        <v>0.1575</v>
      </c>
      <c r="L129" s="56">
        <v>4.5999999999999999E-3</v>
      </c>
      <c r="M129" s="56">
        <v>0.32379000000000002</v>
      </c>
      <c r="N129" s="17">
        <v>0.1042</v>
      </c>
      <c r="O129" s="17">
        <v>3.3999999999999998E-3</v>
      </c>
      <c r="P129" s="17"/>
      <c r="Q129" s="17">
        <v>1201</v>
      </c>
      <c r="R129" s="17">
        <v>24</v>
      </c>
      <c r="S129" s="33">
        <v>942</v>
      </c>
      <c r="T129" s="33">
        <v>26</v>
      </c>
      <c r="U129" s="121">
        <f t="shared" si="11"/>
        <v>2.7600849256900215</v>
      </c>
      <c r="V129" s="32">
        <v>1681</v>
      </c>
      <c r="W129" s="32">
        <v>53</v>
      </c>
      <c r="X129" s="30">
        <v>43.961927424152293</v>
      </c>
    </row>
    <row r="130" spans="1:25" s="2" customFormat="1" x14ac:dyDescent="0.2">
      <c r="A130" s="2" t="s">
        <v>195</v>
      </c>
      <c r="B130" s="30">
        <v>22.312000000000001</v>
      </c>
      <c r="C130" s="30">
        <v>186</v>
      </c>
      <c r="D130" s="115">
        <v>19</v>
      </c>
      <c r="E130" s="30">
        <v>78.400000000000006</v>
      </c>
      <c r="F130" s="115">
        <v>5.3</v>
      </c>
      <c r="G130" s="31">
        <f t="shared" si="9"/>
        <v>0.42150537634408602</v>
      </c>
      <c r="H130" s="32">
        <f t="shared" si="10"/>
        <v>204.42400000000001</v>
      </c>
      <c r="I130" s="56">
        <v>3.988</v>
      </c>
      <c r="J130" s="56">
        <v>0.1</v>
      </c>
      <c r="K130" s="56">
        <v>0.28160000000000002</v>
      </c>
      <c r="L130" s="56">
        <v>4.1999999999999997E-3</v>
      </c>
      <c r="M130" s="56">
        <v>0.62222999999999995</v>
      </c>
      <c r="N130" s="17">
        <v>0.10299999999999999</v>
      </c>
      <c r="O130" s="17">
        <v>2.5000000000000001E-3</v>
      </c>
      <c r="P130" s="17"/>
      <c r="Q130" s="17">
        <v>1633</v>
      </c>
      <c r="R130" s="17">
        <v>21</v>
      </c>
      <c r="S130" s="33">
        <v>1601</v>
      </c>
      <c r="T130" s="33">
        <v>21</v>
      </c>
      <c r="U130" s="121">
        <f t="shared" si="11"/>
        <v>1.311680199875078</v>
      </c>
      <c r="V130" s="32">
        <v>1682</v>
      </c>
      <c r="W130" s="32">
        <v>45</v>
      </c>
      <c r="X130" s="30">
        <v>4.8156956004756228</v>
      </c>
    </row>
    <row r="131" spans="1:25" s="2" customFormat="1" x14ac:dyDescent="0.2">
      <c r="A131" s="2" t="s">
        <v>156</v>
      </c>
      <c r="B131" s="30">
        <v>22.312000000000001</v>
      </c>
      <c r="C131" s="30">
        <v>433</v>
      </c>
      <c r="D131" s="115">
        <v>37</v>
      </c>
      <c r="E131" s="30">
        <v>40.299999999999997</v>
      </c>
      <c r="F131" s="115">
        <v>2.2999999999999998</v>
      </c>
      <c r="G131" s="31">
        <f t="shared" ref="G131:G149" si="12">E131/C131</f>
        <v>9.307159353348729E-2</v>
      </c>
      <c r="H131" s="32">
        <f t="shared" ref="H131:H149" si="13">C131+(0.235*E131)</f>
        <v>442.47050000000002</v>
      </c>
      <c r="I131" s="56">
        <v>3.6240000000000001</v>
      </c>
      <c r="J131" s="56">
        <v>0.11</v>
      </c>
      <c r="K131" s="56">
        <v>0.25650000000000001</v>
      </c>
      <c r="L131" s="56">
        <v>4.3E-3</v>
      </c>
      <c r="M131" s="56">
        <v>0.71148</v>
      </c>
      <c r="N131" s="17">
        <v>0.1033</v>
      </c>
      <c r="O131" s="17">
        <v>2.7000000000000001E-3</v>
      </c>
      <c r="P131" s="17"/>
      <c r="Q131" s="17">
        <v>1552</v>
      </c>
      <c r="R131" s="17">
        <v>23</v>
      </c>
      <c r="S131" s="33">
        <v>1473</v>
      </c>
      <c r="T131" s="33">
        <v>23</v>
      </c>
      <c r="U131" s="121">
        <f t="shared" ref="U131:U149" si="14">(T131/S131)*100</f>
        <v>1.5614392396469789</v>
      </c>
      <c r="V131" s="32">
        <v>1683</v>
      </c>
      <c r="W131" s="32">
        <v>47</v>
      </c>
      <c r="X131" s="30">
        <v>12.4777183600713</v>
      </c>
    </row>
    <row r="132" spans="1:25" s="2" customFormat="1" x14ac:dyDescent="0.2">
      <c r="A132" s="2" t="s">
        <v>163</v>
      </c>
      <c r="B132" s="30">
        <v>16.721</v>
      </c>
      <c r="C132" s="30">
        <v>357</v>
      </c>
      <c r="D132" s="115">
        <v>17</v>
      </c>
      <c r="E132" s="30">
        <v>130</v>
      </c>
      <c r="F132" s="115">
        <v>19</v>
      </c>
      <c r="G132" s="31">
        <f t="shared" si="12"/>
        <v>0.36414565826330531</v>
      </c>
      <c r="H132" s="32">
        <f t="shared" si="13"/>
        <v>387.55</v>
      </c>
      <c r="I132" s="56">
        <v>3.738</v>
      </c>
      <c r="J132" s="56">
        <v>0.12</v>
      </c>
      <c r="K132" s="56">
        <v>0.2641</v>
      </c>
      <c r="L132" s="56">
        <v>6.6E-3</v>
      </c>
      <c r="M132" s="56">
        <v>0.85680000000000001</v>
      </c>
      <c r="N132" s="17">
        <v>0.10390000000000001</v>
      </c>
      <c r="O132" s="17">
        <v>2.5000000000000001E-3</v>
      </c>
      <c r="P132" s="17"/>
      <c r="Q132" s="17">
        <v>1577</v>
      </c>
      <c r="R132" s="17">
        <v>25</v>
      </c>
      <c r="S132" s="33">
        <v>1510</v>
      </c>
      <c r="T132" s="33">
        <v>34</v>
      </c>
      <c r="U132" s="121">
        <f t="shared" si="14"/>
        <v>2.2516556291390728</v>
      </c>
      <c r="V132" s="32">
        <v>1695</v>
      </c>
      <c r="W132" s="32">
        <v>46</v>
      </c>
      <c r="X132" s="30">
        <v>10.914454277286135</v>
      </c>
    </row>
    <row r="133" spans="1:25" s="2" customFormat="1" x14ac:dyDescent="0.2">
      <c r="A133" s="4" t="s">
        <v>122</v>
      </c>
      <c r="B133" s="22">
        <v>22.312000000000001</v>
      </c>
      <c r="C133" s="22">
        <v>404</v>
      </c>
      <c r="D133" s="117">
        <v>12</v>
      </c>
      <c r="E133" s="22">
        <v>48.2</v>
      </c>
      <c r="F133" s="117">
        <v>3.8</v>
      </c>
      <c r="G133" s="23">
        <f t="shared" si="12"/>
        <v>0.11930693069306932</v>
      </c>
      <c r="H133" s="24">
        <f t="shared" si="13"/>
        <v>415.327</v>
      </c>
      <c r="I133" s="215">
        <v>2.4580000000000002</v>
      </c>
      <c r="J133" s="215">
        <v>6.5000000000000002E-2</v>
      </c>
      <c r="K133" s="215">
        <v>0.1646</v>
      </c>
      <c r="L133" s="215">
        <v>2.3999999999999998E-3</v>
      </c>
      <c r="M133" s="215">
        <v>0.18440999999999999</v>
      </c>
      <c r="N133" s="25">
        <v>0.1055</v>
      </c>
      <c r="O133" s="25">
        <v>2.8E-3</v>
      </c>
      <c r="P133" s="25"/>
      <c r="Q133" s="25">
        <v>1258</v>
      </c>
      <c r="R133" s="25">
        <v>19</v>
      </c>
      <c r="S133" s="27">
        <v>982</v>
      </c>
      <c r="T133" s="27">
        <v>13</v>
      </c>
      <c r="U133" s="146">
        <f t="shared" si="14"/>
        <v>1.3238289205702647</v>
      </c>
      <c r="V133" s="37">
        <v>1722</v>
      </c>
      <c r="W133" s="24">
        <v>46</v>
      </c>
      <c r="X133" s="22">
        <v>42.973286875725904</v>
      </c>
    </row>
    <row r="134" spans="1:25" s="2" customFormat="1" x14ac:dyDescent="0.2">
      <c r="A134" s="4" t="s">
        <v>112</v>
      </c>
      <c r="B134" s="22">
        <v>14.301</v>
      </c>
      <c r="C134" s="22">
        <v>335</v>
      </c>
      <c r="D134" s="117">
        <v>20</v>
      </c>
      <c r="E134" s="22">
        <v>13.4</v>
      </c>
      <c r="F134" s="117">
        <v>0.56999999999999995</v>
      </c>
      <c r="G134" s="23">
        <f t="shared" si="12"/>
        <v>0.04</v>
      </c>
      <c r="H134" s="24">
        <f t="shared" si="13"/>
        <v>338.149</v>
      </c>
      <c r="I134" s="215">
        <v>2.109</v>
      </c>
      <c r="J134" s="215">
        <v>7.4999999999999997E-2</v>
      </c>
      <c r="K134" s="215">
        <v>0.1431</v>
      </c>
      <c r="L134" s="215">
        <v>2.8999999999999998E-3</v>
      </c>
      <c r="M134" s="215">
        <v>0.49608999999999998</v>
      </c>
      <c r="N134" s="25">
        <v>0.10730000000000001</v>
      </c>
      <c r="O134" s="25">
        <v>3.8E-3</v>
      </c>
      <c r="P134" s="25"/>
      <c r="Q134" s="25">
        <v>1149</v>
      </c>
      <c r="R134" s="25">
        <v>24</v>
      </c>
      <c r="S134" s="27">
        <v>864</v>
      </c>
      <c r="T134" s="27">
        <v>17</v>
      </c>
      <c r="U134" s="146">
        <f t="shared" si="14"/>
        <v>1.9675925925925926</v>
      </c>
      <c r="V134" s="37">
        <v>1741</v>
      </c>
      <c r="W134" s="24">
        <v>62</v>
      </c>
      <c r="X134" s="22">
        <v>50.373348650201031</v>
      </c>
    </row>
    <row r="135" spans="1:25" s="2" customFormat="1" x14ac:dyDescent="0.2">
      <c r="A135" s="4" t="s">
        <v>171</v>
      </c>
      <c r="B135" s="22">
        <v>22.312000000000001</v>
      </c>
      <c r="C135" s="22">
        <v>227</v>
      </c>
      <c r="D135" s="117">
        <v>25</v>
      </c>
      <c r="E135" s="22">
        <v>40.1</v>
      </c>
      <c r="F135" s="117">
        <v>3.5</v>
      </c>
      <c r="G135" s="23">
        <f t="shared" si="12"/>
        <v>0.17665198237885463</v>
      </c>
      <c r="H135" s="24">
        <f t="shared" si="13"/>
        <v>236.42349999999999</v>
      </c>
      <c r="I135" s="215">
        <v>4.07</v>
      </c>
      <c r="J135" s="215">
        <v>0.17</v>
      </c>
      <c r="K135" s="215">
        <v>0.27350000000000002</v>
      </c>
      <c r="L135" s="215">
        <v>8.8999999999999999E-3</v>
      </c>
      <c r="M135" s="215">
        <v>7.2432999999999997E-2</v>
      </c>
      <c r="N135" s="25">
        <v>0.1108</v>
      </c>
      <c r="O135" s="25">
        <v>5.1999999999999998E-3</v>
      </c>
      <c r="P135" s="25"/>
      <c r="Q135" s="25">
        <v>1639</v>
      </c>
      <c r="R135" s="25">
        <v>35</v>
      </c>
      <c r="S135" s="27">
        <v>1555</v>
      </c>
      <c r="T135" s="27">
        <v>46</v>
      </c>
      <c r="U135" s="146">
        <f t="shared" si="14"/>
        <v>2.9581993569131835</v>
      </c>
      <c r="V135" s="37">
        <v>1781</v>
      </c>
      <c r="W135" s="24">
        <v>67</v>
      </c>
      <c r="X135" s="22">
        <v>12.689500280741161</v>
      </c>
      <c r="Y135" s="4"/>
    </row>
    <row r="136" spans="1:25" s="2" customFormat="1" x14ac:dyDescent="0.2">
      <c r="A136" s="4" t="s">
        <v>130</v>
      </c>
      <c r="B136" s="22">
        <v>6.1829000000000001</v>
      </c>
      <c r="C136" s="22">
        <v>267.3</v>
      </c>
      <c r="D136" s="117">
        <v>6.9</v>
      </c>
      <c r="E136" s="22">
        <v>23.1</v>
      </c>
      <c r="F136" s="117">
        <v>1.9</v>
      </c>
      <c r="G136" s="23">
        <f t="shared" si="12"/>
        <v>8.6419753086419748E-2</v>
      </c>
      <c r="H136" s="24">
        <f t="shared" si="13"/>
        <v>272.7285</v>
      </c>
      <c r="I136" s="215">
        <v>2.7170000000000001</v>
      </c>
      <c r="J136" s="215">
        <v>0.1</v>
      </c>
      <c r="K136" s="215">
        <v>0.1767</v>
      </c>
      <c r="L136" s="215">
        <v>5.0000000000000001E-3</v>
      </c>
      <c r="M136" s="215">
        <v>0.84628999999999999</v>
      </c>
      <c r="N136" s="25">
        <v>0.10970000000000001</v>
      </c>
      <c r="O136" s="25">
        <v>3.0999999999999999E-3</v>
      </c>
      <c r="P136" s="25"/>
      <c r="Q136" s="25">
        <v>1337</v>
      </c>
      <c r="R136" s="25">
        <v>26</v>
      </c>
      <c r="S136" s="27">
        <v>1048</v>
      </c>
      <c r="T136" s="27">
        <v>27</v>
      </c>
      <c r="U136" s="146">
        <f t="shared" si="14"/>
        <v>2.5763358778625953</v>
      </c>
      <c r="V136" s="37">
        <v>1792</v>
      </c>
      <c r="W136" s="24">
        <v>52</v>
      </c>
      <c r="X136" s="22">
        <v>41.517857142857139</v>
      </c>
    </row>
    <row r="137" spans="1:25" s="2" customFormat="1" x14ac:dyDescent="0.2">
      <c r="A137" s="171" t="s">
        <v>168</v>
      </c>
      <c r="B137" s="29">
        <v>22.312000000000001</v>
      </c>
      <c r="C137" s="29">
        <v>319</v>
      </c>
      <c r="D137" s="172">
        <v>21</v>
      </c>
      <c r="E137" s="29">
        <v>25.4</v>
      </c>
      <c r="F137" s="172">
        <v>2.4</v>
      </c>
      <c r="G137" s="127">
        <f t="shared" si="12"/>
        <v>7.9623824451410655E-2</v>
      </c>
      <c r="H137" s="37">
        <f t="shared" si="13"/>
        <v>324.96899999999999</v>
      </c>
      <c r="I137" s="216">
        <v>4.2699999999999996</v>
      </c>
      <c r="J137" s="216">
        <v>0.19</v>
      </c>
      <c r="K137" s="216">
        <v>0.27150000000000002</v>
      </c>
      <c r="L137" s="216">
        <v>6.1999999999999998E-3</v>
      </c>
      <c r="M137" s="216">
        <v>0.91042000000000001</v>
      </c>
      <c r="N137" s="26">
        <v>0.1113</v>
      </c>
      <c r="O137" s="26">
        <v>3.2000000000000002E-3</v>
      </c>
      <c r="P137" s="26"/>
      <c r="Q137" s="26">
        <v>1680</v>
      </c>
      <c r="R137" s="26">
        <v>36</v>
      </c>
      <c r="S137" s="28">
        <v>1547</v>
      </c>
      <c r="T137" s="28">
        <v>31</v>
      </c>
      <c r="U137" s="146">
        <f t="shared" si="14"/>
        <v>2.0038784744667097</v>
      </c>
      <c r="V137" s="37">
        <v>1820</v>
      </c>
      <c r="W137" s="37">
        <v>53</v>
      </c>
      <c r="X137" s="29">
        <v>15.000000000000002</v>
      </c>
      <c r="Y137" s="4"/>
    </row>
    <row r="138" spans="1:25" s="2" customFormat="1" x14ac:dyDescent="0.2">
      <c r="A138" s="4" t="s">
        <v>120</v>
      </c>
      <c r="B138" s="22">
        <v>16.882000000000001</v>
      </c>
      <c r="C138" s="22">
        <v>291</v>
      </c>
      <c r="D138" s="117">
        <v>12</v>
      </c>
      <c r="E138" s="22">
        <v>16.98</v>
      </c>
      <c r="F138" s="117">
        <v>0.96</v>
      </c>
      <c r="G138" s="23">
        <f t="shared" si="12"/>
        <v>5.8350515463917528E-2</v>
      </c>
      <c r="H138" s="24">
        <f t="shared" si="13"/>
        <v>294.99029999999999</v>
      </c>
      <c r="I138" s="215">
        <v>2.5590000000000002</v>
      </c>
      <c r="J138" s="215">
        <v>8.6999999999999994E-2</v>
      </c>
      <c r="K138" s="215">
        <v>0.16120000000000001</v>
      </c>
      <c r="L138" s="215">
        <v>2.8E-3</v>
      </c>
      <c r="M138" s="215">
        <v>0.14033000000000001</v>
      </c>
      <c r="N138" s="25">
        <v>0.1128</v>
      </c>
      <c r="O138" s="25">
        <v>3.8999999999999998E-3</v>
      </c>
      <c r="P138" s="25"/>
      <c r="Q138" s="25">
        <v>1286</v>
      </c>
      <c r="R138" s="25">
        <v>24</v>
      </c>
      <c r="S138" s="27">
        <v>963</v>
      </c>
      <c r="T138" s="27">
        <v>15</v>
      </c>
      <c r="U138" s="146">
        <f t="shared" si="14"/>
        <v>1.557632398753894</v>
      </c>
      <c r="V138" s="37">
        <v>1833</v>
      </c>
      <c r="W138" s="24">
        <v>60</v>
      </c>
      <c r="X138" s="22">
        <v>47.46317512274959</v>
      </c>
    </row>
    <row r="139" spans="1:25" s="2" customFormat="1" x14ac:dyDescent="0.2">
      <c r="A139" s="4" t="s">
        <v>146</v>
      </c>
      <c r="B139" s="22">
        <v>20.753</v>
      </c>
      <c r="C139" s="22">
        <v>152.4</v>
      </c>
      <c r="D139" s="117">
        <v>8.1</v>
      </c>
      <c r="E139" s="22">
        <v>62.6</v>
      </c>
      <c r="F139" s="117">
        <v>5.5</v>
      </c>
      <c r="G139" s="23">
        <f t="shared" si="12"/>
        <v>0.41076115485564302</v>
      </c>
      <c r="H139" s="24">
        <f t="shared" si="13"/>
        <v>167.11100000000002</v>
      </c>
      <c r="I139" s="215">
        <v>3.7</v>
      </c>
      <c r="J139" s="215">
        <v>0.13</v>
      </c>
      <c r="K139" s="215">
        <v>0.2354</v>
      </c>
      <c r="L139" s="215">
        <v>4.7999999999999996E-3</v>
      </c>
      <c r="M139" s="215">
        <v>0.67745</v>
      </c>
      <c r="N139" s="25">
        <v>0.1125</v>
      </c>
      <c r="O139" s="25">
        <v>3.2000000000000002E-3</v>
      </c>
      <c r="P139" s="25"/>
      <c r="Q139" s="25">
        <v>1571</v>
      </c>
      <c r="R139" s="25">
        <v>28</v>
      </c>
      <c r="S139" s="27">
        <v>1362</v>
      </c>
      <c r="T139" s="27">
        <v>25</v>
      </c>
      <c r="U139" s="146">
        <f t="shared" si="14"/>
        <v>1.8355359765051396</v>
      </c>
      <c r="V139" s="37">
        <v>1846</v>
      </c>
      <c r="W139" s="24">
        <v>53</v>
      </c>
      <c r="X139" s="22">
        <v>26.218851570964251</v>
      </c>
      <c r="Y139" s="4"/>
    </row>
    <row r="140" spans="1:25" s="2" customFormat="1" x14ac:dyDescent="0.2">
      <c r="A140" s="4" t="s">
        <v>119</v>
      </c>
      <c r="B140" s="22">
        <v>22.312000000000001</v>
      </c>
      <c r="C140" s="22">
        <v>479</v>
      </c>
      <c r="D140" s="117">
        <v>55</v>
      </c>
      <c r="E140" s="22">
        <v>56</v>
      </c>
      <c r="F140" s="117">
        <v>11</v>
      </c>
      <c r="G140" s="23">
        <f t="shared" si="12"/>
        <v>0.11691022964509394</v>
      </c>
      <c r="H140" s="24">
        <f t="shared" si="13"/>
        <v>492.16</v>
      </c>
      <c r="I140" s="215">
        <v>2.48</v>
      </c>
      <c r="J140" s="215">
        <v>0.16</v>
      </c>
      <c r="K140" s="215">
        <v>0.15820000000000001</v>
      </c>
      <c r="L140" s="215">
        <v>4.7000000000000002E-3</v>
      </c>
      <c r="M140" s="215">
        <v>0.85336999999999996</v>
      </c>
      <c r="N140" s="25">
        <v>0.1153</v>
      </c>
      <c r="O140" s="25">
        <v>6.0000000000000001E-3</v>
      </c>
      <c r="P140" s="25"/>
      <c r="Q140" s="25">
        <v>1255</v>
      </c>
      <c r="R140" s="25">
        <v>45</v>
      </c>
      <c r="S140" s="27">
        <v>946</v>
      </c>
      <c r="T140" s="27">
        <v>26</v>
      </c>
      <c r="U140" s="146">
        <f t="shared" si="14"/>
        <v>2.7484143763213531</v>
      </c>
      <c r="V140" s="37">
        <v>1856</v>
      </c>
      <c r="W140" s="24">
        <v>86</v>
      </c>
      <c r="X140" s="22">
        <v>49.030172413793103</v>
      </c>
    </row>
    <row r="141" spans="1:25" s="2" customFormat="1" x14ac:dyDescent="0.2">
      <c r="A141" s="4" t="s">
        <v>110</v>
      </c>
      <c r="B141" s="22">
        <v>22.312000000000001</v>
      </c>
      <c r="C141" s="22">
        <v>584</v>
      </c>
      <c r="D141" s="117">
        <v>59</v>
      </c>
      <c r="E141" s="22">
        <v>95</v>
      </c>
      <c r="F141" s="117">
        <v>14</v>
      </c>
      <c r="G141" s="23">
        <f t="shared" si="12"/>
        <v>0.16267123287671234</v>
      </c>
      <c r="H141" s="24">
        <f t="shared" si="13"/>
        <v>606.32500000000005</v>
      </c>
      <c r="I141" s="215">
        <v>1.97</v>
      </c>
      <c r="J141" s="215">
        <v>0.19</v>
      </c>
      <c r="K141" s="215">
        <v>0.11849999999999999</v>
      </c>
      <c r="L141" s="215">
        <v>2.5999999999999999E-3</v>
      </c>
      <c r="M141" s="215">
        <v>0.65344999999999998</v>
      </c>
      <c r="N141" s="25">
        <v>0.12</v>
      </c>
      <c r="O141" s="25">
        <v>1.0999999999999999E-2</v>
      </c>
      <c r="P141" s="25"/>
      <c r="Q141" s="25">
        <v>1089</v>
      </c>
      <c r="R141" s="25">
        <v>58</v>
      </c>
      <c r="S141" s="27">
        <v>722</v>
      </c>
      <c r="T141" s="27">
        <v>15</v>
      </c>
      <c r="U141" s="146">
        <f t="shared" si="14"/>
        <v>2.0775623268698062</v>
      </c>
      <c r="V141" s="37">
        <v>1880</v>
      </c>
      <c r="W141" s="24">
        <v>130</v>
      </c>
      <c r="X141" s="22">
        <v>61.595744680851062</v>
      </c>
    </row>
    <row r="142" spans="1:25" s="2" customFormat="1" x14ac:dyDescent="0.2">
      <c r="A142" s="4" t="s">
        <v>121</v>
      </c>
      <c r="B142" s="22">
        <v>22.312000000000001</v>
      </c>
      <c r="C142" s="22">
        <v>320</v>
      </c>
      <c r="D142" s="117">
        <v>40</v>
      </c>
      <c r="E142" s="22">
        <v>16</v>
      </c>
      <c r="F142" s="117">
        <v>1.7</v>
      </c>
      <c r="G142" s="23">
        <f t="shared" si="12"/>
        <v>0.05</v>
      </c>
      <c r="H142" s="24">
        <f t="shared" si="13"/>
        <v>323.76</v>
      </c>
      <c r="I142" s="215">
        <v>2.84</v>
      </c>
      <c r="J142" s="215">
        <v>0.28999999999999998</v>
      </c>
      <c r="K142" s="215">
        <v>0.16220000000000001</v>
      </c>
      <c r="L142" s="215">
        <v>5.1999999999999998E-3</v>
      </c>
      <c r="M142" s="215">
        <v>0.88331999999999999</v>
      </c>
      <c r="N142" s="25">
        <v>0.1216</v>
      </c>
      <c r="O142" s="25">
        <v>8.3000000000000001E-3</v>
      </c>
      <c r="P142" s="25"/>
      <c r="Q142" s="25">
        <v>1345</v>
      </c>
      <c r="R142" s="25">
        <v>69</v>
      </c>
      <c r="S142" s="27">
        <v>967</v>
      </c>
      <c r="T142" s="27">
        <v>29</v>
      </c>
      <c r="U142" s="146">
        <f t="shared" si="14"/>
        <v>2.9989658738366081</v>
      </c>
      <c r="V142" s="37">
        <v>1910</v>
      </c>
      <c r="W142" s="24">
        <v>110</v>
      </c>
      <c r="X142" s="22">
        <v>49.3717277486911</v>
      </c>
    </row>
    <row r="143" spans="1:25" s="2" customFormat="1" x14ac:dyDescent="0.2">
      <c r="A143" s="4" t="s">
        <v>118</v>
      </c>
      <c r="B143" s="22">
        <v>15.215</v>
      </c>
      <c r="C143" s="22">
        <v>233</v>
      </c>
      <c r="D143" s="117">
        <v>23</v>
      </c>
      <c r="E143" s="22">
        <v>28.3</v>
      </c>
      <c r="F143" s="117">
        <v>4.4000000000000004</v>
      </c>
      <c r="G143" s="23">
        <f t="shared" si="12"/>
        <v>0.12145922746781117</v>
      </c>
      <c r="H143" s="24">
        <f t="shared" si="13"/>
        <v>239.65049999999999</v>
      </c>
      <c r="I143" s="215">
        <v>2.65</v>
      </c>
      <c r="J143" s="215">
        <v>0.13</v>
      </c>
      <c r="K143" s="215">
        <v>0.1575</v>
      </c>
      <c r="L143" s="215">
        <v>3.5999999999999999E-3</v>
      </c>
      <c r="M143" s="215">
        <v>9.5644999999999994E-2</v>
      </c>
      <c r="N143" s="25">
        <v>0.1205</v>
      </c>
      <c r="O143" s="25">
        <v>5.8999999999999999E-3</v>
      </c>
      <c r="P143" s="25"/>
      <c r="Q143" s="25">
        <v>1308</v>
      </c>
      <c r="R143" s="25">
        <v>34</v>
      </c>
      <c r="S143" s="27">
        <v>942</v>
      </c>
      <c r="T143" s="27">
        <v>20</v>
      </c>
      <c r="U143" s="146">
        <f t="shared" si="14"/>
        <v>2.1231422505307855</v>
      </c>
      <c r="V143" s="37">
        <v>1935</v>
      </c>
      <c r="W143" s="24">
        <v>81</v>
      </c>
      <c r="X143" s="22">
        <v>51.31782945736434</v>
      </c>
    </row>
    <row r="144" spans="1:25" s="2" customFormat="1" x14ac:dyDescent="0.2">
      <c r="A144" s="4" t="s">
        <v>129</v>
      </c>
      <c r="B144" s="22">
        <v>22.312000000000001</v>
      </c>
      <c r="C144" s="22">
        <v>141</v>
      </c>
      <c r="D144" s="117">
        <v>18</v>
      </c>
      <c r="E144" s="22">
        <v>49.7</v>
      </c>
      <c r="F144" s="117">
        <v>4</v>
      </c>
      <c r="G144" s="23">
        <f t="shared" si="12"/>
        <v>0.35248226950354611</v>
      </c>
      <c r="H144" s="24">
        <f t="shared" si="13"/>
        <v>152.67949999999999</v>
      </c>
      <c r="I144" s="216">
        <v>5.09</v>
      </c>
      <c r="J144" s="216">
        <v>0.87</v>
      </c>
      <c r="K144" s="216">
        <v>0.17369999999999999</v>
      </c>
      <c r="L144" s="216">
        <v>3.0000000000000001E-3</v>
      </c>
      <c r="M144" s="216">
        <v>0.36737999999999998</v>
      </c>
      <c r="N144" s="25">
        <v>0.21199999999999999</v>
      </c>
      <c r="O144" s="25">
        <v>3.5000000000000003E-2</v>
      </c>
      <c r="P144" s="25"/>
      <c r="Q144" s="25">
        <v>1690</v>
      </c>
      <c r="R144" s="25">
        <v>120</v>
      </c>
      <c r="S144" s="27">
        <v>1032</v>
      </c>
      <c r="T144" s="27">
        <v>17</v>
      </c>
      <c r="U144" s="146">
        <f t="shared" si="14"/>
        <v>1.6472868217054266</v>
      </c>
      <c r="V144" s="24">
        <v>2520</v>
      </c>
      <c r="W144" s="24">
        <v>230</v>
      </c>
      <c r="X144" s="22">
        <v>59.047619047619051</v>
      </c>
    </row>
    <row r="145" spans="1:24" s="2" customFormat="1" x14ac:dyDescent="0.2">
      <c r="A145" s="4" t="s">
        <v>132</v>
      </c>
      <c r="B145" s="22">
        <v>10.753</v>
      </c>
      <c r="C145" s="22">
        <v>12</v>
      </c>
      <c r="D145" s="117">
        <v>1.6</v>
      </c>
      <c r="E145" s="22">
        <v>83</v>
      </c>
      <c r="F145" s="117">
        <v>11</v>
      </c>
      <c r="G145" s="23">
        <f t="shared" si="12"/>
        <v>6.916666666666667</v>
      </c>
      <c r="H145" s="24">
        <f t="shared" si="13"/>
        <v>31.504999999999999</v>
      </c>
      <c r="I145" s="216">
        <v>7.25</v>
      </c>
      <c r="J145" s="216">
        <v>0.55000000000000004</v>
      </c>
      <c r="K145" s="216">
        <v>0.193</v>
      </c>
      <c r="L145" s="216">
        <v>1.2999999999999999E-2</v>
      </c>
      <c r="M145" s="216">
        <v>0.66117999999999999</v>
      </c>
      <c r="N145" s="25">
        <v>0.26900000000000002</v>
      </c>
      <c r="O145" s="25">
        <v>1.6E-2</v>
      </c>
      <c r="P145" s="25"/>
      <c r="Q145" s="25">
        <v>2144</v>
      </c>
      <c r="R145" s="25">
        <v>64</v>
      </c>
      <c r="S145" s="27">
        <v>1134</v>
      </c>
      <c r="T145" s="27">
        <v>68</v>
      </c>
      <c r="U145" s="146">
        <f t="shared" si="14"/>
        <v>5.996472663139329</v>
      </c>
      <c r="V145" s="24">
        <v>3290</v>
      </c>
      <c r="W145" s="24">
        <v>89</v>
      </c>
      <c r="X145" s="22">
        <v>65.531914893617028</v>
      </c>
    </row>
    <row r="146" spans="1:24" s="2" customFormat="1" x14ac:dyDescent="0.2">
      <c r="A146" s="2" t="s">
        <v>253</v>
      </c>
      <c r="B146" s="30">
        <v>18.117999999999999</v>
      </c>
      <c r="C146" s="30">
        <v>3.6070000000000002</v>
      </c>
      <c r="D146" s="115">
        <v>9.0999999999999998E-2</v>
      </c>
      <c r="E146" s="30">
        <v>4.76</v>
      </c>
      <c r="F146" s="115">
        <v>0.22</v>
      </c>
      <c r="G146" s="31">
        <f t="shared" si="12"/>
        <v>1.3196562240088716</v>
      </c>
      <c r="H146" s="32">
        <f t="shared" si="13"/>
        <v>4.7256</v>
      </c>
      <c r="I146" s="17">
        <v>22.41</v>
      </c>
      <c r="J146" s="17">
        <v>0.92</v>
      </c>
      <c r="K146" s="17">
        <v>0.39700000000000002</v>
      </c>
      <c r="L146" s="17">
        <v>1.4999999999999999E-2</v>
      </c>
      <c r="M146" s="17">
        <v>0.19536000000000001</v>
      </c>
      <c r="N146" s="17">
        <v>0.41799999999999998</v>
      </c>
      <c r="O146" s="17">
        <v>2.1999999999999999E-2</v>
      </c>
      <c r="P146" s="17"/>
      <c r="Q146" s="17">
        <v>3202</v>
      </c>
      <c r="R146" s="17">
        <v>38</v>
      </c>
      <c r="S146" s="33">
        <v>2158</v>
      </c>
      <c r="T146" s="33">
        <v>70</v>
      </c>
      <c r="U146" s="121">
        <f t="shared" si="14"/>
        <v>3.243744207599629</v>
      </c>
      <c r="V146" s="32">
        <v>3955</v>
      </c>
      <c r="W146" s="32">
        <v>78</v>
      </c>
      <c r="X146" s="30">
        <v>45.436156763590397</v>
      </c>
    </row>
    <row r="147" spans="1:24" s="2" customFormat="1" x14ac:dyDescent="0.2">
      <c r="A147" s="2" t="s">
        <v>255</v>
      </c>
      <c r="B147" s="30">
        <v>22.312000000000001</v>
      </c>
      <c r="C147" s="30">
        <v>15.9</v>
      </c>
      <c r="D147" s="17">
        <v>7.2</v>
      </c>
      <c r="E147" s="30">
        <v>3.67</v>
      </c>
      <c r="F147" s="17">
        <v>0.2</v>
      </c>
      <c r="G147" s="31">
        <f t="shared" si="12"/>
        <v>0.23081761006289306</v>
      </c>
      <c r="H147" s="32">
        <f t="shared" si="13"/>
        <v>16.762450000000001</v>
      </c>
      <c r="I147" s="17">
        <v>77.8</v>
      </c>
      <c r="J147" s="17">
        <v>9.4</v>
      </c>
      <c r="K147" s="17">
        <v>0.98699999999999999</v>
      </c>
      <c r="L147" s="17">
        <v>9.7000000000000003E-2</v>
      </c>
      <c r="M147" s="17">
        <v>0.96635000000000004</v>
      </c>
      <c r="N147" s="17">
        <v>0.49299999999999999</v>
      </c>
      <c r="O147" s="17">
        <v>4.3999999999999997E-2</v>
      </c>
      <c r="P147" s="17"/>
      <c r="Q147" s="17">
        <v>3970</v>
      </c>
      <c r="R147" s="17">
        <v>260</v>
      </c>
      <c r="S147" s="33">
        <v>4220</v>
      </c>
      <c r="T147" s="33">
        <v>350</v>
      </c>
      <c r="U147" s="121">
        <f t="shared" si="14"/>
        <v>8.293838862559241</v>
      </c>
      <c r="V147" s="32">
        <v>4030</v>
      </c>
      <c r="W147" s="32">
        <v>200</v>
      </c>
      <c r="X147" s="30">
        <v>-4.7146401985111552</v>
      </c>
    </row>
    <row r="148" spans="1:24" s="2" customFormat="1" x14ac:dyDescent="0.2">
      <c r="A148" s="2" t="s">
        <v>254</v>
      </c>
      <c r="B148" s="30">
        <v>17.687999999999999</v>
      </c>
      <c r="C148" s="30">
        <v>2.6339999999999999</v>
      </c>
      <c r="D148" s="115">
        <v>8.7999999999999995E-2</v>
      </c>
      <c r="E148" s="30">
        <v>2.7</v>
      </c>
      <c r="F148" s="115">
        <v>0.13</v>
      </c>
      <c r="G148" s="31">
        <f t="shared" si="12"/>
        <v>1.0250569476082005</v>
      </c>
      <c r="H148" s="32">
        <f t="shared" si="13"/>
        <v>3.2685</v>
      </c>
      <c r="I148" s="17">
        <v>31.4</v>
      </c>
      <c r="J148" s="17">
        <v>1.5</v>
      </c>
      <c r="K148" s="17">
        <v>0.48399999999999999</v>
      </c>
      <c r="L148" s="17">
        <v>1.7999999999999999E-2</v>
      </c>
      <c r="M148" s="17">
        <v>0.43698999999999999</v>
      </c>
      <c r="N148" s="17">
        <v>0.47699999999999998</v>
      </c>
      <c r="O148" s="17">
        <v>2.1999999999999999E-2</v>
      </c>
      <c r="P148" s="17"/>
      <c r="Q148" s="17">
        <v>3535</v>
      </c>
      <c r="R148" s="17">
        <v>48</v>
      </c>
      <c r="S148" s="33">
        <v>2537</v>
      </c>
      <c r="T148" s="33">
        <v>80</v>
      </c>
      <c r="U148" s="121">
        <f t="shared" si="14"/>
        <v>3.1533307055577455</v>
      </c>
      <c r="V148" s="32">
        <v>4175</v>
      </c>
      <c r="W148" s="32">
        <v>68</v>
      </c>
      <c r="X148" s="30">
        <v>39.23353293413173</v>
      </c>
    </row>
    <row r="149" spans="1:24" s="2" customFormat="1" x14ac:dyDescent="0.2">
      <c r="A149" s="73" t="s">
        <v>124</v>
      </c>
      <c r="B149" s="103">
        <v>15.807</v>
      </c>
      <c r="C149" s="103">
        <v>27.3</v>
      </c>
      <c r="D149" s="98">
        <v>2.4</v>
      </c>
      <c r="E149" s="103">
        <v>3.67</v>
      </c>
      <c r="F149" s="98">
        <v>0.23</v>
      </c>
      <c r="G149" s="99">
        <f t="shared" si="12"/>
        <v>0.13443223443223443</v>
      </c>
      <c r="H149" s="100">
        <f t="shared" si="13"/>
        <v>28.16245</v>
      </c>
      <c r="I149" s="217">
        <v>12.7</v>
      </c>
      <c r="J149" s="217">
        <v>1.1000000000000001</v>
      </c>
      <c r="K149" s="217">
        <v>0.16900000000000001</v>
      </c>
      <c r="L149" s="217">
        <v>1.4E-2</v>
      </c>
      <c r="M149" s="217">
        <v>0.93969000000000003</v>
      </c>
      <c r="N149" s="98">
        <v>0.54</v>
      </c>
      <c r="O149" s="98">
        <v>1.7999999999999999E-2</v>
      </c>
      <c r="P149" s="98"/>
      <c r="Q149" s="98">
        <v>2610</v>
      </c>
      <c r="R149" s="98">
        <v>77</v>
      </c>
      <c r="S149" s="214">
        <v>1002</v>
      </c>
      <c r="T149" s="214">
        <v>77</v>
      </c>
      <c r="U149" s="148">
        <f t="shared" si="14"/>
        <v>7.6846307385229542</v>
      </c>
      <c r="V149" s="100">
        <v>4347</v>
      </c>
      <c r="W149" s="100">
        <v>50</v>
      </c>
      <c r="X149" s="103">
        <v>76.9496204278813</v>
      </c>
    </row>
    <row r="150" spans="1:24" s="2" customFormat="1" x14ac:dyDescent="0.2">
      <c r="A150" s="179" t="s">
        <v>1876</v>
      </c>
      <c r="B150" s="30"/>
      <c r="C150" s="30"/>
      <c r="D150" s="115"/>
      <c r="E150" s="30"/>
      <c r="F150" s="30"/>
      <c r="G150" s="31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33"/>
      <c r="T150" s="33"/>
      <c r="U150" s="33"/>
      <c r="V150" s="32"/>
      <c r="W150" s="32"/>
      <c r="X150" s="32"/>
    </row>
    <row r="151" spans="1:24" x14ac:dyDescent="0.2">
      <c r="A151" s="179" t="s">
        <v>1868</v>
      </c>
      <c r="B151" s="30"/>
    </row>
    <row r="152" spans="1:24" x14ac:dyDescent="0.2">
      <c r="B152" s="30"/>
    </row>
    <row r="153" spans="1:24" ht="18" x14ac:dyDescent="0.2">
      <c r="A153" s="190" t="s">
        <v>1828</v>
      </c>
    </row>
    <row r="154" spans="1:24" ht="18" x14ac:dyDescent="0.2">
      <c r="A154" s="190" t="s">
        <v>1829</v>
      </c>
    </row>
    <row r="155" spans="1:24" ht="18" x14ac:dyDescent="0.2">
      <c r="A155" s="190" t="s">
        <v>1830</v>
      </c>
    </row>
    <row r="156" spans="1:24" ht="18" x14ac:dyDescent="0.2">
      <c r="A156" s="190" t="s">
        <v>1831</v>
      </c>
    </row>
    <row r="157" spans="1:24" ht="18" x14ac:dyDescent="0.2">
      <c r="A157" s="190" t="s">
        <v>1832</v>
      </c>
    </row>
    <row r="158" spans="1:24" ht="18" x14ac:dyDescent="0.2">
      <c r="A158" s="189" t="s">
        <v>1833</v>
      </c>
    </row>
    <row r="159" spans="1:24" ht="18" x14ac:dyDescent="0.2">
      <c r="A159" s="189" t="s">
        <v>1834</v>
      </c>
    </row>
    <row r="160" spans="1:24" ht="19" x14ac:dyDescent="0.25">
      <c r="A160" s="189" t="s">
        <v>1844</v>
      </c>
    </row>
    <row r="161" spans="1:1" ht="18" x14ac:dyDescent="0.2">
      <c r="A161" s="190" t="s">
        <v>1845</v>
      </c>
    </row>
    <row r="162" spans="1:1" ht="18" x14ac:dyDescent="0.2">
      <c r="A162" s="190" t="s">
        <v>1846</v>
      </c>
    </row>
  </sheetData>
  <sortState xmlns:xlrd2="http://schemas.microsoft.com/office/spreadsheetml/2017/richdata2" ref="A3:Y149">
    <sortCondition ref="V3:V149"/>
  </sortState>
  <mergeCells count="3">
    <mergeCell ref="A1:A2"/>
    <mergeCell ref="I1:O1"/>
    <mergeCell ref="Q1:W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EDB4C-5E18-2148-BEF4-E66F6C0405FE}">
  <dimension ref="A1:Y207"/>
  <sheetViews>
    <sheetView topLeftCell="K39" zoomScale="99" workbookViewId="0">
      <selection activeCell="S56" sqref="S56"/>
    </sheetView>
  </sheetViews>
  <sheetFormatPr baseColWidth="10" defaultRowHeight="16" x14ac:dyDescent="0.2"/>
  <cols>
    <col min="1" max="1" width="18" customWidth="1"/>
    <col min="2" max="2" width="12.1640625" customWidth="1"/>
    <col min="3" max="3" width="9.33203125" bestFit="1" customWidth="1"/>
    <col min="4" max="4" width="5.1640625" bestFit="1" customWidth="1"/>
    <col min="5" max="5" width="10.33203125" bestFit="1" customWidth="1"/>
    <col min="6" max="7" width="5.1640625" bestFit="1" customWidth="1"/>
    <col min="8" max="8" width="10.1640625" bestFit="1" customWidth="1"/>
    <col min="9" max="9" width="10" bestFit="1" customWidth="1"/>
    <col min="10" max="10" width="7.1640625" bestFit="1" customWidth="1"/>
    <col min="11" max="11" width="10" bestFit="1" customWidth="1"/>
    <col min="12" max="12" width="9.1640625" bestFit="1" customWidth="1"/>
    <col min="13" max="13" width="7.33203125" bestFit="1" customWidth="1"/>
    <col min="14" max="14" width="10.6640625" bestFit="1" customWidth="1"/>
    <col min="15" max="15" width="7.1640625" bestFit="1" customWidth="1"/>
    <col min="16" max="16" width="2.5" customWidth="1"/>
    <col min="17" max="17" width="9.33203125" bestFit="1" customWidth="1"/>
    <col min="18" max="18" width="4.5" bestFit="1" customWidth="1"/>
    <col min="19" max="19" width="9.33203125" style="156" bestFit="1" customWidth="1"/>
    <col min="20" max="20" width="5.1640625" style="156" bestFit="1" customWidth="1"/>
    <col min="21" max="21" width="8.6640625" style="115" bestFit="1" customWidth="1"/>
    <col min="22" max="22" width="10.1640625" bestFit="1" customWidth="1"/>
    <col min="23" max="23" width="5.1640625" bestFit="1" customWidth="1"/>
    <col min="24" max="24" width="15" bestFit="1" customWidth="1"/>
  </cols>
  <sheetData>
    <row r="1" spans="1:25" s="18" customFormat="1" ht="18" x14ac:dyDescent="0.2">
      <c r="A1" s="219" t="s">
        <v>278</v>
      </c>
      <c r="B1" s="109"/>
      <c r="C1" s="40"/>
      <c r="D1" s="40"/>
      <c r="E1" s="40"/>
      <c r="F1" s="40"/>
      <c r="G1" s="40"/>
      <c r="H1" s="40"/>
      <c r="I1" s="218" t="s">
        <v>103</v>
      </c>
      <c r="J1" s="218"/>
      <c r="K1" s="218"/>
      <c r="L1" s="218"/>
      <c r="M1" s="218"/>
      <c r="N1" s="218"/>
      <c r="O1" s="218"/>
      <c r="P1" s="40"/>
      <c r="Q1" s="218" t="s">
        <v>1838</v>
      </c>
      <c r="R1" s="218"/>
      <c r="S1" s="218"/>
      <c r="T1" s="218"/>
      <c r="U1" s="218"/>
      <c r="V1" s="218"/>
      <c r="W1" s="218"/>
      <c r="X1" s="17"/>
      <c r="Y1" s="17"/>
    </row>
    <row r="2" spans="1:25" s="18" customFormat="1" ht="50" customHeight="1" x14ac:dyDescent="0.2">
      <c r="A2" s="220"/>
      <c r="B2" s="110" t="s">
        <v>546</v>
      </c>
      <c r="C2" s="43" t="s">
        <v>1835</v>
      </c>
      <c r="D2" s="42" t="s">
        <v>106</v>
      </c>
      <c r="E2" s="43" t="s">
        <v>1836</v>
      </c>
      <c r="F2" s="42" t="s">
        <v>106</v>
      </c>
      <c r="G2" s="20" t="s">
        <v>0</v>
      </c>
      <c r="H2" s="43" t="s">
        <v>1837</v>
      </c>
      <c r="I2" s="41" t="s">
        <v>1839</v>
      </c>
      <c r="J2" s="42" t="s">
        <v>1840</v>
      </c>
      <c r="K2" s="41" t="s">
        <v>1841</v>
      </c>
      <c r="L2" s="42" t="s">
        <v>1840</v>
      </c>
      <c r="M2" s="43" t="s">
        <v>1842</v>
      </c>
      <c r="N2" s="41" t="s">
        <v>1843</v>
      </c>
      <c r="O2" s="42" t="s">
        <v>1840</v>
      </c>
      <c r="P2" s="42"/>
      <c r="Q2" s="41" t="s">
        <v>105</v>
      </c>
      <c r="R2" s="42" t="s">
        <v>106</v>
      </c>
      <c r="S2" s="41" t="s">
        <v>107</v>
      </c>
      <c r="T2" s="42" t="s">
        <v>106</v>
      </c>
      <c r="U2" s="42" t="s">
        <v>1606</v>
      </c>
      <c r="V2" s="41" t="s">
        <v>108</v>
      </c>
      <c r="W2" s="42" t="s">
        <v>106</v>
      </c>
      <c r="X2" s="43" t="s">
        <v>1847</v>
      </c>
      <c r="Y2" s="43" t="s">
        <v>1848</v>
      </c>
    </row>
    <row r="3" spans="1:25" s="114" customFormat="1" x14ac:dyDescent="0.2">
      <c r="A3" s="4" t="s">
        <v>1083</v>
      </c>
      <c r="B3" s="22">
        <v>11.859</v>
      </c>
      <c r="C3" s="25">
        <v>12.6</v>
      </c>
      <c r="D3" s="25">
        <v>0.84</v>
      </c>
      <c r="E3" s="25">
        <v>1.82</v>
      </c>
      <c r="F3" s="25">
        <v>0.12</v>
      </c>
      <c r="G3" s="23">
        <f t="shared" ref="G3:G34" si="0">E3/C3</f>
        <v>0.14444444444444446</v>
      </c>
      <c r="H3" s="24">
        <f t="shared" ref="H3:H34" si="1">C3+(0.235*E3)</f>
        <v>13.027699999999999</v>
      </c>
      <c r="I3" s="58">
        <v>4.0000000000000001E-3</v>
      </c>
      <c r="J3" s="58">
        <v>2.1000000000000001E-2</v>
      </c>
      <c r="K3" s="58">
        <v>2E-3</v>
      </c>
      <c r="L3" s="58">
        <v>3.3E-4</v>
      </c>
      <c r="M3" s="80">
        <v>-0.14698</v>
      </c>
      <c r="N3" s="25">
        <v>0.1</v>
      </c>
      <c r="O3" s="25">
        <v>0.13</v>
      </c>
      <c r="P3" s="25"/>
      <c r="Q3" s="25">
        <v>2</v>
      </c>
      <c r="R3" s="25">
        <v>21</v>
      </c>
      <c r="S3" s="184">
        <v>12.9</v>
      </c>
      <c r="T3" s="184">
        <v>2.1</v>
      </c>
      <c r="U3" s="147">
        <f>(T3/S3)*100</f>
        <v>16.279069767441861</v>
      </c>
      <c r="V3" s="24">
        <v>-2500</v>
      </c>
      <c r="W3" s="24">
        <v>2100</v>
      </c>
      <c r="X3" s="22">
        <f t="shared" ref="X3:X34" si="2">100*(1-(S3/Q3))</f>
        <v>-545</v>
      </c>
      <c r="Y3" s="22">
        <f t="shared" ref="Y3:Y34" si="3">(Q3-S3)/R3</f>
        <v>-0.51904761904761909</v>
      </c>
    </row>
    <row r="4" spans="1:25" s="114" customFormat="1" x14ac:dyDescent="0.2">
      <c r="A4" s="4" t="s">
        <v>1084</v>
      </c>
      <c r="B4" s="29">
        <v>3.9529000000000001</v>
      </c>
      <c r="C4" s="25">
        <v>70</v>
      </c>
      <c r="D4" s="25">
        <v>31</v>
      </c>
      <c r="E4" s="25">
        <v>32</v>
      </c>
      <c r="F4" s="25">
        <v>15</v>
      </c>
      <c r="G4" s="23">
        <f t="shared" si="0"/>
        <v>0.45714285714285713</v>
      </c>
      <c r="H4" s="24">
        <f t="shared" si="1"/>
        <v>77.52</v>
      </c>
      <c r="I4" s="58">
        <v>3.1E-2</v>
      </c>
      <c r="J4" s="58">
        <v>1.2999999999999999E-2</v>
      </c>
      <c r="K4" s="58">
        <v>3.0999999999999999E-3</v>
      </c>
      <c r="L4" s="58">
        <v>3.6000000000000002E-4</v>
      </c>
      <c r="M4" s="80">
        <v>0.23546</v>
      </c>
      <c r="N4" s="25">
        <v>7.5999999999999998E-2</v>
      </c>
      <c r="O4" s="25">
        <v>3.1E-2</v>
      </c>
      <c r="P4" s="25"/>
      <c r="Q4" s="25">
        <v>34</v>
      </c>
      <c r="R4" s="25">
        <v>11</v>
      </c>
      <c r="S4" s="184">
        <v>19.899999999999999</v>
      </c>
      <c r="T4" s="184">
        <v>2.2999999999999998</v>
      </c>
      <c r="U4" s="147">
        <f t="shared" ref="U4:U58" si="4">(T4/S4)*100</f>
        <v>11.557788944723619</v>
      </c>
      <c r="V4" s="24">
        <v>920</v>
      </c>
      <c r="W4" s="24">
        <v>650</v>
      </c>
      <c r="X4" s="22">
        <f t="shared" si="2"/>
        <v>41.470588235294123</v>
      </c>
      <c r="Y4" s="29">
        <f t="shared" si="3"/>
        <v>1.281818181818182</v>
      </c>
    </row>
    <row r="5" spans="1:25" x14ac:dyDescent="0.2">
      <c r="A5" s="2" t="s">
        <v>1085</v>
      </c>
      <c r="B5" s="30">
        <v>5.0701000000000001</v>
      </c>
      <c r="C5" s="17">
        <v>86.5</v>
      </c>
      <c r="D5" s="17">
        <v>4.5</v>
      </c>
      <c r="E5" s="17">
        <v>35.5</v>
      </c>
      <c r="F5" s="17">
        <v>5.8</v>
      </c>
      <c r="G5" s="31">
        <f t="shared" si="0"/>
        <v>0.41040462427745666</v>
      </c>
      <c r="H5" s="32">
        <f t="shared" si="1"/>
        <v>94.842500000000001</v>
      </c>
      <c r="I5" s="56">
        <v>2.5000000000000001E-2</v>
      </c>
      <c r="J5" s="56">
        <v>1.0999999999999999E-2</v>
      </c>
      <c r="K5" s="56">
        <v>3.2299999999999998E-3</v>
      </c>
      <c r="L5" s="56">
        <v>2.4000000000000001E-4</v>
      </c>
      <c r="M5" s="82">
        <v>-7.8066999999999998E-2</v>
      </c>
      <c r="N5" s="17">
        <v>5.6000000000000001E-2</v>
      </c>
      <c r="O5" s="17">
        <v>2.5999999999999999E-2</v>
      </c>
      <c r="P5" s="17"/>
      <c r="Q5" s="17">
        <v>25</v>
      </c>
      <c r="R5" s="17">
        <v>11</v>
      </c>
      <c r="S5" s="182">
        <v>20.8</v>
      </c>
      <c r="T5" s="182">
        <v>1.5</v>
      </c>
      <c r="U5" s="121">
        <f t="shared" si="4"/>
        <v>7.2115384615384608</v>
      </c>
      <c r="V5" s="32">
        <v>-80</v>
      </c>
      <c r="W5" s="32">
        <v>820</v>
      </c>
      <c r="X5" s="30">
        <f t="shared" si="2"/>
        <v>16.799999999999994</v>
      </c>
      <c r="Y5" s="30">
        <f t="shared" si="3"/>
        <v>0.38181818181818178</v>
      </c>
    </row>
    <row r="6" spans="1:25" s="114" customFormat="1" x14ac:dyDescent="0.2">
      <c r="A6" s="4" t="s">
        <v>1086</v>
      </c>
      <c r="B6" s="22">
        <v>27.117000000000001</v>
      </c>
      <c r="C6" s="25">
        <v>120.1</v>
      </c>
      <c r="D6" s="25">
        <v>8.3000000000000007</v>
      </c>
      <c r="E6" s="25">
        <v>50.4</v>
      </c>
      <c r="F6" s="25">
        <v>2.8</v>
      </c>
      <c r="G6" s="23">
        <f t="shared" si="0"/>
        <v>0.41965029142381349</v>
      </c>
      <c r="H6" s="24">
        <f t="shared" si="1"/>
        <v>131.94399999999999</v>
      </c>
      <c r="I6" s="58">
        <v>2.5700000000000001E-2</v>
      </c>
      <c r="J6" s="58">
        <v>2.5999999999999999E-3</v>
      </c>
      <c r="K6" s="58">
        <v>3.4780000000000002E-3</v>
      </c>
      <c r="L6" s="58">
        <v>8.7999999999999998E-5</v>
      </c>
      <c r="M6" s="80">
        <v>0.23760999999999999</v>
      </c>
      <c r="N6" s="25">
        <v>4.99E-2</v>
      </c>
      <c r="O6" s="25">
        <v>4.8999999999999998E-3</v>
      </c>
      <c r="P6" s="25"/>
      <c r="Q6" s="25">
        <v>25.7</v>
      </c>
      <c r="R6" s="25">
        <v>2.6</v>
      </c>
      <c r="S6" s="184">
        <v>22.38</v>
      </c>
      <c r="T6" s="184">
        <v>0.56999999999999995</v>
      </c>
      <c r="U6" s="146">
        <f t="shared" si="4"/>
        <v>2.5469168900804289</v>
      </c>
      <c r="V6" s="24">
        <v>200</v>
      </c>
      <c r="W6" s="24">
        <v>190</v>
      </c>
      <c r="X6" s="22">
        <f t="shared" si="2"/>
        <v>12.918287937743189</v>
      </c>
      <c r="Y6" s="29">
        <f t="shared" si="3"/>
        <v>1.276923076923077</v>
      </c>
    </row>
    <row r="7" spans="1:25" x14ac:dyDescent="0.2">
      <c r="A7" s="2" t="s">
        <v>1087</v>
      </c>
      <c r="B7" s="30">
        <v>27.911000000000001</v>
      </c>
      <c r="C7" s="17">
        <v>106</v>
      </c>
      <c r="D7" s="17">
        <v>12</v>
      </c>
      <c r="E7" s="17">
        <v>43.6</v>
      </c>
      <c r="F7" s="17">
        <v>4.9000000000000004</v>
      </c>
      <c r="G7" s="31">
        <f t="shared" si="0"/>
        <v>0.41132075471698115</v>
      </c>
      <c r="H7" s="32">
        <f t="shared" si="1"/>
        <v>116.246</v>
      </c>
      <c r="I7" s="56">
        <v>2.92E-2</v>
      </c>
      <c r="J7" s="56">
        <v>8.2000000000000007E-3</v>
      </c>
      <c r="K7" s="56">
        <v>3.49E-3</v>
      </c>
      <c r="L7" s="56">
        <v>1.6000000000000001E-4</v>
      </c>
      <c r="M7" s="82">
        <v>3.9093E-4</v>
      </c>
      <c r="N7" s="17">
        <v>5.2999999999999999E-2</v>
      </c>
      <c r="O7" s="17">
        <v>1.4E-2</v>
      </c>
      <c r="P7" s="17"/>
      <c r="Q7" s="17">
        <v>28.5</v>
      </c>
      <c r="R7" s="17">
        <v>7.9</v>
      </c>
      <c r="S7" s="182">
        <v>22.4</v>
      </c>
      <c r="T7" s="182">
        <v>1</v>
      </c>
      <c r="U7" s="121">
        <f t="shared" si="4"/>
        <v>4.4642857142857144</v>
      </c>
      <c r="V7" s="32">
        <v>-190</v>
      </c>
      <c r="W7" s="32">
        <v>420</v>
      </c>
      <c r="X7" s="30">
        <f t="shared" si="2"/>
        <v>21.403508771929825</v>
      </c>
      <c r="Y7" s="30">
        <f t="shared" si="3"/>
        <v>0.77215189873417733</v>
      </c>
    </row>
    <row r="8" spans="1:25" s="114" customFormat="1" x14ac:dyDescent="0.2">
      <c r="A8" s="4" t="s">
        <v>1088</v>
      </c>
      <c r="B8" s="22">
        <v>6.8746999999999998</v>
      </c>
      <c r="C8" s="25">
        <v>210</v>
      </c>
      <c r="D8" s="25">
        <v>11</v>
      </c>
      <c r="E8" s="25">
        <v>70.2</v>
      </c>
      <c r="F8" s="25">
        <v>5.3</v>
      </c>
      <c r="G8" s="23">
        <f t="shared" si="0"/>
        <v>0.3342857142857143</v>
      </c>
      <c r="H8" s="24">
        <f t="shared" si="1"/>
        <v>226.49700000000001</v>
      </c>
      <c r="I8" s="58">
        <v>3.04E-2</v>
      </c>
      <c r="J8" s="58">
        <v>4.8999999999999998E-3</v>
      </c>
      <c r="K8" s="58">
        <v>3.5899999999999999E-3</v>
      </c>
      <c r="L8" s="58">
        <v>1.2E-4</v>
      </c>
      <c r="M8" s="80">
        <v>0.14058999999999999</v>
      </c>
      <c r="N8" s="25">
        <v>5.8500000000000003E-2</v>
      </c>
      <c r="O8" s="25">
        <v>8.8000000000000005E-3</v>
      </c>
      <c r="P8" s="25"/>
      <c r="Q8" s="25">
        <v>30.4</v>
      </c>
      <c r="R8" s="25">
        <v>4.8</v>
      </c>
      <c r="S8" s="184">
        <v>23.11</v>
      </c>
      <c r="T8" s="184">
        <v>0.75</v>
      </c>
      <c r="U8" s="146">
        <f t="shared" si="4"/>
        <v>3.2453483340545222</v>
      </c>
      <c r="V8" s="24">
        <v>500</v>
      </c>
      <c r="W8" s="24">
        <v>350</v>
      </c>
      <c r="X8" s="22">
        <f t="shared" si="2"/>
        <v>23.980263157894733</v>
      </c>
      <c r="Y8" s="29">
        <f t="shared" si="3"/>
        <v>1.5187499999999998</v>
      </c>
    </row>
    <row r="9" spans="1:25" x14ac:dyDescent="0.2">
      <c r="A9" s="2" t="s">
        <v>1089</v>
      </c>
      <c r="B9" s="30">
        <v>28.271999999999998</v>
      </c>
      <c r="C9" s="17">
        <v>52.6</v>
      </c>
      <c r="D9" s="17">
        <v>5.2</v>
      </c>
      <c r="E9" s="17">
        <v>19.899999999999999</v>
      </c>
      <c r="F9" s="17">
        <v>2.6</v>
      </c>
      <c r="G9" s="31">
        <f t="shared" si="0"/>
        <v>0.37832699619771859</v>
      </c>
      <c r="H9" s="32">
        <f t="shared" si="1"/>
        <v>57.276499999999999</v>
      </c>
      <c r="I9" s="56">
        <v>2.6200000000000001E-2</v>
      </c>
      <c r="J9" s="56">
        <v>6.1000000000000004E-3</v>
      </c>
      <c r="K9" s="56">
        <v>3.8300000000000001E-3</v>
      </c>
      <c r="L9" s="56">
        <v>1.7000000000000001E-4</v>
      </c>
      <c r="M9" s="82">
        <v>0.39073999999999998</v>
      </c>
      <c r="N9" s="17">
        <v>4.8000000000000001E-2</v>
      </c>
      <c r="O9" s="17">
        <v>1.2E-2</v>
      </c>
      <c r="P9" s="17"/>
      <c r="Q9" s="17">
        <v>25.8</v>
      </c>
      <c r="R9" s="17">
        <v>6</v>
      </c>
      <c r="S9" s="182">
        <v>24.7</v>
      </c>
      <c r="T9" s="182">
        <v>1.1000000000000001</v>
      </c>
      <c r="U9" s="121">
        <f t="shared" si="4"/>
        <v>4.4534412955465594</v>
      </c>
      <c r="V9" s="32">
        <v>-180</v>
      </c>
      <c r="W9" s="32">
        <v>370</v>
      </c>
      <c r="X9" s="30">
        <f t="shared" si="2"/>
        <v>4.2635658914728758</v>
      </c>
      <c r="Y9" s="30">
        <f t="shared" si="3"/>
        <v>0.18333333333333357</v>
      </c>
    </row>
    <row r="10" spans="1:25" s="114" customFormat="1" x14ac:dyDescent="0.2">
      <c r="A10" s="4" t="s">
        <v>1090</v>
      </c>
      <c r="B10" s="22">
        <v>19.593</v>
      </c>
      <c r="C10" s="25">
        <v>190</v>
      </c>
      <c r="D10" s="25">
        <v>18</v>
      </c>
      <c r="E10" s="25">
        <v>62.3</v>
      </c>
      <c r="F10" s="25">
        <v>4</v>
      </c>
      <c r="G10" s="23">
        <f t="shared" si="0"/>
        <v>0.32789473684210524</v>
      </c>
      <c r="H10" s="24">
        <f t="shared" si="1"/>
        <v>204.6405</v>
      </c>
      <c r="I10" s="58">
        <v>2.8400000000000002E-2</v>
      </c>
      <c r="J10" s="58">
        <v>2.2000000000000001E-3</v>
      </c>
      <c r="K10" s="58">
        <v>3.9399999999999999E-3</v>
      </c>
      <c r="L10" s="58">
        <v>1.3999999999999999E-4</v>
      </c>
      <c r="M10" s="80">
        <v>0.15934999999999999</v>
      </c>
      <c r="N10" s="25">
        <v>4.8300000000000003E-2</v>
      </c>
      <c r="O10" s="25">
        <v>4.0000000000000001E-3</v>
      </c>
      <c r="P10" s="25"/>
      <c r="Q10" s="25">
        <v>28.4</v>
      </c>
      <c r="R10" s="25">
        <v>2.2000000000000002</v>
      </c>
      <c r="S10" s="184">
        <v>25.35</v>
      </c>
      <c r="T10" s="184">
        <v>0.88</v>
      </c>
      <c r="U10" s="146">
        <f t="shared" si="4"/>
        <v>3.4714003944773175</v>
      </c>
      <c r="V10" s="24">
        <v>80</v>
      </c>
      <c r="W10" s="24">
        <v>170</v>
      </c>
      <c r="X10" s="22">
        <f t="shared" si="2"/>
        <v>10.739436619718301</v>
      </c>
      <c r="Y10" s="29">
        <f t="shared" si="3"/>
        <v>1.3863636363636349</v>
      </c>
    </row>
    <row r="11" spans="1:25" x14ac:dyDescent="0.2">
      <c r="A11" s="2" t="s">
        <v>1091</v>
      </c>
      <c r="B11" s="30">
        <v>23.373999999999999</v>
      </c>
      <c r="C11" s="17">
        <v>24.6</v>
      </c>
      <c r="D11" s="17">
        <v>2.9</v>
      </c>
      <c r="E11" s="17">
        <v>14.2</v>
      </c>
      <c r="F11" s="17">
        <v>2</v>
      </c>
      <c r="G11" s="31">
        <f t="shared" si="0"/>
        <v>0.5772357723577235</v>
      </c>
      <c r="H11" s="32">
        <f t="shared" si="1"/>
        <v>27.937000000000001</v>
      </c>
      <c r="I11" s="56">
        <v>4.7E-2</v>
      </c>
      <c r="J11" s="56">
        <v>1.9E-2</v>
      </c>
      <c r="K11" s="56">
        <v>3.9500000000000004E-3</v>
      </c>
      <c r="L11" s="56">
        <v>2.7999999999999998E-4</v>
      </c>
      <c r="M11" s="82">
        <v>-0.16370999999999999</v>
      </c>
      <c r="N11" s="17">
        <v>7.0999999999999994E-2</v>
      </c>
      <c r="O11" s="17">
        <v>3.2000000000000001E-2</v>
      </c>
      <c r="P11" s="17"/>
      <c r="Q11" s="17">
        <v>44</v>
      </c>
      <c r="R11" s="17">
        <v>18</v>
      </c>
      <c r="S11" s="182">
        <v>25.4</v>
      </c>
      <c r="T11" s="182">
        <v>1.8</v>
      </c>
      <c r="U11" s="121">
        <f t="shared" si="4"/>
        <v>7.0866141732283463</v>
      </c>
      <c r="V11" s="32">
        <v>850</v>
      </c>
      <c r="W11" s="32">
        <v>640</v>
      </c>
      <c r="X11" s="30">
        <f t="shared" si="2"/>
        <v>42.272727272727273</v>
      </c>
      <c r="Y11" s="30">
        <f t="shared" si="3"/>
        <v>1.0333333333333334</v>
      </c>
    </row>
    <row r="12" spans="1:25" x14ac:dyDescent="0.2">
      <c r="A12" s="2" t="s">
        <v>1092</v>
      </c>
      <c r="B12" s="30">
        <v>22.713000000000001</v>
      </c>
      <c r="C12" s="17">
        <v>138</v>
      </c>
      <c r="D12" s="17">
        <v>16</v>
      </c>
      <c r="E12" s="17">
        <v>72.8</v>
      </c>
      <c r="F12" s="17">
        <v>8.1999999999999993</v>
      </c>
      <c r="G12" s="31">
        <f t="shared" si="0"/>
        <v>0.52753623188405796</v>
      </c>
      <c r="H12" s="32">
        <f t="shared" si="1"/>
        <v>155.108</v>
      </c>
      <c r="I12" s="56">
        <v>2.53E-2</v>
      </c>
      <c r="J12" s="56">
        <v>2.8E-3</v>
      </c>
      <c r="K12" s="56">
        <v>3.9500000000000004E-3</v>
      </c>
      <c r="L12" s="56">
        <v>1.1E-4</v>
      </c>
      <c r="M12" s="82">
        <v>5.6940999999999999E-2</v>
      </c>
      <c r="N12" s="17">
        <v>4.4499999999999998E-2</v>
      </c>
      <c r="O12" s="17">
        <v>4.8999999999999998E-3</v>
      </c>
      <c r="P12" s="17"/>
      <c r="Q12" s="17">
        <v>25.3</v>
      </c>
      <c r="R12" s="17">
        <v>2.7</v>
      </c>
      <c r="S12" s="182">
        <v>25.41</v>
      </c>
      <c r="T12" s="182">
        <v>0.7</v>
      </c>
      <c r="U12" s="121">
        <f t="shared" si="4"/>
        <v>2.7548209366391183</v>
      </c>
      <c r="V12" s="32">
        <v>-90</v>
      </c>
      <c r="W12" s="32">
        <v>200</v>
      </c>
      <c r="X12" s="30">
        <f t="shared" si="2"/>
        <v>-0.43478260869564966</v>
      </c>
      <c r="Y12" s="30">
        <f t="shared" si="3"/>
        <v>-4.0740740740740529E-2</v>
      </c>
    </row>
    <row r="13" spans="1:25" x14ac:dyDescent="0.2">
      <c r="A13" s="2" t="s">
        <v>1093</v>
      </c>
      <c r="B13" s="30">
        <v>28.1</v>
      </c>
      <c r="C13" s="17">
        <v>92.1</v>
      </c>
      <c r="D13" s="17">
        <v>5.2</v>
      </c>
      <c r="E13" s="17">
        <v>53.6</v>
      </c>
      <c r="F13" s="17">
        <v>2.9</v>
      </c>
      <c r="G13" s="31">
        <f t="shared" si="0"/>
        <v>0.58197611292073836</v>
      </c>
      <c r="H13" s="32">
        <f t="shared" si="1"/>
        <v>104.696</v>
      </c>
      <c r="I13" s="56">
        <v>3.2199999999999999E-2</v>
      </c>
      <c r="J13" s="56">
        <v>6.0000000000000001E-3</v>
      </c>
      <c r="K13" s="56">
        <v>4.0899999999999999E-3</v>
      </c>
      <c r="L13" s="56">
        <v>1.2999999999999999E-4</v>
      </c>
      <c r="M13" s="82">
        <v>-0.21784999999999999</v>
      </c>
      <c r="N13" s="17">
        <v>4.9000000000000002E-2</v>
      </c>
      <c r="O13" s="17">
        <v>2.1000000000000001E-2</v>
      </c>
      <c r="P13" s="17"/>
      <c r="Q13" s="17">
        <v>31.8</v>
      </c>
      <c r="R13" s="17">
        <v>5.9</v>
      </c>
      <c r="S13" s="182">
        <v>26.32</v>
      </c>
      <c r="T13" s="182">
        <v>0.81</v>
      </c>
      <c r="U13" s="121">
        <f t="shared" si="4"/>
        <v>3.0775075987841944</v>
      </c>
      <c r="V13" s="32">
        <v>320</v>
      </c>
      <c r="W13" s="32">
        <v>250</v>
      </c>
      <c r="X13" s="30">
        <f t="shared" si="2"/>
        <v>17.232704402515719</v>
      </c>
      <c r="Y13" s="30">
        <f t="shared" si="3"/>
        <v>0.92881355932203391</v>
      </c>
    </row>
    <row r="14" spans="1:25" x14ac:dyDescent="0.2">
      <c r="A14" s="2" t="s">
        <v>1094</v>
      </c>
      <c r="B14" s="30">
        <v>22.513999999999999</v>
      </c>
      <c r="C14" s="17">
        <v>94</v>
      </c>
      <c r="D14" s="17">
        <v>8.6</v>
      </c>
      <c r="E14" s="17">
        <v>42.2</v>
      </c>
      <c r="F14" s="17">
        <v>2.9</v>
      </c>
      <c r="G14" s="31">
        <f t="shared" si="0"/>
        <v>0.44893617021276599</v>
      </c>
      <c r="H14" s="32">
        <f t="shared" si="1"/>
        <v>103.917</v>
      </c>
      <c r="I14" s="56">
        <v>2.92E-2</v>
      </c>
      <c r="J14" s="56">
        <v>3.0999999999999999E-3</v>
      </c>
      <c r="K14" s="56">
        <v>4.13E-3</v>
      </c>
      <c r="L14" s="56">
        <v>1.2999999999999999E-4</v>
      </c>
      <c r="M14" s="82">
        <v>0.14313999999999999</v>
      </c>
      <c r="N14" s="17">
        <v>5.1700000000000003E-2</v>
      </c>
      <c r="O14" s="17">
        <v>5.5999999999999999E-3</v>
      </c>
      <c r="P14" s="17"/>
      <c r="Q14" s="17">
        <v>29.1</v>
      </c>
      <c r="R14" s="17">
        <v>3.1</v>
      </c>
      <c r="S14" s="182">
        <v>26.56</v>
      </c>
      <c r="T14" s="182">
        <v>0.86</v>
      </c>
      <c r="U14" s="121">
        <f t="shared" si="4"/>
        <v>3.2379518072289155</v>
      </c>
      <c r="V14" s="32">
        <v>220</v>
      </c>
      <c r="W14" s="32">
        <v>210</v>
      </c>
      <c r="X14" s="30">
        <f t="shared" si="2"/>
        <v>8.7285223367697728</v>
      </c>
      <c r="Y14" s="30">
        <f t="shared" si="3"/>
        <v>0.81935483870967829</v>
      </c>
    </row>
    <row r="15" spans="1:25" x14ac:dyDescent="0.2">
      <c r="A15" s="2" t="s">
        <v>1095</v>
      </c>
      <c r="B15" s="30">
        <v>23.288</v>
      </c>
      <c r="C15" s="17">
        <v>127</v>
      </c>
      <c r="D15" s="17">
        <v>11</v>
      </c>
      <c r="E15" s="17">
        <v>59</v>
      </c>
      <c r="F15" s="17">
        <v>3.8</v>
      </c>
      <c r="G15" s="31">
        <f t="shared" si="0"/>
        <v>0.46456692913385828</v>
      </c>
      <c r="H15" s="32">
        <f t="shared" si="1"/>
        <v>140.86500000000001</v>
      </c>
      <c r="I15" s="56">
        <v>3.0099999999999998E-2</v>
      </c>
      <c r="J15" s="56">
        <v>3.8E-3</v>
      </c>
      <c r="K15" s="56">
        <v>4.2599999999999999E-3</v>
      </c>
      <c r="L15" s="56">
        <v>1.9000000000000001E-4</v>
      </c>
      <c r="M15" s="82">
        <v>-4.7326E-2</v>
      </c>
      <c r="N15" s="17">
        <v>5.16E-2</v>
      </c>
      <c r="O15" s="17">
        <v>6.4000000000000003E-3</v>
      </c>
      <c r="P15" s="17"/>
      <c r="Q15" s="17">
        <v>30</v>
      </c>
      <c r="R15" s="17">
        <v>3.7</v>
      </c>
      <c r="S15" s="182">
        <v>27.4</v>
      </c>
      <c r="T15" s="182">
        <v>1.2</v>
      </c>
      <c r="U15" s="121">
        <f t="shared" si="4"/>
        <v>4.3795620437956204</v>
      </c>
      <c r="V15" s="32">
        <v>120</v>
      </c>
      <c r="W15" s="32">
        <v>210</v>
      </c>
      <c r="X15" s="30">
        <f t="shared" si="2"/>
        <v>8.6666666666666679</v>
      </c>
      <c r="Y15" s="30">
        <f t="shared" si="3"/>
        <v>0.70270270270270307</v>
      </c>
    </row>
    <row r="16" spans="1:25" x14ac:dyDescent="0.2">
      <c r="A16" s="2" t="s">
        <v>1096</v>
      </c>
      <c r="B16" s="30">
        <v>28.318999999999999</v>
      </c>
      <c r="C16" s="17">
        <v>261</v>
      </c>
      <c r="D16" s="17">
        <v>32</v>
      </c>
      <c r="E16" s="17">
        <v>124</v>
      </c>
      <c r="F16" s="17">
        <v>13</v>
      </c>
      <c r="G16" s="31">
        <f t="shared" si="0"/>
        <v>0.47509578544061304</v>
      </c>
      <c r="H16" s="32">
        <f t="shared" si="1"/>
        <v>290.14</v>
      </c>
      <c r="I16" s="56">
        <v>2.9100000000000001E-2</v>
      </c>
      <c r="J16" s="56">
        <v>2.3999999999999998E-3</v>
      </c>
      <c r="K16" s="56">
        <v>4.28E-3</v>
      </c>
      <c r="L16" s="56">
        <v>2.3000000000000001E-4</v>
      </c>
      <c r="M16" s="82">
        <v>0.46012999999999998</v>
      </c>
      <c r="N16" s="17">
        <v>4.9200000000000001E-2</v>
      </c>
      <c r="O16" s="17">
        <v>3.5999999999999999E-3</v>
      </c>
      <c r="P16" s="17"/>
      <c r="Q16" s="17">
        <v>29.1</v>
      </c>
      <c r="R16" s="17">
        <v>2.4</v>
      </c>
      <c r="S16" s="182">
        <v>27.5</v>
      </c>
      <c r="T16" s="182">
        <v>1.4</v>
      </c>
      <c r="U16" s="121">
        <f t="shared" si="4"/>
        <v>5.0909090909090899</v>
      </c>
      <c r="V16" s="32">
        <v>230</v>
      </c>
      <c r="W16" s="32">
        <v>140</v>
      </c>
      <c r="X16" s="30">
        <f t="shared" si="2"/>
        <v>5.4982817869415834</v>
      </c>
      <c r="Y16" s="30">
        <f t="shared" si="3"/>
        <v>0.6666666666666673</v>
      </c>
    </row>
    <row r="17" spans="1:25" x14ac:dyDescent="0.2">
      <c r="A17" s="2" t="s">
        <v>1097</v>
      </c>
      <c r="B17" s="30">
        <v>23.11</v>
      </c>
      <c r="C17" s="17">
        <v>126</v>
      </c>
      <c r="D17" s="17">
        <v>10</v>
      </c>
      <c r="E17" s="17">
        <v>79.099999999999994</v>
      </c>
      <c r="F17" s="17">
        <v>2.7</v>
      </c>
      <c r="G17" s="31">
        <f t="shared" si="0"/>
        <v>0.62777777777777777</v>
      </c>
      <c r="H17" s="32">
        <f t="shared" si="1"/>
        <v>144.58850000000001</v>
      </c>
      <c r="I17" s="56">
        <v>3.0300000000000001E-2</v>
      </c>
      <c r="J17" s="56">
        <v>2.8999999999999998E-3</v>
      </c>
      <c r="K17" s="56">
        <v>4.2700000000000004E-3</v>
      </c>
      <c r="L17" s="56">
        <v>1.6000000000000001E-4</v>
      </c>
      <c r="M17" s="82">
        <v>0.33938000000000001</v>
      </c>
      <c r="N17" s="17">
        <v>5.0500000000000003E-2</v>
      </c>
      <c r="O17" s="17">
        <v>4.4000000000000003E-3</v>
      </c>
      <c r="P17" s="17"/>
      <c r="Q17" s="17">
        <v>30.2</v>
      </c>
      <c r="R17" s="17">
        <v>2.9</v>
      </c>
      <c r="S17" s="182">
        <v>27.5</v>
      </c>
      <c r="T17" s="182">
        <v>1.1000000000000001</v>
      </c>
      <c r="U17" s="121">
        <f t="shared" si="4"/>
        <v>4</v>
      </c>
      <c r="V17" s="32">
        <v>190</v>
      </c>
      <c r="W17" s="32">
        <v>170</v>
      </c>
      <c r="X17" s="30">
        <f t="shared" si="2"/>
        <v>8.9403973509933792</v>
      </c>
      <c r="Y17" s="30">
        <f t="shared" si="3"/>
        <v>0.93103448275862044</v>
      </c>
    </row>
    <row r="18" spans="1:25" s="114" customFormat="1" x14ac:dyDescent="0.2">
      <c r="A18" s="4" t="s">
        <v>1098</v>
      </c>
      <c r="B18" s="22">
        <v>27.126999999999999</v>
      </c>
      <c r="C18" s="25">
        <v>66</v>
      </c>
      <c r="D18" s="25">
        <v>4.0999999999999996</v>
      </c>
      <c r="E18" s="25">
        <v>43.6</v>
      </c>
      <c r="F18" s="25">
        <v>3.9</v>
      </c>
      <c r="G18" s="23">
        <f t="shared" si="0"/>
        <v>0.66060606060606064</v>
      </c>
      <c r="H18" s="24">
        <f t="shared" si="1"/>
        <v>76.245999999999995</v>
      </c>
      <c r="I18" s="58">
        <v>6.6900000000000001E-2</v>
      </c>
      <c r="J18" s="58">
        <v>8.8999999999999999E-3</v>
      </c>
      <c r="K18" s="58">
        <v>4.2700000000000004E-3</v>
      </c>
      <c r="L18" s="58">
        <v>1.9000000000000001E-4</v>
      </c>
      <c r="M18" s="80">
        <v>0.29732999999999998</v>
      </c>
      <c r="N18" s="25">
        <v>0.11</v>
      </c>
      <c r="O18" s="25">
        <v>1.4E-2</v>
      </c>
      <c r="P18" s="25"/>
      <c r="Q18" s="25">
        <v>65</v>
      </c>
      <c r="R18" s="25">
        <v>8.4</v>
      </c>
      <c r="S18" s="184">
        <v>27.5</v>
      </c>
      <c r="T18" s="184">
        <v>1.2</v>
      </c>
      <c r="U18" s="146">
        <f t="shared" si="4"/>
        <v>4.3636363636363633</v>
      </c>
      <c r="V18" s="24">
        <v>1720</v>
      </c>
      <c r="W18" s="24">
        <v>250</v>
      </c>
      <c r="X18" s="22">
        <f t="shared" si="2"/>
        <v>57.692307692307686</v>
      </c>
      <c r="Y18" s="29">
        <f t="shared" si="3"/>
        <v>4.4642857142857144</v>
      </c>
    </row>
    <row r="19" spans="1:25" x14ac:dyDescent="0.2">
      <c r="A19" s="2" t="s">
        <v>1099</v>
      </c>
      <c r="B19" s="30">
        <v>7.9058000000000002</v>
      </c>
      <c r="C19" s="17">
        <v>64.3</v>
      </c>
      <c r="D19" s="17">
        <v>3.9</v>
      </c>
      <c r="E19" s="17">
        <v>34.5</v>
      </c>
      <c r="F19" s="17">
        <v>2.5</v>
      </c>
      <c r="G19" s="31">
        <f t="shared" si="0"/>
        <v>0.53654743390357695</v>
      </c>
      <c r="H19" s="32">
        <f t="shared" si="1"/>
        <v>72.407499999999999</v>
      </c>
      <c r="I19" s="56">
        <v>3.7100000000000001E-2</v>
      </c>
      <c r="J19" s="56">
        <v>9.5999999999999992E-3</v>
      </c>
      <c r="K19" s="56">
        <v>4.3899999999999998E-3</v>
      </c>
      <c r="L19" s="56">
        <v>2.7E-4</v>
      </c>
      <c r="M19" s="82">
        <v>-5.1579E-3</v>
      </c>
      <c r="N19" s="17">
        <v>5.6000000000000001E-2</v>
      </c>
      <c r="O19" s="17">
        <v>1.7000000000000001E-2</v>
      </c>
      <c r="P19" s="17"/>
      <c r="Q19" s="17">
        <v>36.700000000000003</v>
      </c>
      <c r="R19" s="17">
        <v>9.4</v>
      </c>
      <c r="S19" s="182">
        <v>28.3</v>
      </c>
      <c r="T19" s="182">
        <v>1.8</v>
      </c>
      <c r="U19" s="121">
        <f t="shared" si="4"/>
        <v>6.3604240282685502</v>
      </c>
      <c r="V19" s="32">
        <v>320</v>
      </c>
      <c r="W19" s="32">
        <v>530</v>
      </c>
      <c r="X19" s="30">
        <f t="shared" si="2"/>
        <v>22.8882833787466</v>
      </c>
      <c r="Y19" s="30">
        <f t="shared" si="3"/>
        <v>0.89361702127659592</v>
      </c>
    </row>
    <row r="20" spans="1:25" x14ac:dyDescent="0.2">
      <c r="A20" s="2" t="s">
        <v>1100</v>
      </c>
      <c r="B20" s="30">
        <v>26.038</v>
      </c>
      <c r="C20" s="17">
        <v>115</v>
      </c>
      <c r="D20" s="17">
        <v>14</v>
      </c>
      <c r="E20" s="17">
        <v>76.5</v>
      </c>
      <c r="F20" s="17">
        <v>8.9</v>
      </c>
      <c r="G20" s="31">
        <f t="shared" si="0"/>
        <v>0.66521739130434787</v>
      </c>
      <c r="H20" s="32">
        <f t="shared" si="1"/>
        <v>132.97749999999999</v>
      </c>
      <c r="I20" s="56">
        <v>3.1099999999999999E-2</v>
      </c>
      <c r="J20" s="56">
        <v>3.2000000000000002E-3</v>
      </c>
      <c r="K20" s="56">
        <v>4.4200000000000003E-3</v>
      </c>
      <c r="L20" s="56">
        <v>1.9000000000000001E-4</v>
      </c>
      <c r="M20" s="82">
        <v>0.18448000000000001</v>
      </c>
      <c r="N20" s="17">
        <v>5.0799999999999998E-2</v>
      </c>
      <c r="O20" s="17">
        <v>5.1000000000000004E-3</v>
      </c>
      <c r="P20" s="17"/>
      <c r="Q20" s="17">
        <v>31</v>
      </c>
      <c r="R20" s="17">
        <v>3.1</v>
      </c>
      <c r="S20" s="182">
        <v>28.5</v>
      </c>
      <c r="T20" s="182">
        <v>1.2</v>
      </c>
      <c r="U20" s="121">
        <f t="shared" si="4"/>
        <v>4.2105263157894735</v>
      </c>
      <c r="V20" s="32">
        <v>160</v>
      </c>
      <c r="W20" s="32">
        <v>200</v>
      </c>
      <c r="X20" s="30">
        <f t="shared" si="2"/>
        <v>8.0645161290322616</v>
      </c>
      <c r="Y20" s="30">
        <f t="shared" si="3"/>
        <v>0.80645161290322576</v>
      </c>
    </row>
    <row r="21" spans="1:25" x14ac:dyDescent="0.2">
      <c r="A21" s="2" t="s">
        <v>1101</v>
      </c>
      <c r="B21" s="30">
        <v>26.811</v>
      </c>
      <c r="C21" s="17">
        <v>122.1</v>
      </c>
      <c r="D21" s="17">
        <v>7.4</v>
      </c>
      <c r="E21" s="17">
        <v>43.9</v>
      </c>
      <c r="F21" s="17">
        <v>2.4</v>
      </c>
      <c r="G21" s="31">
        <f t="shared" si="0"/>
        <v>0.35954135954135957</v>
      </c>
      <c r="H21" s="32">
        <f t="shared" si="1"/>
        <v>132.41649999999998</v>
      </c>
      <c r="I21" s="56">
        <v>3.1399999999999997E-2</v>
      </c>
      <c r="J21" s="56">
        <v>4.3E-3</v>
      </c>
      <c r="K21" s="56">
        <v>4.4400000000000004E-3</v>
      </c>
      <c r="L21" s="56">
        <v>1.3999999999999999E-4</v>
      </c>
      <c r="M21" s="82">
        <v>-8.0921999999999994E-2</v>
      </c>
      <c r="N21" s="17">
        <v>5.0799999999999998E-2</v>
      </c>
      <c r="O21" s="17">
        <v>7.1999999999999998E-3</v>
      </c>
      <c r="P21" s="17"/>
      <c r="Q21" s="17">
        <v>31.2</v>
      </c>
      <c r="R21" s="17">
        <v>4.2</v>
      </c>
      <c r="S21" s="182">
        <v>28.53</v>
      </c>
      <c r="T21" s="182">
        <v>0.87</v>
      </c>
      <c r="U21" s="121">
        <f t="shared" si="4"/>
        <v>3.0494216614090428</v>
      </c>
      <c r="V21" s="32">
        <v>100</v>
      </c>
      <c r="W21" s="32">
        <v>200</v>
      </c>
      <c r="X21" s="30">
        <f t="shared" si="2"/>
        <v>8.5576923076922995</v>
      </c>
      <c r="Y21" s="30">
        <f t="shared" si="3"/>
        <v>0.63571428571428523</v>
      </c>
    </row>
    <row r="22" spans="1:25" x14ac:dyDescent="0.2">
      <c r="A22" s="2" t="s">
        <v>1102</v>
      </c>
      <c r="B22" s="30">
        <v>27.785</v>
      </c>
      <c r="C22" s="17">
        <v>126.5</v>
      </c>
      <c r="D22" s="17">
        <v>9.3000000000000007</v>
      </c>
      <c r="E22" s="17">
        <v>65.099999999999994</v>
      </c>
      <c r="F22" s="17">
        <v>6.3</v>
      </c>
      <c r="G22" s="31">
        <f t="shared" si="0"/>
        <v>0.51462450592885367</v>
      </c>
      <c r="H22" s="32">
        <f t="shared" si="1"/>
        <v>141.79849999999999</v>
      </c>
      <c r="I22" s="56">
        <v>2.9899999999999999E-2</v>
      </c>
      <c r="J22" s="56">
        <v>3.0000000000000001E-3</v>
      </c>
      <c r="K22" s="56">
        <v>4.4400000000000004E-3</v>
      </c>
      <c r="L22" s="56">
        <v>2.0000000000000001E-4</v>
      </c>
      <c r="M22" s="82">
        <v>0.21686</v>
      </c>
      <c r="N22" s="17">
        <v>4.7800000000000002E-2</v>
      </c>
      <c r="O22" s="17">
        <v>4.7999999999999996E-3</v>
      </c>
      <c r="P22" s="17"/>
      <c r="Q22" s="17">
        <v>29.8</v>
      </c>
      <c r="R22" s="17">
        <v>3</v>
      </c>
      <c r="S22" s="182">
        <v>28.6</v>
      </c>
      <c r="T22" s="182">
        <v>1.3</v>
      </c>
      <c r="U22" s="121">
        <f t="shared" si="4"/>
        <v>4.5454545454545459</v>
      </c>
      <c r="V22" s="32">
        <v>70</v>
      </c>
      <c r="W22" s="32">
        <v>170</v>
      </c>
      <c r="X22" s="30">
        <f t="shared" si="2"/>
        <v>4.0268456375838868</v>
      </c>
      <c r="Y22" s="30">
        <f t="shared" si="3"/>
        <v>0.39999999999999974</v>
      </c>
    </row>
    <row r="23" spans="1:25" x14ac:dyDescent="0.2">
      <c r="A23" s="2" t="s">
        <v>1103</v>
      </c>
      <c r="B23" s="30">
        <v>27.068999999999999</v>
      </c>
      <c r="C23" s="17">
        <v>156</v>
      </c>
      <c r="D23" s="17">
        <v>11</v>
      </c>
      <c r="E23" s="17">
        <v>72.099999999999994</v>
      </c>
      <c r="F23" s="17">
        <v>3.4</v>
      </c>
      <c r="G23" s="31">
        <f t="shared" si="0"/>
        <v>0.46217948717948715</v>
      </c>
      <c r="H23" s="32">
        <f t="shared" si="1"/>
        <v>172.9435</v>
      </c>
      <c r="I23" s="56">
        <v>3.3000000000000002E-2</v>
      </c>
      <c r="J23" s="56">
        <v>5.7000000000000002E-3</v>
      </c>
      <c r="K23" s="56">
        <v>4.5799999999999999E-3</v>
      </c>
      <c r="L23" s="56">
        <v>1.3999999999999999E-4</v>
      </c>
      <c r="M23" s="82">
        <v>-0.20491000000000001</v>
      </c>
      <c r="N23" s="17">
        <v>5.6000000000000001E-2</v>
      </c>
      <c r="O23" s="17">
        <v>1.4E-2</v>
      </c>
      <c r="P23" s="17"/>
      <c r="Q23" s="17">
        <v>30.4</v>
      </c>
      <c r="R23" s="17">
        <v>2.7</v>
      </c>
      <c r="S23" s="182">
        <v>29.45</v>
      </c>
      <c r="T23" s="182">
        <v>0.88</v>
      </c>
      <c r="U23" s="121">
        <f t="shared" si="4"/>
        <v>2.9881154499151106</v>
      </c>
      <c r="V23" s="32">
        <v>90</v>
      </c>
      <c r="W23" s="32">
        <v>170</v>
      </c>
      <c r="X23" s="30">
        <f t="shared" si="2"/>
        <v>3.125</v>
      </c>
      <c r="Y23" s="30">
        <f t="shared" si="3"/>
        <v>0.35185185185185158</v>
      </c>
    </row>
    <row r="24" spans="1:25" x14ac:dyDescent="0.2">
      <c r="A24" s="2" t="s">
        <v>1104</v>
      </c>
      <c r="B24" s="30">
        <v>28.271999999999998</v>
      </c>
      <c r="C24" s="17">
        <v>82</v>
      </c>
      <c r="D24" s="17">
        <v>10</v>
      </c>
      <c r="E24" s="17">
        <v>46.7</v>
      </c>
      <c r="F24" s="17">
        <v>5.9</v>
      </c>
      <c r="G24" s="31">
        <f t="shared" si="0"/>
        <v>0.56951219512195128</v>
      </c>
      <c r="H24" s="32">
        <f t="shared" si="1"/>
        <v>92.974500000000006</v>
      </c>
      <c r="I24" s="56">
        <v>3.2500000000000001E-2</v>
      </c>
      <c r="J24" s="56">
        <v>5.4000000000000003E-3</v>
      </c>
      <c r="K24" s="56">
        <v>4.7800000000000004E-3</v>
      </c>
      <c r="L24" s="56">
        <v>3.1E-4</v>
      </c>
      <c r="M24" s="82">
        <v>0.32250000000000001</v>
      </c>
      <c r="N24" s="17">
        <v>4.5900000000000003E-2</v>
      </c>
      <c r="O24" s="17">
        <v>6.7000000000000002E-3</v>
      </c>
      <c r="P24" s="17"/>
      <c r="Q24" s="17">
        <v>32.1</v>
      </c>
      <c r="R24" s="17">
        <v>5.3</v>
      </c>
      <c r="S24" s="182">
        <v>30.7</v>
      </c>
      <c r="T24" s="182">
        <v>2</v>
      </c>
      <c r="U24" s="121">
        <f t="shared" si="4"/>
        <v>6.5146579804560263</v>
      </c>
      <c r="V24" s="32">
        <v>-130</v>
      </c>
      <c r="W24" s="32">
        <v>250</v>
      </c>
      <c r="X24" s="30">
        <f t="shared" si="2"/>
        <v>4.3613707165109155</v>
      </c>
      <c r="Y24" s="30">
        <f t="shared" si="3"/>
        <v>0.2641509433962268</v>
      </c>
    </row>
    <row r="25" spans="1:25" x14ac:dyDescent="0.2">
      <c r="A25" s="2" t="s">
        <v>1105</v>
      </c>
      <c r="B25" s="30">
        <v>12.804</v>
      </c>
      <c r="C25" s="17">
        <v>271.89999999999998</v>
      </c>
      <c r="D25" s="17">
        <v>9</v>
      </c>
      <c r="E25" s="17">
        <v>448</v>
      </c>
      <c r="F25" s="17">
        <v>23</v>
      </c>
      <c r="G25" s="31">
        <f t="shared" si="0"/>
        <v>1.6476645825671203</v>
      </c>
      <c r="H25" s="32">
        <f t="shared" si="1"/>
        <v>377.17999999999995</v>
      </c>
      <c r="I25" s="56">
        <v>3.2099999999999997E-2</v>
      </c>
      <c r="J25" s="56">
        <v>3.7000000000000002E-3</v>
      </c>
      <c r="K25" s="56">
        <v>4.7850000000000002E-3</v>
      </c>
      <c r="L25" s="56">
        <v>9.2E-5</v>
      </c>
      <c r="M25" s="82">
        <v>0.23383000000000001</v>
      </c>
      <c r="N25" s="17">
        <v>4.8399999999999999E-2</v>
      </c>
      <c r="O25" s="17">
        <v>5.4999999999999997E-3</v>
      </c>
      <c r="P25" s="17"/>
      <c r="Q25" s="17">
        <v>32</v>
      </c>
      <c r="R25" s="17">
        <v>3.7</v>
      </c>
      <c r="S25" s="182">
        <v>30.77</v>
      </c>
      <c r="T25" s="182">
        <v>0.59</v>
      </c>
      <c r="U25" s="121">
        <f t="shared" si="4"/>
        <v>1.9174520636984074</v>
      </c>
      <c r="V25" s="32">
        <v>100</v>
      </c>
      <c r="W25" s="32">
        <v>230</v>
      </c>
      <c r="X25" s="30">
        <f t="shared" si="2"/>
        <v>3.8437500000000013</v>
      </c>
      <c r="Y25" s="30">
        <f t="shared" si="3"/>
        <v>0.33243243243243253</v>
      </c>
    </row>
    <row r="26" spans="1:25" x14ac:dyDescent="0.2">
      <c r="A26" s="2" t="s">
        <v>1106</v>
      </c>
      <c r="B26" s="30">
        <v>16.670999999999999</v>
      </c>
      <c r="C26" s="17">
        <v>53.9</v>
      </c>
      <c r="D26" s="17">
        <v>1.5</v>
      </c>
      <c r="E26" s="17">
        <v>29.6</v>
      </c>
      <c r="F26" s="17">
        <v>2.9</v>
      </c>
      <c r="G26" s="31">
        <f t="shared" si="0"/>
        <v>0.54916512059369205</v>
      </c>
      <c r="H26" s="32">
        <f t="shared" si="1"/>
        <v>60.855999999999995</v>
      </c>
      <c r="I26" s="56">
        <v>3.8300000000000001E-2</v>
      </c>
      <c r="J26" s="56">
        <v>9.1999999999999998E-3</v>
      </c>
      <c r="K26" s="56">
        <v>4.8199999999999996E-3</v>
      </c>
      <c r="L26" s="56">
        <v>2.3000000000000001E-4</v>
      </c>
      <c r="M26" s="82">
        <v>-6.9882E-2</v>
      </c>
      <c r="N26" s="17">
        <v>5.8000000000000003E-2</v>
      </c>
      <c r="O26" s="17">
        <v>1.2999999999999999E-2</v>
      </c>
      <c r="P26" s="17"/>
      <c r="Q26" s="17">
        <v>37.6</v>
      </c>
      <c r="R26" s="17">
        <v>8.8000000000000007</v>
      </c>
      <c r="S26" s="182">
        <v>31</v>
      </c>
      <c r="T26" s="182">
        <v>1.4</v>
      </c>
      <c r="U26" s="121">
        <f t="shared" si="4"/>
        <v>4.5161290322580641</v>
      </c>
      <c r="V26" s="32">
        <v>80</v>
      </c>
      <c r="W26" s="32">
        <v>380</v>
      </c>
      <c r="X26" s="30">
        <f t="shared" si="2"/>
        <v>17.553191489361708</v>
      </c>
      <c r="Y26" s="30">
        <f t="shared" si="3"/>
        <v>0.75000000000000011</v>
      </c>
    </row>
    <row r="27" spans="1:25" x14ac:dyDescent="0.2">
      <c r="A27" s="2" t="s">
        <v>1107</v>
      </c>
      <c r="B27" s="30">
        <v>26.725000000000001</v>
      </c>
      <c r="C27" s="17">
        <v>206</v>
      </c>
      <c r="D27" s="17">
        <v>28</v>
      </c>
      <c r="E27" s="17">
        <v>93.1</v>
      </c>
      <c r="F27" s="17">
        <v>8.4</v>
      </c>
      <c r="G27" s="31">
        <f t="shared" si="0"/>
        <v>0.45194174757281552</v>
      </c>
      <c r="H27" s="32">
        <f t="shared" si="1"/>
        <v>227.8785</v>
      </c>
      <c r="I27" s="56">
        <v>3.2500000000000001E-2</v>
      </c>
      <c r="J27" s="56">
        <v>4.3E-3</v>
      </c>
      <c r="K27" s="56">
        <v>4.8500000000000001E-3</v>
      </c>
      <c r="L27" s="56">
        <v>2.5000000000000001E-4</v>
      </c>
      <c r="M27" s="82">
        <v>0.14562</v>
      </c>
      <c r="N27" s="17">
        <v>4.6699999999999998E-2</v>
      </c>
      <c r="O27" s="17">
        <v>5.5999999999999999E-3</v>
      </c>
      <c r="P27" s="17"/>
      <c r="Q27" s="17">
        <v>32.200000000000003</v>
      </c>
      <c r="R27" s="17">
        <v>4.2</v>
      </c>
      <c r="S27" s="182">
        <v>31.2</v>
      </c>
      <c r="T27" s="182">
        <v>1.6</v>
      </c>
      <c r="U27" s="121">
        <f t="shared" si="4"/>
        <v>5.1282051282051286</v>
      </c>
      <c r="V27" s="32">
        <v>-80</v>
      </c>
      <c r="W27" s="32">
        <v>200</v>
      </c>
      <c r="X27" s="30">
        <f t="shared" si="2"/>
        <v>3.1055900621118071</v>
      </c>
      <c r="Y27" s="30">
        <f t="shared" si="3"/>
        <v>0.23809523809523894</v>
      </c>
    </row>
    <row r="28" spans="1:25" x14ac:dyDescent="0.2">
      <c r="A28" s="2" t="s">
        <v>1108</v>
      </c>
      <c r="B28" s="30">
        <v>20.108000000000001</v>
      </c>
      <c r="C28" s="17">
        <v>54.8</v>
      </c>
      <c r="D28" s="17">
        <v>2.1</v>
      </c>
      <c r="E28" s="17">
        <v>29.22</v>
      </c>
      <c r="F28" s="17">
        <v>0.88</v>
      </c>
      <c r="G28" s="31">
        <f t="shared" si="0"/>
        <v>0.53321167883211684</v>
      </c>
      <c r="H28" s="32">
        <f t="shared" si="1"/>
        <v>61.666699999999999</v>
      </c>
      <c r="I28" s="56">
        <v>3.6900000000000002E-2</v>
      </c>
      <c r="J28" s="56">
        <v>7.4999999999999997E-3</v>
      </c>
      <c r="K28" s="56">
        <v>4.8500000000000001E-3</v>
      </c>
      <c r="L28" s="56">
        <v>2.2000000000000001E-4</v>
      </c>
      <c r="M28" s="82">
        <v>0.32341999999999999</v>
      </c>
      <c r="N28" s="17">
        <v>5.3999999999999999E-2</v>
      </c>
      <c r="O28" s="17">
        <v>0.01</v>
      </c>
      <c r="P28" s="17"/>
      <c r="Q28" s="17">
        <v>37.299999999999997</v>
      </c>
      <c r="R28" s="17">
        <v>7.4</v>
      </c>
      <c r="S28" s="182">
        <v>31.2</v>
      </c>
      <c r="T28" s="182">
        <v>1.4</v>
      </c>
      <c r="U28" s="121">
        <f t="shared" si="4"/>
        <v>4.4871794871794872</v>
      </c>
      <c r="V28" s="32">
        <v>180</v>
      </c>
      <c r="W28" s="32">
        <v>360</v>
      </c>
      <c r="X28" s="30">
        <f t="shared" si="2"/>
        <v>16.353887399463808</v>
      </c>
      <c r="Y28" s="30">
        <f t="shared" si="3"/>
        <v>0.82432432432432401</v>
      </c>
    </row>
    <row r="29" spans="1:25" x14ac:dyDescent="0.2">
      <c r="A29" s="2" t="s">
        <v>1109</v>
      </c>
      <c r="B29" s="30">
        <v>25.581</v>
      </c>
      <c r="C29" s="17">
        <v>195</v>
      </c>
      <c r="D29" s="17">
        <v>13</v>
      </c>
      <c r="E29" s="17">
        <v>94.5</v>
      </c>
      <c r="F29" s="17">
        <v>3.9</v>
      </c>
      <c r="G29" s="31">
        <f t="shared" si="0"/>
        <v>0.48461538461538461</v>
      </c>
      <c r="H29" s="32">
        <f t="shared" si="1"/>
        <v>217.20750000000001</v>
      </c>
      <c r="I29" s="56">
        <v>3.2500000000000001E-2</v>
      </c>
      <c r="J29" s="56">
        <v>2.3999999999999998E-3</v>
      </c>
      <c r="K29" s="56">
        <v>4.8700000000000002E-3</v>
      </c>
      <c r="L29" s="56">
        <v>1.7000000000000001E-4</v>
      </c>
      <c r="M29" s="82">
        <v>0.29920999999999998</v>
      </c>
      <c r="N29" s="17">
        <v>4.7199999999999999E-2</v>
      </c>
      <c r="O29" s="17">
        <v>3.3E-3</v>
      </c>
      <c r="P29" s="17"/>
      <c r="Q29" s="17">
        <v>32.4</v>
      </c>
      <c r="R29" s="17">
        <v>2.4</v>
      </c>
      <c r="S29" s="182">
        <v>31.3</v>
      </c>
      <c r="T29" s="182">
        <v>1.1000000000000001</v>
      </c>
      <c r="U29" s="121">
        <f t="shared" si="4"/>
        <v>3.5143769968051122</v>
      </c>
      <c r="V29" s="32">
        <v>80</v>
      </c>
      <c r="W29" s="32">
        <v>140</v>
      </c>
      <c r="X29" s="30">
        <f t="shared" si="2"/>
        <v>3.3950617283950546</v>
      </c>
      <c r="Y29" s="30">
        <f t="shared" si="3"/>
        <v>0.45833333333333248</v>
      </c>
    </row>
    <row r="30" spans="1:25" x14ac:dyDescent="0.2">
      <c r="A30" s="2" t="s">
        <v>1110</v>
      </c>
      <c r="B30" s="30">
        <v>22.428999999999998</v>
      </c>
      <c r="C30" s="17">
        <v>170</v>
      </c>
      <c r="D30" s="17">
        <v>13</v>
      </c>
      <c r="E30" s="17">
        <v>104.1</v>
      </c>
      <c r="F30" s="17">
        <v>6.7</v>
      </c>
      <c r="G30" s="31">
        <f t="shared" si="0"/>
        <v>0.61235294117647054</v>
      </c>
      <c r="H30" s="32">
        <f t="shared" si="1"/>
        <v>194.46350000000001</v>
      </c>
      <c r="I30" s="56">
        <v>3.39E-2</v>
      </c>
      <c r="J30" s="56">
        <v>3.3E-3</v>
      </c>
      <c r="K30" s="56">
        <v>4.8799999999999998E-3</v>
      </c>
      <c r="L30" s="56">
        <v>1.6000000000000001E-4</v>
      </c>
      <c r="M30" s="82">
        <v>0.14177999999999999</v>
      </c>
      <c r="N30" s="17">
        <v>5.0599999999999999E-2</v>
      </c>
      <c r="O30" s="17">
        <v>5.3E-3</v>
      </c>
      <c r="P30" s="17"/>
      <c r="Q30" s="17">
        <v>33.799999999999997</v>
      </c>
      <c r="R30" s="17">
        <v>3.2</v>
      </c>
      <c r="S30" s="182">
        <v>31.4</v>
      </c>
      <c r="T30" s="182">
        <v>1</v>
      </c>
      <c r="U30" s="121">
        <f t="shared" si="4"/>
        <v>3.1847133757961785</v>
      </c>
      <c r="V30" s="32">
        <v>150</v>
      </c>
      <c r="W30" s="32">
        <v>200</v>
      </c>
      <c r="X30" s="30">
        <f t="shared" si="2"/>
        <v>7.1005917159763232</v>
      </c>
      <c r="Y30" s="30">
        <f t="shared" si="3"/>
        <v>0.74999999999999956</v>
      </c>
    </row>
    <row r="31" spans="1:25" x14ac:dyDescent="0.2">
      <c r="A31" s="2" t="s">
        <v>1111</v>
      </c>
      <c r="B31" s="30">
        <v>22.343</v>
      </c>
      <c r="C31" s="17">
        <v>86.8</v>
      </c>
      <c r="D31" s="17">
        <v>4.7</v>
      </c>
      <c r="E31" s="17">
        <v>43.8</v>
      </c>
      <c r="F31" s="17">
        <v>1.5</v>
      </c>
      <c r="G31" s="31">
        <f t="shared" si="0"/>
        <v>0.50460829493087556</v>
      </c>
      <c r="H31" s="32">
        <f t="shared" si="1"/>
        <v>97.092999999999989</v>
      </c>
      <c r="I31" s="56">
        <v>3.1099999999999999E-2</v>
      </c>
      <c r="J31" s="56">
        <v>4.7000000000000002E-3</v>
      </c>
      <c r="K31" s="56">
        <v>4.8700000000000002E-3</v>
      </c>
      <c r="L31" s="56">
        <v>1.8000000000000001E-4</v>
      </c>
      <c r="M31" s="82">
        <v>6.2592999999999996E-2</v>
      </c>
      <c r="N31" s="17">
        <v>4.7399999999999998E-2</v>
      </c>
      <c r="O31" s="17">
        <v>7.4999999999999997E-3</v>
      </c>
      <c r="P31" s="17"/>
      <c r="Q31" s="17">
        <v>30.9</v>
      </c>
      <c r="R31" s="17">
        <v>4.5999999999999996</v>
      </c>
      <c r="S31" s="182">
        <v>31.5</v>
      </c>
      <c r="T31" s="182">
        <v>1.1000000000000001</v>
      </c>
      <c r="U31" s="121">
        <f t="shared" si="4"/>
        <v>3.4920634920634921</v>
      </c>
      <c r="V31" s="32">
        <v>-100</v>
      </c>
      <c r="W31" s="32">
        <v>270</v>
      </c>
      <c r="X31" s="30">
        <f t="shared" si="2"/>
        <v>-1.9417475728155331</v>
      </c>
      <c r="Y31" s="30">
        <f t="shared" si="3"/>
        <v>-0.13043478260869598</v>
      </c>
    </row>
    <row r="32" spans="1:25" x14ac:dyDescent="0.2">
      <c r="A32" s="2" t="s">
        <v>1112</v>
      </c>
      <c r="B32" s="30">
        <v>25.561</v>
      </c>
      <c r="C32" s="17">
        <v>118.6</v>
      </c>
      <c r="D32" s="17">
        <v>6.8</v>
      </c>
      <c r="E32" s="17">
        <v>63.8</v>
      </c>
      <c r="F32" s="17">
        <v>1.6</v>
      </c>
      <c r="G32" s="31">
        <f t="shared" si="0"/>
        <v>0.53794266441821248</v>
      </c>
      <c r="H32" s="32">
        <f t="shared" si="1"/>
        <v>133.59299999999999</v>
      </c>
      <c r="I32" s="56">
        <v>3.3599999999999998E-2</v>
      </c>
      <c r="J32" s="56">
        <v>3.8E-3</v>
      </c>
      <c r="K32" s="56">
        <v>4.8900000000000002E-3</v>
      </c>
      <c r="L32" s="56">
        <v>1.6000000000000001E-4</v>
      </c>
      <c r="M32" s="82">
        <v>2.1749999999999999E-2</v>
      </c>
      <c r="N32" s="17">
        <v>4.9099999999999998E-2</v>
      </c>
      <c r="O32" s="17">
        <v>5.7999999999999996E-3</v>
      </c>
      <c r="P32" s="17"/>
      <c r="Q32" s="17">
        <v>33.4</v>
      </c>
      <c r="R32" s="17">
        <v>3.7</v>
      </c>
      <c r="S32" s="182">
        <v>31.5</v>
      </c>
      <c r="T32" s="182">
        <v>1</v>
      </c>
      <c r="U32" s="121">
        <f t="shared" si="4"/>
        <v>3.1746031746031744</v>
      </c>
      <c r="V32" s="32">
        <v>10</v>
      </c>
      <c r="W32" s="32">
        <v>210</v>
      </c>
      <c r="X32" s="30">
        <f t="shared" si="2"/>
        <v>5.6886227544910124</v>
      </c>
      <c r="Y32" s="30">
        <f t="shared" si="3"/>
        <v>0.51351351351351315</v>
      </c>
    </row>
    <row r="33" spans="1:25" x14ac:dyDescent="0.2">
      <c r="A33" s="2" t="s">
        <v>1113</v>
      </c>
      <c r="B33" s="30">
        <v>26.983000000000001</v>
      </c>
      <c r="C33" s="17">
        <v>85.6</v>
      </c>
      <c r="D33" s="17">
        <v>1.4</v>
      </c>
      <c r="E33" s="17">
        <v>54.8</v>
      </c>
      <c r="F33" s="17">
        <v>1.8</v>
      </c>
      <c r="G33" s="31">
        <f t="shared" si="0"/>
        <v>0.64018691588785048</v>
      </c>
      <c r="H33" s="32">
        <f t="shared" si="1"/>
        <v>98.477999999999994</v>
      </c>
      <c r="I33" s="56">
        <v>2.9499999999999998E-2</v>
      </c>
      <c r="J33" s="56">
        <v>3.8999999999999998E-3</v>
      </c>
      <c r="K33" s="56">
        <v>4.9399999999999999E-3</v>
      </c>
      <c r="L33" s="56">
        <v>1.9000000000000001E-4</v>
      </c>
      <c r="M33" s="82">
        <v>8.0953999999999998E-2</v>
      </c>
      <c r="N33" s="17">
        <v>4.2999999999999997E-2</v>
      </c>
      <c r="O33" s="17">
        <v>6.0000000000000001E-3</v>
      </c>
      <c r="P33" s="17"/>
      <c r="Q33" s="17">
        <v>29.4</v>
      </c>
      <c r="R33" s="17">
        <v>3.9</v>
      </c>
      <c r="S33" s="182">
        <v>31.7</v>
      </c>
      <c r="T33" s="182">
        <v>1.2</v>
      </c>
      <c r="U33" s="121">
        <f t="shared" si="4"/>
        <v>3.7854889589905363</v>
      </c>
      <c r="V33" s="32">
        <v>-80</v>
      </c>
      <c r="W33" s="32">
        <v>240</v>
      </c>
      <c r="X33" s="30">
        <f t="shared" si="2"/>
        <v>-7.8231292517006779</v>
      </c>
      <c r="Y33" s="30">
        <f t="shared" si="3"/>
        <v>-0.58974358974358998</v>
      </c>
    </row>
    <row r="34" spans="1:25" s="114" customFormat="1" x14ac:dyDescent="0.2">
      <c r="A34" s="4" t="s">
        <v>1114</v>
      </c>
      <c r="B34" s="22">
        <v>23.545999999999999</v>
      </c>
      <c r="C34" s="25">
        <v>80</v>
      </c>
      <c r="D34" s="25">
        <v>5.0999999999999996</v>
      </c>
      <c r="E34" s="25">
        <v>54.6</v>
      </c>
      <c r="F34" s="25">
        <v>4.2</v>
      </c>
      <c r="G34" s="23">
        <f t="shared" si="0"/>
        <v>0.6825</v>
      </c>
      <c r="H34" s="24">
        <f t="shared" si="1"/>
        <v>92.831000000000003</v>
      </c>
      <c r="I34" s="58">
        <v>3.9899999999999998E-2</v>
      </c>
      <c r="J34" s="58">
        <v>4.4999999999999997E-3</v>
      </c>
      <c r="K34" s="58">
        <v>4.9500000000000004E-3</v>
      </c>
      <c r="L34" s="58">
        <v>1.7000000000000001E-4</v>
      </c>
      <c r="M34" s="80">
        <v>4.9442E-2</v>
      </c>
      <c r="N34" s="25">
        <v>5.6899999999999999E-2</v>
      </c>
      <c r="O34" s="25">
        <v>6.6E-3</v>
      </c>
      <c r="P34" s="25"/>
      <c r="Q34" s="25">
        <v>39.5</v>
      </c>
      <c r="R34" s="25">
        <v>4.4000000000000004</v>
      </c>
      <c r="S34" s="184">
        <v>31.8</v>
      </c>
      <c r="T34" s="184">
        <v>1.1000000000000001</v>
      </c>
      <c r="U34" s="146">
        <f t="shared" si="4"/>
        <v>3.459119496855346</v>
      </c>
      <c r="V34" s="24">
        <v>330</v>
      </c>
      <c r="W34" s="24">
        <v>240</v>
      </c>
      <c r="X34" s="22">
        <f t="shared" si="2"/>
        <v>19.493670886075943</v>
      </c>
      <c r="Y34" s="29">
        <f t="shared" si="3"/>
        <v>1.7499999999999998</v>
      </c>
    </row>
    <row r="35" spans="1:25" x14ac:dyDescent="0.2">
      <c r="A35" s="2" t="s">
        <v>1115</v>
      </c>
      <c r="B35" s="30">
        <v>25.35</v>
      </c>
      <c r="C35" s="17">
        <v>134</v>
      </c>
      <c r="D35" s="17">
        <v>6.6</v>
      </c>
      <c r="E35" s="17">
        <v>75</v>
      </c>
      <c r="F35" s="17">
        <v>3.1</v>
      </c>
      <c r="G35" s="31">
        <f t="shared" ref="G35:G58" si="5">E35/C35</f>
        <v>0.55970149253731338</v>
      </c>
      <c r="H35" s="32">
        <f t="shared" ref="H35:H58" si="6">C35+(0.235*E35)</f>
        <v>151.625</v>
      </c>
      <c r="I35" s="56">
        <v>3.5000000000000003E-2</v>
      </c>
      <c r="J35" s="56">
        <v>3.0000000000000001E-3</v>
      </c>
      <c r="K35" s="56">
        <v>4.9800000000000001E-3</v>
      </c>
      <c r="L35" s="56">
        <v>1.1E-4</v>
      </c>
      <c r="M35" s="82">
        <v>0.25075999999999998</v>
      </c>
      <c r="N35" s="17">
        <v>5.0700000000000002E-2</v>
      </c>
      <c r="O35" s="17">
        <v>4.3E-3</v>
      </c>
      <c r="P35" s="17"/>
      <c r="Q35" s="17">
        <v>34.799999999999997</v>
      </c>
      <c r="R35" s="17">
        <v>2.9</v>
      </c>
      <c r="S35" s="182">
        <v>32.01</v>
      </c>
      <c r="T35" s="182">
        <v>0.7</v>
      </c>
      <c r="U35" s="121">
        <f t="shared" si="4"/>
        <v>2.1868166198063106</v>
      </c>
      <c r="V35" s="32">
        <v>130</v>
      </c>
      <c r="W35" s="32">
        <v>160</v>
      </c>
      <c r="X35" s="30">
        <f t="shared" ref="X35:X58" si="7">100*(1-(S35/Q35))</f>
        <v>8.017241379310347</v>
      </c>
      <c r="Y35" s="30">
        <f t="shared" ref="Y35:Y58" si="8">(Q35-S35)/R35</f>
        <v>0.96206896551724108</v>
      </c>
    </row>
    <row r="36" spans="1:25" x14ac:dyDescent="0.2">
      <c r="A36" s="2" t="s">
        <v>1116</v>
      </c>
      <c r="B36" s="30">
        <v>24.92</v>
      </c>
      <c r="C36" s="17">
        <v>83</v>
      </c>
      <c r="D36" s="17">
        <v>5.6</v>
      </c>
      <c r="E36" s="17">
        <v>41.6</v>
      </c>
      <c r="F36" s="17">
        <v>3.3</v>
      </c>
      <c r="G36" s="31">
        <f t="shared" si="5"/>
        <v>0.50120481927710847</v>
      </c>
      <c r="H36" s="32">
        <f t="shared" si="6"/>
        <v>92.775999999999996</v>
      </c>
      <c r="I36" s="56">
        <v>3.4799999999999998E-2</v>
      </c>
      <c r="J36" s="56">
        <v>4.0000000000000001E-3</v>
      </c>
      <c r="K36" s="56">
        <v>5.0299999999999997E-3</v>
      </c>
      <c r="L36" s="56">
        <v>1.6000000000000001E-4</v>
      </c>
      <c r="M36" s="82">
        <v>0.10936</v>
      </c>
      <c r="N36" s="17">
        <v>5.1499999999999997E-2</v>
      </c>
      <c r="O36" s="17">
        <v>6.1000000000000004E-3</v>
      </c>
      <c r="P36" s="17"/>
      <c r="Q36" s="17">
        <v>34.6</v>
      </c>
      <c r="R36" s="17">
        <v>3.9</v>
      </c>
      <c r="S36" s="182">
        <v>32.299999999999997</v>
      </c>
      <c r="T36" s="182">
        <v>1</v>
      </c>
      <c r="U36" s="121">
        <f t="shared" si="4"/>
        <v>3.0959752321981426</v>
      </c>
      <c r="V36" s="32">
        <v>140</v>
      </c>
      <c r="W36" s="32">
        <v>220</v>
      </c>
      <c r="X36" s="30">
        <f t="shared" si="7"/>
        <v>6.6473988439306524</v>
      </c>
      <c r="Y36" s="30">
        <f t="shared" si="8"/>
        <v>0.58974358974359087</v>
      </c>
    </row>
    <row r="37" spans="1:25" s="114" customFormat="1" x14ac:dyDescent="0.2">
      <c r="A37" s="4" t="s">
        <v>1117</v>
      </c>
      <c r="B37" s="22">
        <v>27.413</v>
      </c>
      <c r="C37" s="25">
        <v>112.9</v>
      </c>
      <c r="D37" s="25">
        <v>7.3</v>
      </c>
      <c r="E37" s="25">
        <v>56.1</v>
      </c>
      <c r="F37" s="25">
        <v>2.8</v>
      </c>
      <c r="G37" s="23">
        <f t="shared" si="5"/>
        <v>0.49689991142604073</v>
      </c>
      <c r="H37" s="24">
        <f t="shared" si="6"/>
        <v>126.0835</v>
      </c>
      <c r="I37" s="58">
        <v>3.85E-2</v>
      </c>
      <c r="J37" s="58">
        <v>3.5000000000000001E-3</v>
      </c>
      <c r="K37" s="58">
        <v>5.0299999999999997E-3</v>
      </c>
      <c r="L37" s="58">
        <v>1.4999999999999999E-4</v>
      </c>
      <c r="M37" s="80">
        <v>0.29171000000000002</v>
      </c>
      <c r="N37" s="25">
        <v>5.4699999999999999E-2</v>
      </c>
      <c r="O37" s="25">
        <v>4.7000000000000002E-3</v>
      </c>
      <c r="P37" s="25"/>
      <c r="Q37" s="25">
        <v>38.200000000000003</v>
      </c>
      <c r="R37" s="25">
        <v>3.4</v>
      </c>
      <c r="S37" s="184">
        <v>32.32</v>
      </c>
      <c r="T37" s="184">
        <v>0.98</v>
      </c>
      <c r="U37" s="146">
        <f t="shared" si="4"/>
        <v>3.032178217821782</v>
      </c>
      <c r="V37" s="24">
        <v>320</v>
      </c>
      <c r="W37" s="24">
        <v>170</v>
      </c>
      <c r="X37" s="22">
        <f t="shared" si="7"/>
        <v>15.392670157068068</v>
      </c>
      <c r="Y37" s="29">
        <f t="shared" si="8"/>
        <v>1.7294117647058831</v>
      </c>
    </row>
    <row r="38" spans="1:25" x14ac:dyDescent="0.2">
      <c r="A38" s="2" t="s">
        <v>1118</v>
      </c>
      <c r="B38" s="30">
        <v>27.27</v>
      </c>
      <c r="C38" s="17">
        <v>162</v>
      </c>
      <c r="D38" s="17">
        <v>15</v>
      </c>
      <c r="E38" s="17">
        <v>61.8</v>
      </c>
      <c r="F38" s="17">
        <v>4.5999999999999996</v>
      </c>
      <c r="G38" s="31">
        <f t="shared" si="5"/>
        <v>0.38148148148148148</v>
      </c>
      <c r="H38" s="32">
        <f t="shared" si="6"/>
        <v>176.523</v>
      </c>
      <c r="I38" s="56">
        <v>3.56E-2</v>
      </c>
      <c r="J38" s="56">
        <v>3.0000000000000001E-3</v>
      </c>
      <c r="K38" s="56">
        <v>5.0600000000000003E-3</v>
      </c>
      <c r="L38" s="56">
        <v>1.1E-4</v>
      </c>
      <c r="M38" s="82">
        <v>4.1602999999999996E-3</v>
      </c>
      <c r="N38" s="17">
        <v>5.0299999999999997E-2</v>
      </c>
      <c r="O38" s="17">
        <v>4.1000000000000003E-3</v>
      </c>
      <c r="P38" s="17"/>
      <c r="Q38" s="17">
        <v>35.4</v>
      </c>
      <c r="R38" s="17">
        <v>2.9</v>
      </c>
      <c r="S38" s="182">
        <v>32.53</v>
      </c>
      <c r="T38" s="182">
        <v>0.71</v>
      </c>
      <c r="U38" s="121">
        <f t="shared" si="4"/>
        <v>2.1826006762988008</v>
      </c>
      <c r="V38" s="32">
        <v>220</v>
      </c>
      <c r="W38" s="32">
        <v>160</v>
      </c>
      <c r="X38" s="30">
        <f t="shared" si="7"/>
        <v>8.1073446327683545</v>
      </c>
      <c r="Y38" s="30">
        <f t="shared" si="8"/>
        <v>0.98965517241379231</v>
      </c>
    </row>
    <row r="39" spans="1:25" x14ac:dyDescent="0.2">
      <c r="A39" s="2" t="s">
        <v>1119</v>
      </c>
      <c r="B39" s="30">
        <v>17.100999999999999</v>
      </c>
      <c r="C39" s="17">
        <v>115</v>
      </c>
      <c r="D39" s="17">
        <v>12</v>
      </c>
      <c r="E39" s="17">
        <v>73.2</v>
      </c>
      <c r="F39" s="17">
        <v>2.2000000000000002</v>
      </c>
      <c r="G39" s="31">
        <f t="shared" si="5"/>
        <v>0.63652173913043486</v>
      </c>
      <c r="H39" s="32">
        <f t="shared" si="6"/>
        <v>132.202</v>
      </c>
      <c r="I39" s="56">
        <v>3.78E-2</v>
      </c>
      <c r="J39" s="56">
        <v>6.4000000000000003E-3</v>
      </c>
      <c r="K39" s="56">
        <v>5.0699999999999999E-3</v>
      </c>
      <c r="L39" s="56">
        <v>1.7000000000000001E-4</v>
      </c>
      <c r="M39" s="82">
        <v>0.17985999999999999</v>
      </c>
      <c r="N39" s="17">
        <v>5.4300000000000001E-2</v>
      </c>
      <c r="O39" s="17">
        <v>9.1999999999999998E-3</v>
      </c>
      <c r="P39" s="17"/>
      <c r="Q39" s="17">
        <v>37.4</v>
      </c>
      <c r="R39" s="17">
        <v>6.2</v>
      </c>
      <c r="S39" s="182">
        <v>32.6</v>
      </c>
      <c r="T39" s="182">
        <v>1.1000000000000001</v>
      </c>
      <c r="U39" s="121">
        <f t="shared" si="4"/>
        <v>3.3742331288343559</v>
      </c>
      <c r="V39" s="32">
        <v>70</v>
      </c>
      <c r="W39" s="32">
        <v>270</v>
      </c>
      <c r="X39" s="30">
        <f t="shared" si="7"/>
        <v>12.834224598930478</v>
      </c>
      <c r="Y39" s="30">
        <f t="shared" si="8"/>
        <v>0.77419354838709631</v>
      </c>
    </row>
    <row r="40" spans="1:25" x14ac:dyDescent="0.2">
      <c r="A40" s="2" t="s">
        <v>1120</v>
      </c>
      <c r="B40" s="30">
        <v>20.933</v>
      </c>
      <c r="C40" s="17">
        <v>72</v>
      </c>
      <c r="D40" s="17">
        <v>2.2999999999999998</v>
      </c>
      <c r="E40" s="17">
        <v>45.73</v>
      </c>
      <c r="F40" s="17">
        <v>0.76</v>
      </c>
      <c r="G40" s="31">
        <f t="shared" si="5"/>
        <v>0.63513888888888881</v>
      </c>
      <c r="H40" s="32">
        <f t="shared" si="6"/>
        <v>82.746549999999999</v>
      </c>
      <c r="I40" s="56">
        <v>3.6499999999999998E-2</v>
      </c>
      <c r="J40" s="56">
        <v>4.8999999999999998E-3</v>
      </c>
      <c r="K40" s="56">
        <v>5.0899999999999999E-3</v>
      </c>
      <c r="L40" s="56">
        <v>1.8000000000000001E-4</v>
      </c>
      <c r="M40" s="82">
        <v>0.36445</v>
      </c>
      <c r="N40" s="17">
        <v>5.1400000000000001E-2</v>
      </c>
      <c r="O40" s="17">
        <v>6.3E-3</v>
      </c>
      <c r="P40" s="17"/>
      <c r="Q40" s="17">
        <v>36.200000000000003</v>
      </c>
      <c r="R40" s="17">
        <v>4.7</v>
      </c>
      <c r="S40" s="182">
        <v>32.700000000000003</v>
      </c>
      <c r="T40" s="182">
        <v>1.1000000000000001</v>
      </c>
      <c r="U40" s="121">
        <f t="shared" si="4"/>
        <v>3.3639143730886847</v>
      </c>
      <c r="V40" s="32">
        <v>260</v>
      </c>
      <c r="W40" s="32">
        <v>230</v>
      </c>
      <c r="X40" s="30">
        <f t="shared" si="7"/>
        <v>9.6685082872928199</v>
      </c>
      <c r="Y40" s="30">
        <f t="shared" si="8"/>
        <v>0.74468085106382975</v>
      </c>
    </row>
    <row r="41" spans="1:25" x14ac:dyDescent="0.2">
      <c r="A41" s="2" t="s">
        <v>1121</v>
      </c>
      <c r="B41" s="30">
        <v>23.803000000000001</v>
      </c>
      <c r="C41" s="17">
        <v>96</v>
      </c>
      <c r="D41" s="17">
        <v>14</v>
      </c>
      <c r="E41" s="17">
        <v>64.8</v>
      </c>
      <c r="F41" s="17">
        <v>9.4</v>
      </c>
      <c r="G41" s="31">
        <f t="shared" si="5"/>
        <v>0.67499999999999993</v>
      </c>
      <c r="H41" s="32">
        <f t="shared" si="6"/>
        <v>111.22799999999999</v>
      </c>
      <c r="I41" s="56">
        <v>3.39E-2</v>
      </c>
      <c r="J41" s="56">
        <v>4.7999999999999996E-3</v>
      </c>
      <c r="K41" s="56">
        <v>5.1700000000000001E-3</v>
      </c>
      <c r="L41" s="56">
        <v>2.7E-4</v>
      </c>
      <c r="M41" s="82">
        <v>0.29232000000000002</v>
      </c>
      <c r="N41" s="17">
        <v>4.8000000000000001E-2</v>
      </c>
      <c r="O41" s="17">
        <v>6.4999999999999997E-3</v>
      </c>
      <c r="P41" s="17"/>
      <c r="Q41" s="17">
        <v>34.299999999999997</v>
      </c>
      <c r="R41" s="17">
        <v>4.9000000000000004</v>
      </c>
      <c r="S41" s="182">
        <v>33.299999999999997</v>
      </c>
      <c r="T41" s="182">
        <v>1.7</v>
      </c>
      <c r="U41" s="121">
        <f t="shared" si="4"/>
        <v>5.1051051051051051</v>
      </c>
      <c r="V41" s="32">
        <v>100</v>
      </c>
      <c r="W41" s="32">
        <v>230</v>
      </c>
      <c r="X41" s="30">
        <f t="shared" si="7"/>
        <v>2.9154518950437303</v>
      </c>
      <c r="Y41" s="30">
        <f t="shared" si="8"/>
        <v>0.2040816326530612</v>
      </c>
    </row>
    <row r="42" spans="1:25" x14ac:dyDescent="0.2">
      <c r="A42" s="2" t="s">
        <v>1122</v>
      </c>
      <c r="B42" s="30">
        <v>23.922999999999998</v>
      </c>
      <c r="C42" s="17">
        <v>85.7</v>
      </c>
      <c r="D42" s="17">
        <v>6.2</v>
      </c>
      <c r="E42" s="17">
        <v>75.8</v>
      </c>
      <c r="F42" s="17">
        <v>6.3</v>
      </c>
      <c r="G42" s="31">
        <f t="shared" si="5"/>
        <v>0.88448074679113176</v>
      </c>
      <c r="H42" s="32">
        <f t="shared" si="6"/>
        <v>103.51300000000001</v>
      </c>
      <c r="I42" s="56">
        <v>3.5200000000000002E-2</v>
      </c>
      <c r="J42" s="56">
        <v>4.0000000000000001E-3</v>
      </c>
      <c r="K42" s="56">
        <v>5.1799999999999997E-3</v>
      </c>
      <c r="L42" s="56">
        <v>1.6000000000000001E-4</v>
      </c>
      <c r="M42" s="82">
        <v>0.22072</v>
      </c>
      <c r="N42" s="17">
        <v>4.9399999999999999E-2</v>
      </c>
      <c r="O42" s="17">
        <v>5.4999999999999997E-3</v>
      </c>
      <c r="P42" s="17"/>
      <c r="Q42" s="17">
        <v>35.5</v>
      </c>
      <c r="R42" s="17">
        <v>4</v>
      </c>
      <c r="S42" s="182">
        <v>33.33</v>
      </c>
      <c r="T42" s="182">
        <v>1</v>
      </c>
      <c r="U42" s="121">
        <f t="shared" si="4"/>
        <v>3.0003000300030007</v>
      </c>
      <c r="V42" s="32">
        <v>120</v>
      </c>
      <c r="W42" s="32">
        <v>220</v>
      </c>
      <c r="X42" s="30">
        <f t="shared" si="7"/>
        <v>6.1126760563380289</v>
      </c>
      <c r="Y42" s="30">
        <f t="shared" si="8"/>
        <v>0.54250000000000043</v>
      </c>
    </row>
    <row r="43" spans="1:25" x14ac:dyDescent="0.2">
      <c r="A43" s="2" t="s">
        <v>1123</v>
      </c>
      <c r="B43" s="30">
        <v>28.318999999999999</v>
      </c>
      <c r="C43" s="17">
        <v>94.1</v>
      </c>
      <c r="D43" s="17">
        <v>4.0999999999999996</v>
      </c>
      <c r="E43" s="17">
        <v>47.4</v>
      </c>
      <c r="F43" s="17">
        <v>1.7</v>
      </c>
      <c r="G43" s="31">
        <f t="shared" si="5"/>
        <v>0.50371944739638685</v>
      </c>
      <c r="H43" s="32">
        <f t="shared" si="6"/>
        <v>105.23899999999999</v>
      </c>
      <c r="I43" s="56">
        <v>3.49E-2</v>
      </c>
      <c r="J43" s="56">
        <v>3.5999999999999999E-3</v>
      </c>
      <c r="K43" s="56">
        <v>5.1900000000000002E-3</v>
      </c>
      <c r="L43" s="56">
        <v>1.3999999999999999E-4</v>
      </c>
      <c r="M43" s="82">
        <v>-1.6416E-2</v>
      </c>
      <c r="N43" s="17">
        <v>4.9299999999999997E-2</v>
      </c>
      <c r="O43" s="17">
        <v>5.3E-3</v>
      </c>
      <c r="P43" s="17"/>
      <c r="Q43" s="17">
        <v>35.1</v>
      </c>
      <c r="R43" s="17">
        <v>3.5</v>
      </c>
      <c r="S43" s="182">
        <v>33.380000000000003</v>
      </c>
      <c r="T43" s="182">
        <v>0.9</v>
      </c>
      <c r="U43" s="121">
        <f t="shared" si="4"/>
        <v>2.6962252846015575</v>
      </c>
      <c r="V43" s="32">
        <v>80</v>
      </c>
      <c r="W43" s="32">
        <v>190</v>
      </c>
      <c r="X43" s="30">
        <f t="shared" si="7"/>
        <v>4.9002849002849018</v>
      </c>
      <c r="Y43" s="30">
        <f t="shared" si="8"/>
        <v>0.4914285714285711</v>
      </c>
    </row>
    <row r="44" spans="1:25" x14ac:dyDescent="0.2">
      <c r="A44" s="2" t="s">
        <v>1124</v>
      </c>
      <c r="B44" s="30">
        <v>9.9681999999999995</v>
      </c>
      <c r="C44" s="17">
        <v>61.7</v>
      </c>
      <c r="D44" s="17">
        <v>0.96</v>
      </c>
      <c r="E44" s="17">
        <v>53.7</v>
      </c>
      <c r="F44" s="17">
        <v>1.1000000000000001</v>
      </c>
      <c r="G44" s="31">
        <f t="shared" si="5"/>
        <v>0.87034035656401942</v>
      </c>
      <c r="H44" s="32">
        <f t="shared" si="6"/>
        <v>74.319500000000005</v>
      </c>
      <c r="I44" s="56">
        <v>4.2000000000000003E-2</v>
      </c>
      <c r="J44" s="56">
        <v>0.01</v>
      </c>
      <c r="K44" s="56">
        <v>5.2300000000000003E-3</v>
      </c>
      <c r="L44" s="56">
        <v>2.0000000000000001E-4</v>
      </c>
      <c r="M44" s="82">
        <v>-1.1660999999999999E-2</v>
      </c>
      <c r="N44" s="17">
        <v>5.5E-2</v>
      </c>
      <c r="O44" s="17">
        <v>1.2999999999999999E-2</v>
      </c>
      <c r="P44" s="17"/>
      <c r="Q44" s="17">
        <v>43</v>
      </c>
      <c r="R44" s="17">
        <v>9.5</v>
      </c>
      <c r="S44" s="182">
        <v>33.6</v>
      </c>
      <c r="T44" s="182">
        <v>1.3</v>
      </c>
      <c r="U44" s="121">
        <f t="shared" si="4"/>
        <v>3.8690476190476191</v>
      </c>
      <c r="V44" s="32">
        <v>360</v>
      </c>
      <c r="W44" s="32">
        <v>420</v>
      </c>
      <c r="X44" s="30">
        <f t="shared" si="7"/>
        <v>21.86046511627907</v>
      </c>
      <c r="Y44" s="30">
        <f t="shared" si="8"/>
        <v>0.98947368421052617</v>
      </c>
    </row>
    <row r="45" spans="1:25" x14ac:dyDescent="0.2">
      <c r="A45" s="2" t="s">
        <v>1125</v>
      </c>
      <c r="B45" s="30">
        <v>27.756</v>
      </c>
      <c r="C45" s="17">
        <v>111.5</v>
      </c>
      <c r="D45" s="17">
        <v>5.0999999999999996</v>
      </c>
      <c r="E45" s="17">
        <v>49.2</v>
      </c>
      <c r="F45" s="17">
        <v>2.2999999999999998</v>
      </c>
      <c r="G45" s="31">
        <f t="shared" si="5"/>
        <v>0.44125560538116593</v>
      </c>
      <c r="H45" s="32">
        <f t="shared" si="6"/>
        <v>123.062</v>
      </c>
      <c r="I45" s="56">
        <v>3.2300000000000002E-2</v>
      </c>
      <c r="J45" s="56">
        <v>3.5999999999999999E-3</v>
      </c>
      <c r="K45" s="56">
        <v>5.28E-3</v>
      </c>
      <c r="L45" s="56">
        <v>1.3999999999999999E-4</v>
      </c>
      <c r="M45" s="82">
        <v>7.3286000000000004E-2</v>
      </c>
      <c r="N45" s="17">
        <v>4.5900000000000003E-2</v>
      </c>
      <c r="O45" s="17">
        <v>4.8999999999999998E-3</v>
      </c>
      <c r="P45" s="17"/>
      <c r="Q45" s="17">
        <v>32.6</v>
      </c>
      <c r="R45" s="17">
        <v>3.6</v>
      </c>
      <c r="S45" s="182">
        <v>33.94</v>
      </c>
      <c r="T45" s="182">
        <v>0.87</v>
      </c>
      <c r="U45" s="121">
        <f t="shared" si="4"/>
        <v>2.5633470830878022</v>
      </c>
      <c r="V45" s="32">
        <v>10</v>
      </c>
      <c r="W45" s="32">
        <v>200</v>
      </c>
      <c r="X45" s="30">
        <f t="shared" si="7"/>
        <v>-4.1104294478527592</v>
      </c>
      <c r="Y45" s="30">
        <f t="shared" si="8"/>
        <v>-0.37222222222222118</v>
      </c>
    </row>
    <row r="46" spans="1:25" x14ac:dyDescent="0.2">
      <c r="A46" s="2" t="s">
        <v>1126</v>
      </c>
      <c r="B46" s="30">
        <v>24.061</v>
      </c>
      <c r="C46" s="17">
        <v>98.5</v>
      </c>
      <c r="D46" s="17">
        <v>9.6</v>
      </c>
      <c r="E46" s="17">
        <v>81.900000000000006</v>
      </c>
      <c r="F46" s="17">
        <v>6.9</v>
      </c>
      <c r="G46" s="31">
        <f t="shared" si="5"/>
        <v>0.83147208121827421</v>
      </c>
      <c r="H46" s="32">
        <f t="shared" si="6"/>
        <v>117.7465</v>
      </c>
      <c r="I46" s="56">
        <v>3.9899999999999998E-2</v>
      </c>
      <c r="J46" s="56">
        <v>6.4000000000000003E-3</v>
      </c>
      <c r="K46" s="56">
        <v>5.3099999999999996E-3</v>
      </c>
      <c r="L46" s="56">
        <v>2.5000000000000001E-4</v>
      </c>
      <c r="M46" s="82">
        <v>0.26211000000000001</v>
      </c>
      <c r="N46" s="17">
        <v>5.6099999999999997E-2</v>
      </c>
      <c r="O46" s="17">
        <v>8.0999999999999996E-3</v>
      </c>
      <c r="P46" s="17"/>
      <c r="Q46" s="17">
        <v>39.4</v>
      </c>
      <c r="R46" s="17">
        <v>6.2</v>
      </c>
      <c r="S46" s="182">
        <v>34.1</v>
      </c>
      <c r="T46" s="182">
        <v>1.6</v>
      </c>
      <c r="U46" s="121">
        <f t="shared" si="4"/>
        <v>4.6920821114369504</v>
      </c>
      <c r="V46" s="32">
        <v>320</v>
      </c>
      <c r="W46" s="32">
        <v>280</v>
      </c>
      <c r="X46" s="30">
        <f t="shared" si="7"/>
        <v>13.451776649746183</v>
      </c>
      <c r="Y46" s="30">
        <f t="shared" si="8"/>
        <v>0.85483870967741882</v>
      </c>
    </row>
    <row r="47" spans="1:25" x14ac:dyDescent="0.2">
      <c r="A47" s="2" t="s">
        <v>1127</v>
      </c>
      <c r="B47" s="30">
        <v>23.03</v>
      </c>
      <c r="C47" s="17">
        <v>68.900000000000006</v>
      </c>
      <c r="D47" s="17">
        <v>3.8</v>
      </c>
      <c r="E47" s="17">
        <v>39.5</v>
      </c>
      <c r="F47" s="17">
        <v>1.9</v>
      </c>
      <c r="G47" s="31">
        <f t="shared" si="5"/>
        <v>0.57329462989840341</v>
      </c>
      <c r="H47" s="32">
        <f t="shared" si="6"/>
        <v>78.182500000000005</v>
      </c>
      <c r="I47" s="56">
        <v>3.6799999999999999E-2</v>
      </c>
      <c r="J47" s="56">
        <v>4.7000000000000002E-3</v>
      </c>
      <c r="K47" s="56">
        <v>5.3299999999999997E-3</v>
      </c>
      <c r="L47" s="56">
        <v>2.2000000000000001E-4</v>
      </c>
      <c r="M47" s="82">
        <v>0.29957</v>
      </c>
      <c r="N47" s="17">
        <v>5.0099999999999999E-2</v>
      </c>
      <c r="O47" s="17">
        <v>6.3E-3</v>
      </c>
      <c r="P47" s="17"/>
      <c r="Q47" s="17">
        <v>37.1</v>
      </c>
      <c r="R47" s="17">
        <v>4.7</v>
      </c>
      <c r="S47" s="182">
        <v>34.299999999999997</v>
      </c>
      <c r="T47" s="182">
        <v>1.4</v>
      </c>
      <c r="U47" s="121">
        <f t="shared" si="4"/>
        <v>4.0816326530612246</v>
      </c>
      <c r="V47" s="32">
        <v>120</v>
      </c>
      <c r="W47" s="32">
        <v>240</v>
      </c>
      <c r="X47" s="30">
        <f t="shared" si="7"/>
        <v>7.5471698113207637</v>
      </c>
      <c r="Y47" s="30">
        <f t="shared" si="8"/>
        <v>0.59574468085106469</v>
      </c>
    </row>
    <row r="48" spans="1:25" x14ac:dyDescent="0.2">
      <c r="A48" s="2" t="s">
        <v>1128</v>
      </c>
      <c r="B48" s="30">
        <v>25.007000000000001</v>
      </c>
      <c r="C48" s="17">
        <v>123</v>
      </c>
      <c r="D48" s="17">
        <v>10</v>
      </c>
      <c r="E48" s="17">
        <v>98.2</v>
      </c>
      <c r="F48" s="17">
        <v>5.5</v>
      </c>
      <c r="G48" s="31">
        <f t="shared" si="5"/>
        <v>0.79837398373983737</v>
      </c>
      <c r="H48" s="32">
        <f t="shared" si="6"/>
        <v>146.077</v>
      </c>
      <c r="I48" s="56">
        <v>3.7199999999999997E-2</v>
      </c>
      <c r="J48" s="56">
        <v>3.3E-3</v>
      </c>
      <c r="K48" s="56">
        <v>5.3499999999999997E-3</v>
      </c>
      <c r="L48" s="56">
        <v>2.0000000000000001E-4</v>
      </c>
      <c r="M48" s="82">
        <v>0.41708000000000001</v>
      </c>
      <c r="N48" s="17">
        <v>5.0599999999999999E-2</v>
      </c>
      <c r="O48" s="17">
        <v>4.4999999999999997E-3</v>
      </c>
      <c r="P48" s="17"/>
      <c r="Q48" s="17">
        <v>37</v>
      </c>
      <c r="R48" s="17">
        <v>3.3</v>
      </c>
      <c r="S48" s="182">
        <v>34.4</v>
      </c>
      <c r="T48" s="182">
        <v>1.3</v>
      </c>
      <c r="U48" s="121">
        <f t="shared" si="4"/>
        <v>3.779069767441861</v>
      </c>
      <c r="V48" s="32">
        <v>150</v>
      </c>
      <c r="W48" s="32">
        <v>170</v>
      </c>
      <c r="X48" s="30">
        <f t="shared" si="7"/>
        <v>7.0270270270270334</v>
      </c>
      <c r="Y48" s="30">
        <f t="shared" si="8"/>
        <v>0.7878787878787884</v>
      </c>
    </row>
    <row r="49" spans="1:25" x14ac:dyDescent="0.2">
      <c r="A49" s="2" t="s">
        <v>1129</v>
      </c>
      <c r="B49" s="30">
        <v>26.486999999999998</v>
      </c>
      <c r="C49" s="17">
        <v>140</v>
      </c>
      <c r="D49" s="17">
        <v>24</v>
      </c>
      <c r="E49" s="17">
        <v>97.2</v>
      </c>
      <c r="F49" s="17">
        <v>7.3</v>
      </c>
      <c r="G49" s="31">
        <f t="shared" si="5"/>
        <v>0.69428571428571428</v>
      </c>
      <c r="H49" s="32">
        <f t="shared" si="6"/>
        <v>162.84199999999998</v>
      </c>
      <c r="I49" s="56">
        <v>3.7600000000000001E-2</v>
      </c>
      <c r="J49" s="56">
        <v>3.5000000000000001E-3</v>
      </c>
      <c r="K49" s="56">
        <v>5.3600000000000002E-3</v>
      </c>
      <c r="L49" s="56">
        <v>2.0000000000000001E-4</v>
      </c>
      <c r="M49" s="82">
        <v>0.14899999999999999</v>
      </c>
      <c r="N49" s="17">
        <v>5.1299999999999998E-2</v>
      </c>
      <c r="O49" s="17">
        <v>5.0000000000000001E-3</v>
      </c>
      <c r="P49" s="17"/>
      <c r="Q49" s="17">
        <v>37.4</v>
      </c>
      <c r="R49" s="17">
        <v>3.5</v>
      </c>
      <c r="S49" s="182">
        <v>34.4</v>
      </c>
      <c r="T49" s="182">
        <v>1.3</v>
      </c>
      <c r="U49" s="121">
        <f t="shared" si="4"/>
        <v>3.779069767441861</v>
      </c>
      <c r="V49" s="32">
        <v>180</v>
      </c>
      <c r="W49" s="32">
        <v>190</v>
      </c>
      <c r="X49" s="30">
        <f t="shared" si="7"/>
        <v>8.0213903743315491</v>
      </c>
      <c r="Y49" s="30">
        <f t="shared" si="8"/>
        <v>0.8571428571428571</v>
      </c>
    </row>
    <row r="50" spans="1:25" s="114" customFormat="1" x14ac:dyDescent="0.2">
      <c r="A50" s="4" t="s">
        <v>1130</v>
      </c>
      <c r="B50" s="22">
        <v>19.593</v>
      </c>
      <c r="C50" s="25">
        <v>64.7</v>
      </c>
      <c r="D50" s="25">
        <v>2.1</v>
      </c>
      <c r="E50" s="25">
        <v>43.5</v>
      </c>
      <c r="F50" s="25">
        <v>1.7</v>
      </c>
      <c r="G50" s="23">
        <f t="shared" si="5"/>
        <v>0.67233384853168465</v>
      </c>
      <c r="H50" s="24">
        <f t="shared" si="6"/>
        <v>74.922499999999999</v>
      </c>
      <c r="I50" s="58">
        <v>0.10100000000000001</v>
      </c>
      <c r="J50" s="58">
        <v>2.3E-2</v>
      </c>
      <c r="K50" s="58">
        <v>5.45E-3</v>
      </c>
      <c r="L50" s="58">
        <v>2.4000000000000001E-4</v>
      </c>
      <c r="M50" s="80">
        <v>0.6865</v>
      </c>
      <c r="N50" s="25">
        <v>0.11899999999999999</v>
      </c>
      <c r="O50" s="25">
        <v>2.5000000000000001E-2</v>
      </c>
      <c r="P50" s="25"/>
      <c r="Q50" s="25">
        <v>94</v>
      </c>
      <c r="R50" s="25">
        <v>21</v>
      </c>
      <c r="S50" s="184">
        <v>35</v>
      </c>
      <c r="T50" s="184">
        <v>1.5</v>
      </c>
      <c r="U50" s="146">
        <f t="shared" si="4"/>
        <v>4.2857142857142856</v>
      </c>
      <c r="V50" s="24">
        <v>1480</v>
      </c>
      <c r="W50" s="24">
        <v>390</v>
      </c>
      <c r="X50" s="22">
        <f t="shared" si="7"/>
        <v>62.765957446808507</v>
      </c>
      <c r="Y50" s="29">
        <f t="shared" si="8"/>
        <v>2.8095238095238093</v>
      </c>
    </row>
    <row r="51" spans="1:25" s="114" customFormat="1" x14ac:dyDescent="0.2">
      <c r="A51" s="4" t="s">
        <v>1131</v>
      </c>
      <c r="B51" s="22">
        <v>18.132000000000001</v>
      </c>
      <c r="C51" s="25">
        <v>128</v>
      </c>
      <c r="D51" s="25">
        <v>17</v>
      </c>
      <c r="E51" s="25">
        <v>90.5</v>
      </c>
      <c r="F51" s="25">
        <v>9.1999999999999993</v>
      </c>
      <c r="G51" s="23">
        <f t="shared" si="5"/>
        <v>0.70703125</v>
      </c>
      <c r="H51" s="24">
        <f t="shared" si="6"/>
        <v>149.26749999999998</v>
      </c>
      <c r="I51" s="58">
        <v>4.5199999999999997E-2</v>
      </c>
      <c r="J51" s="58">
        <v>5.4999999999999997E-3</v>
      </c>
      <c r="K51" s="58">
        <v>5.5599999999999998E-3</v>
      </c>
      <c r="L51" s="58">
        <v>2.9E-4</v>
      </c>
      <c r="M51" s="80">
        <v>4.0288999999999998E-2</v>
      </c>
      <c r="N51" s="25">
        <v>6.0199999999999997E-2</v>
      </c>
      <c r="O51" s="25">
        <v>8.0999999999999996E-3</v>
      </c>
      <c r="P51" s="25"/>
      <c r="Q51" s="25">
        <v>45.5</v>
      </c>
      <c r="R51" s="25">
        <v>5.5</v>
      </c>
      <c r="S51" s="184">
        <v>35.700000000000003</v>
      </c>
      <c r="T51" s="184">
        <v>1.9</v>
      </c>
      <c r="U51" s="146">
        <f t="shared" si="4"/>
        <v>5.3221288515406151</v>
      </c>
      <c r="V51" s="24">
        <v>440</v>
      </c>
      <c r="W51" s="24">
        <v>260</v>
      </c>
      <c r="X51" s="22">
        <f t="shared" si="7"/>
        <v>21.538461538461529</v>
      </c>
      <c r="Y51" s="29">
        <f t="shared" si="8"/>
        <v>1.7818181818181813</v>
      </c>
    </row>
    <row r="52" spans="1:25" x14ac:dyDescent="0.2">
      <c r="A52" s="2" t="s">
        <v>1132</v>
      </c>
      <c r="B52" s="30">
        <v>23.283000000000001</v>
      </c>
      <c r="C52" s="17">
        <v>140</v>
      </c>
      <c r="D52" s="17">
        <v>11</v>
      </c>
      <c r="E52" s="17">
        <v>101</v>
      </c>
      <c r="F52" s="17">
        <v>3.6</v>
      </c>
      <c r="G52" s="31">
        <f t="shared" si="5"/>
        <v>0.72142857142857142</v>
      </c>
      <c r="H52" s="32">
        <f t="shared" si="6"/>
        <v>163.73500000000001</v>
      </c>
      <c r="I52" s="56">
        <v>3.78E-2</v>
      </c>
      <c r="J52" s="56">
        <v>3.2000000000000002E-3</v>
      </c>
      <c r="K52" s="56">
        <v>5.5799999999999999E-3</v>
      </c>
      <c r="L52" s="56">
        <v>2.0000000000000001E-4</v>
      </c>
      <c r="M52" s="82">
        <v>0.38984000000000002</v>
      </c>
      <c r="N52" s="17">
        <v>5.11E-2</v>
      </c>
      <c r="O52" s="17">
        <v>4.0000000000000001E-3</v>
      </c>
      <c r="P52" s="17"/>
      <c r="Q52" s="17">
        <v>37.6</v>
      </c>
      <c r="R52" s="17">
        <v>3.1</v>
      </c>
      <c r="S52" s="182">
        <v>35.799999999999997</v>
      </c>
      <c r="T52" s="182">
        <v>1.3</v>
      </c>
      <c r="U52" s="121">
        <f t="shared" si="4"/>
        <v>3.6312849162011176</v>
      </c>
      <c r="V52" s="32">
        <v>220</v>
      </c>
      <c r="W52" s="32">
        <v>150</v>
      </c>
      <c r="X52" s="30">
        <f t="shared" si="7"/>
        <v>4.7872340425532016</v>
      </c>
      <c r="Y52" s="30">
        <f t="shared" si="8"/>
        <v>0.58064516129032395</v>
      </c>
    </row>
    <row r="53" spans="1:25" x14ac:dyDescent="0.2">
      <c r="A53" s="2" t="s">
        <v>1133</v>
      </c>
      <c r="B53" s="30">
        <v>20.71</v>
      </c>
      <c r="C53" s="17">
        <v>109.7</v>
      </c>
      <c r="D53" s="17">
        <v>5.4</v>
      </c>
      <c r="E53" s="17">
        <v>110.9</v>
      </c>
      <c r="F53" s="17">
        <v>5</v>
      </c>
      <c r="G53" s="31">
        <f t="shared" si="5"/>
        <v>1.0109389243391067</v>
      </c>
      <c r="H53" s="32">
        <f t="shared" si="6"/>
        <v>135.76150000000001</v>
      </c>
      <c r="I53" s="56">
        <v>3.4599999999999999E-2</v>
      </c>
      <c r="J53" s="56">
        <v>4.0000000000000001E-3</v>
      </c>
      <c r="K53" s="56">
        <v>5.6499999999999996E-3</v>
      </c>
      <c r="L53" s="56">
        <v>1.4999999999999999E-4</v>
      </c>
      <c r="M53" s="82">
        <v>0.23619000000000001</v>
      </c>
      <c r="N53" s="17">
        <v>4.5499999999999999E-2</v>
      </c>
      <c r="O53" s="17">
        <v>5.0000000000000001E-3</v>
      </c>
      <c r="P53" s="17"/>
      <c r="Q53" s="17">
        <v>34.4</v>
      </c>
      <c r="R53" s="17">
        <v>3.9</v>
      </c>
      <c r="S53" s="182">
        <v>36.299999999999997</v>
      </c>
      <c r="T53" s="182">
        <v>0.99</v>
      </c>
      <c r="U53" s="121">
        <f t="shared" si="4"/>
        <v>2.7272727272727275</v>
      </c>
      <c r="V53" s="32">
        <v>-60</v>
      </c>
      <c r="W53" s="32">
        <v>200</v>
      </c>
      <c r="X53" s="30">
        <f t="shared" si="7"/>
        <v>-5.523255813953476</v>
      </c>
      <c r="Y53" s="30">
        <f t="shared" si="8"/>
        <v>-0.48717948717948684</v>
      </c>
    </row>
    <row r="54" spans="1:25" x14ac:dyDescent="0.2">
      <c r="A54" s="2" t="s">
        <v>1134</v>
      </c>
      <c r="B54" s="30">
        <v>7.1323999999999996</v>
      </c>
      <c r="C54" s="17">
        <v>16.3</v>
      </c>
      <c r="D54" s="17">
        <v>3.7</v>
      </c>
      <c r="E54" s="17">
        <v>8.6</v>
      </c>
      <c r="F54" s="17">
        <v>2.9</v>
      </c>
      <c r="G54" s="31">
        <f t="shared" si="5"/>
        <v>0.52760736196319014</v>
      </c>
      <c r="H54" s="32">
        <f t="shared" si="6"/>
        <v>18.321000000000002</v>
      </c>
      <c r="I54" s="56">
        <v>4.4999999999999998E-2</v>
      </c>
      <c r="J54" s="56">
        <v>3.1E-2</v>
      </c>
      <c r="K54" s="56">
        <v>5.9100000000000003E-3</v>
      </c>
      <c r="L54" s="56">
        <v>5.8E-4</v>
      </c>
      <c r="M54" s="82">
        <v>-4.3369999999999999E-2</v>
      </c>
      <c r="N54" s="17">
        <v>5.6000000000000001E-2</v>
      </c>
      <c r="O54" s="17">
        <v>0.04</v>
      </c>
      <c r="P54" s="17"/>
      <c r="Q54" s="17">
        <v>51</v>
      </c>
      <c r="R54" s="17">
        <v>26</v>
      </c>
      <c r="S54" s="182">
        <v>38</v>
      </c>
      <c r="T54" s="182">
        <v>3.7</v>
      </c>
      <c r="U54" s="121">
        <f t="shared" si="4"/>
        <v>9.7368421052631593</v>
      </c>
      <c r="V54" s="32">
        <v>260</v>
      </c>
      <c r="W54" s="32">
        <v>960</v>
      </c>
      <c r="X54" s="30">
        <f t="shared" si="7"/>
        <v>25.490196078431371</v>
      </c>
      <c r="Y54" s="30">
        <f t="shared" si="8"/>
        <v>0.5</v>
      </c>
    </row>
    <row r="55" spans="1:25" s="114" customFormat="1" x14ac:dyDescent="0.2">
      <c r="A55" s="4" t="s">
        <v>1135</v>
      </c>
      <c r="B55" s="22">
        <v>18.045999999999999</v>
      </c>
      <c r="C55" s="25">
        <v>80.7</v>
      </c>
      <c r="D55" s="25">
        <v>2.2999999999999998</v>
      </c>
      <c r="E55" s="25">
        <v>73.900000000000006</v>
      </c>
      <c r="F55" s="25">
        <v>1.1000000000000001</v>
      </c>
      <c r="G55" s="23">
        <f t="shared" si="5"/>
        <v>0.91573729863692688</v>
      </c>
      <c r="H55" s="24">
        <f t="shared" si="6"/>
        <v>98.066500000000005</v>
      </c>
      <c r="I55" s="58">
        <v>6.3600000000000004E-2</v>
      </c>
      <c r="J55" s="58">
        <v>7.4999999999999997E-3</v>
      </c>
      <c r="K55" s="58">
        <v>6.0000000000000001E-3</v>
      </c>
      <c r="L55" s="58">
        <v>2.1000000000000001E-4</v>
      </c>
      <c r="M55" s="80">
        <v>2.3165999999999999E-2</v>
      </c>
      <c r="N55" s="25">
        <v>7.6200000000000004E-2</v>
      </c>
      <c r="O55" s="25">
        <v>9.5999999999999992E-3</v>
      </c>
      <c r="P55" s="25"/>
      <c r="Q55" s="25">
        <v>62.2</v>
      </c>
      <c r="R55" s="25">
        <v>7.2</v>
      </c>
      <c r="S55" s="184">
        <v>38.5</v>
      </c>
      <c r="T55" s="184">
        <v>1.4</v>
      </c>
      <c r="U55" s="146">
        <f t="shared" si="4"/>
        <v>3.6363636363636362</v>
      </c>
      <c r="V55" s="24">
        <v>1040</v>
      </c>
      <c r="W55" s="24">
        <v>250</v>
      </c>
      <c r="X55" s="22">
        <f t="shared" si="7"/>
        <v>38.102893890675247</v>
      </c>
      <c r="Y55" s="29">
        <f t="shared" si="8"/>
        <v>3.291666666666667</v>
      </c>
    </row>
    <row r="56" spans="1:25" x14ac:dyDescent="0.2">
      <c r="A56" s="2" t="s">
        <v>1136</v>
      </c>
      <c r="B56" s="84">
        <v>3.867</v>
      </c>
      <c r="C56" s="17">
        <v>205</v>
      </c>
      <c r="D56" s="17">
        <v>26</v>
      </c>
      <c r="E56" s="17">
        <v>129</v>
      </c>
      <c r="F56" s="17">
        <v>15</v>
      </c>
      <c r="G56" s="31">
        <f t="shared" si="5"/>
        <v>0.62926829268292683</v>
      </c>
      <c r="H56" s="32">
        <f t="shared" si="6"/>
        <v>235.315</v>
      </c>
      <c r="I56" s="56">
        <v>4.2700000000000002E-2</v>
      </c>
      <c r="J56" s="56">
        <v>6.8999999999999999E-3</v>
      </c>
      <c r="K56" s="56">
        <v>7.6800000000000002E-3</v>
      </c>
      <c r="L56" s="56">
        <v>5.4000000000000001E-4</v>
      </c>
      <c r="M56" s="82">
        <v>0.47587000000000002</v>
      </c>
      <c r="N56" s="17">
        <v>4.2000000000000003E-2</v>
      </c>
      <c r="O56" s="17">
        <v>6.0000000000000001E-3</v>
      </c>
      <c r="P56" s="17"/>
      <c r="Q56" s="17">
        <v>42.4</v>
      </c>
      <c r="R56" s="17">
        <v>6.7</v>
      </c>
      <c r="S56" s="182">
        <v>49.3</v>
      </c>
      <c r="T56" s="182">
        <v>3.5</v>
      </c>
      <c r="U56" s="121">
        <f t="shared" si="4"/>
        <v>7.0993914807302234</v>
      </c>
      <c r="V56" s="32">
        <v>-90</v>
      </c>
      <c r="W56" s="32">
        <v>300</v>
      </c>
      <c r="X56" s="30">
        <f t="shared" si="7"/>
        <v>-16.273584905660378</v>
      </c>
      <c r="Y56" s="30">
        <f t="shared" si="8"/>
        <v>-1.0298507462686566</v>
      </c>
    </row>
    <row r="57" spans="1:25" s="114" customFormat="1" x14ac:dyDescent="0.2">
      <c r="A57" s="4" t="s">
        <v>1137</v>
      </c>
      <c r="B57" s="22">
        <v>11.601000000000001</v>
      </c>
      <c r="C57" s="25">
        <v>74.7</v>
      </c>
      <c r="D57" s="25">
        <v>5.5</v>
      </c>
      <c r="E57" s="25">
        <v>46</v>
      </c>
      <c r="F57" s="25">
        <v>3.7</v>
      </c>
      <c r="G57" s="23">
        <f t="shared" si="5"/>
        <v>0.61579651941097724</v>
      </c>
      <c r="H57" s="24">
        <f t="shared" si="6"/>
        <v>85.51</v>
      </c>
      <c r="I57" s="58">
        <v>0.52</v>
      </c>
      <c r="J57" s="58">
        <v>0.11</v>
      </c>
      <c r="K57" s="58">
        <v>8.0800000000000004E-3</v>
      </c>
      <c r="L57" s="58">
        <v>9.8999999999999999E-4</v>
      </c>
      <c r="M57" s="80">
        <v>0.93227000000000004</v>
      </c>
      <c r="N57" s="25">
        <v>0.4</v>
      </c>
      <c r="O57" s="25">
        <v>5.5E-2</v>
      </c>
      <c r="P57" s="25"/>
      <c r="Q57" s="25">
        <v>408</v>
      </c>
      <c r="R57" s="25">
        <v>77</v>
      </c>
      <c r="S57" s="184">
        <v>51.9</v>
      </c>
      <c r="T57" s="184">
        <v>6.3</v>
      </c>
      <c r="U57" s="147">
        <f t="shared" si="4"/>
        <v>12.138728323699421</v>
      </c>
      <c r="V57" s="24">
        <v>3800</v>
      </c>
      <c r="W57" s="24">
        <v>240</v>
      </c>
      <c r="X57" s="22">
        <f t="shared" si="7"/>
        <v>87.279411764705884</v>
      </c>
      <c r="Y57" s="29">
        <f t="shared" si="8"/>
        <v>4.6246753246753247</v>
      </c>
    </row>
    <row r="58" spans="1:25" s="114" customFormat="1" x14ac:dyDescent="0.2">
      <c r="A58" s="73" t="s">
        <v>1138</v>
      </c>
      <c r="B58" s="104">
        <v>4.1247999999999996</v>
      </c>
      <c r="C58" s="98">
        <v>64.099999999999994</v>
      </c>
      <c r="D58" s="98">
        <v>6.9</v>
      </c>
      <c r="E58" s="98">
        <v>59.4</v>
      </c>
      <c r="F58" s="98">
        <v>9.3000000000000007</v>
      </c>
      <c r="G58" s="99">
        <f t="shared" si="5"/>
        <v>0.92667706708268338</v>
      </c>
      <c r="H58" s="100">
        <f t="shared" si="6"/>
        <v>78.058999999999997</v>
      </c>
      <c r="I58" s="101">
        <v>0.112</v>
      </c>
      <c r="J58" s="101">
        <v>2.5000000000000001E-2</v>
      </c>
      <c r="K58" s="101">
        <v>8.4200000000000004E-3</v>
      </c>
      <c r="L58" s="101">
        <v>4.6000000000000001E-4</v>
      </c>
      <c r="M58" s="102">
        <v>9.5182000000000003E-2</v>
      </c>
      <c r="N58" s="98">
        <v>8.6999999999999994E-2</v>
      </c>
      <c r="O58" s="98">
        <v>1.7999999999999999E-2</v>
      </c>
      <c r="P58" s="98"/>
      <c r="Q58" s="98">
        <v>107</v>
      </c>
      <c r="R58" s="98">
        <v>23</v>
      </c>
      <c r="S58" s="187">
        <v>54</v>
      </c>
      <c r="T58" s="187">
        <v>2.9</v>
      </c>
      <c r="U58" s="148">
        <f t="shared" si="4"/>
        <v>5.3703703703703702</v>
      </c>
      <c r="V58" s="100">
        <v>1250</v>
      </c>
      <c r="W58" s="100">
        <v>490</v>
      </c>
      <c r="X58" s="103">
        <f t="shared" si="7"/>
        <v>49.532710280373834</v>
      </c>
      <c r="Y58" s="104">
        <f t="shared" si="8"/>
        <v>2.3043478260869565</v>
      </c>
    </row>
    <row r="59" spans="1:25" x14ac:dyDescent="0.2">
      <c r="A59" s="72" t="s">
        <v>1864</v>
      </c>
      <c r="U59" s="79"/>
    </row>
    <row r="60" spans="1:25" x14ac:dyDescent="0.2">
      <c r="A60" s="72" t="s">
        <v>1866</v>
      </c>
      <c r="U60" s="79"/>
    </row>
    <row r="61" spans="1:25" x14ac:dyDescent="0.2">
      <c r="A61" s="2"/>
      <c r="U61" s="79"/>
    </row>
    <row r="62" spans="1:25" ht="18" x14ac:dyDescent="0.2">
      <c r="A62" s="193" t="s">
        <v>1853</v>
      </c>
      <c r="U62" s="79"/>
    </row>
    <row r="63" spans="1:25" ht="18" x14ac:dyDescent="0.2">
      <c r="A63" s="193" t="s">
        <v>1854</v>
      </c>
      <c r="U63" s="79"/>
    </row>
    <row r="64" spans="1:25" ht="18" x14ac:dyDescent="0.2">
      <c r="A64" s="193" t="s">
        <v>1855</v>
      </c>
      <c r="U64" s="79"/>
    </row>
    <row r="65" spans="1:21" ht="18" x14ac:dyDescent="0.2">
      <c r="A65" s="193" t="s">
        <v>1856</v>
      </c>
      <c r="U65" s="79"/>
    </row>
    <row r="66" spans="1:21" ht="18" x14ac:dyDescent="0.2">
      <c r="A66" s="193" t="s">
        <v>1857</v>
      </c>
      <c r="U66" s="79"/>
    </row>
    <row r="67" spans="1:21" ht="18" x14ac:dyDescent="0.2">
      <c r="A67" s="192" t="s">
        <v>1858</v>
      </c>
      <c r="U67" s="79"/>
    </row>
    <row r="68" spans="1:21" ht="18" x14ac:dyDescent="0.2">
      <c r="A68" s="192" t="s">
        <v>1859</v>
      </c>
      <c r="U68" s="79"/>
    </row>
    <row r="69" spans="1:21" ht="19" x14ac:dyDescent="0.25">
      <c r="A69" s="192" t="s">
        <v>1860</v>
      </c>
      <c r="U69" s="79"/>
    </row>
    <row r="70" spans="1:21" ht="18" x14ac:dyDescent="0.2">
      <c r="A70" s="193" t="s">
        <v>1861</v>
      </c>
      <c r="U70" s="79"/>
    </row>
    <row r="71" spans="1:21" ht="18" x14ac:dyDescent="0.2">
      <c r="A71" s="193" t="s">
        <v>1862</v>
      </c>
      <c r="U71" s="79"/>
    </row>
    <row r="72" spans="1:21" x14ac:dyDescent="0.2">
      <c r="U72" s="79"/>
    </row>
    <row r="73" spans="1:21" x14ac:dyDescent="0.2">
      <c r="U73" s="79"/>
    </row>
    <row r="74" spans="1:21" x14ac:dyDescent="0.2">
      <c r="U74" s="79"/>
    </row>
    <row r="75" spans="1:21" x14ac:dyDescent="0.2">
      <c r="U75" s="79"/>
    </row>
    <row r="76" spans="1:21" x14ac:dyDescent="0.2">
      <c r="U76" s="79"/>
    </row>
    <row r="77" spans="1:21" x14ac:dyDescent="0.2">
      <c r="U77" s="79"/>
    </row>
    <row r="78" spans="1:21" x14ac:dyDescent="0.2">
      <c r="U78" s="79"/>
    </row>
    <row r="79" spans="1:21" x14ac:dyDescent="0.2">
      <c r="U79" s="79"/>
    </row>
    <row r="80" spans="1:21" x14ac:dyDescent="0.2">
      <c r="U80" s="79"/>
    </row>
    <row r="81" spans="21:21" x14ac:dyDescent="0.2">
      <c r="U81" s="79"/>
    </row>
    <row r="82" spans="21:21" x14ac:dyDescent="0.2">
      <c r="U82" s="79"/>
    </row>
    <row r="83" spans="21:21" x14ac:dyDescent="0.2">
      <c r="U83" s="79"/>
    </row>
    <row r="84" spans="21:21" x14ac:dyDescent="0.2">
      <c r="U84" s="79"/>
    </row>
    <row r="85" spans="21:21" x14ac:dyDescent="0.2">
      <c r="U85" s="79"/>
    </row>
    <row r="86" spans="21:21" x14ac:dyDescent="0.2">
      <c r="U86" s="79"/>
    </row>
    <row r="87" spans="21:21" x14ac:dyDescent="0.2">
      <c r="U87" s="79"/>
    </row>
    <row r="88" spans="21:21" x14ac:dyDescent="0.2">
      <c r="U88" s="79"/>
    </row>
    <row r="89" spans="21:21" x14ac:dyDescent="0.2">
      <c r="U89" s="79"/>
    </row>
    <row r="90" spans="21:21" x14ac:dyDescent="0.2">
      <c r="U90" s="79"/>
    </row>
    <row r="91" spans="21:21" x14ac:dyDescent="0.2">
      <c r="U91" s="79"/>
    </row>
    <row r="92" spans="21:21" x14ac:dyDescent="0.2">
      <c r="U92" s="79"/>
    </row>
    <row r="93" spans="21:21" x14ac:dyDescent="0.2">
      <c r="U93" s="79"/>
    </row>
    <row r="94" spans="21:21" x14ac:dyDescent="0.2">
      <c r="U94" s="79"/>
    </row>
    <row r="95" spans="21:21" x14ac:dyDescent="0.2">
      <c r="U95" s="79"/>
    </row>
    <row r="96" spans="21:21" x14ac:dyDescent="0.2">
      <c r="U96" s="79"/>
    </row>
    <row r="97" spans="21:21" x14ac:dyDescent="0.2">
      <c r="U97" s="79"/>
    </row>
    <row r="98" spans="21:21" x14ac:dyDescent="0.2">
      <c r="U98" s="79"/>
    </row>
    <row r="99" spans="21:21" x14ac:dyDescent="0.2">
      <c r="U99" s="79"/>
    </row>
    <row r="100" spans="21:21" x14ac:dyDescent="0.2">
      <c r="U100" s="79"/>
    </row>
    <row r="101" spans="21:21" x14ac:dyDescent="0.2">
      <c r="U101" s="79"/>
    </row>
    <row r="102" spans="21:21" x14ac:dyDescent="0.2">
      <c r="U102" s="79"/>
    </row>
    <row r="103" spans="21:21" x14ac:dyDescent="0.2">
      <c r="U103" s="79"/>
    </row>
    <row r="104" spans="21:21" x14ac:dyDescent="0.2">
      <c r="U104" s="79"/>
    </row>
    <row r="105" spans="21:21" x14ac:dyDescent="0.2">
      <c r="U105" s="79"/>
    </row>
    <row r="106" spans="21:21" x14ac:dyDescent="0.2">
      <c r="U106" s="79"/>
    </row>
    <row r="107" spans="21:21" x14ac:dyDescent="0.2">
      <c r="U107" s="79"/>
    </row>
    <row r="108" spans="21:21" x14ac:dyDescent="0.2">
      <c r="U108" s="79"/>
    </row>
    <row r="109" spans="21:21" x14ac:dyDescent="0.2">
      <c r="U109" s="79"/>
    </row>
    <row r="110" spans="21:21" x14ac:dyDescent="0.2">
      <c r="U110" s="79"/>
    </row>
    <row r="111" spans="21:21" x14ac:dyDescent="0.2">
      <c r="U111" s="79"/>
    </row>
    <row r="112" spans="21:21" x14ac:dyDescent="0.2">
      <c r="U112" s="79"/>
    </row>
    <row r="113" spans="21:21" x14ac:dyDescent="0.2">
      <c r="U113" s="79"/>
    </row>
    <row r="114" spans="21:21" x14ac:dyDescent="0.2">
      <c r="U114" s="79"/>
    </row>
    <row r="115" spans="21:21" x14ac:dyDescent="0.2">
      <c r="U115" s="79"/>
    </row>
    <row r="116" spans="21:21" x14ac:dyDescent="0.2">
      <c r="U116" s="79"/>
    </row>
    <row r="117" spans="21:21" x14ac:dyDescent="0.2">
      <c r="U117" s="79"/>
    </row>
    <row r="118" spans="21:21" x14ac:dyDescent="0.2">
      <c r="U118" s="79"/>
    </row>
    <row r="119" spans="21:21" x14ac:dyDescent="0.2">
      <c r="U119" s="79"/>
    </row>
    <row r="120" spans="21:21" x14ac:dyDescent="0.2">
      <c r="U120" s="79"/>
    </row>
    <row r="121" spans="21:21" x14ac:dyDescent="0.2">
      <c r="U121" s="79"/>
    </row>
    <row r="122" spans="21:21" x14ac:dyDescent="0.2">
      <c r="U122" s="79"/>
    </row>
    <row r="123" spans="21:21" x14ac:dyDescent="0.2">
      <c r="U123" s="79"/>
    </row>
    <row r="124" spans="21:21" x14ac:dyDescent="0.2">
      <c r="U124" s="79"/>
    </row>
    <row r="125" spans="21:21" x14ac:dyDescent="0.2">
      <c r="U125" s="79"/>
    </row>
    <row r="126" spans="21:21" x14ac:dyDescent="0.2">
      <c r="U126" s="79"/>
    </row>
    <row r="127" spans="21:21" x14ac:dyDescent="0.2">
      <c r="U127" s="79"/>
    </row>
    <row r="128" spans="21:21" x14ac:dyDescent="0.2">
      <c r="U128" s="17"/>
    </row>
    <row r="129" spans="21:21" x14ac:dyDescent="0.2">
      <c r="U129" s="17"/>
    </row>
    <row r="130" spans="21:21" x14ac:dyDescent="0.2">
      <c r="U130" s="17"/>
    </row>
    <row r="131" spans="21:21" x14ac:dyDescent="0.2">
      <c r="U131" s="17"/>
    </row>
    <row r="132" spans="21:21" x14ac:dyDescent="0.2">
      <c r="U132" s="17"/>
    </row>
    <row r="133" spans="21:21" x14ac:dyDescent="0.2">
      <c r="U133" s="17"/>
    </row>
    <row r="134" spans="21:21" x14ac:dyDescent="0.2">
      <c r="U134" s="17"/>
    </row>
    <row r="135" spans="21:21" x14ac:dyDescent="0.2">
      <c r="U135" s="17"/>
    </row>
    <row r="136" spans="21:21" x14ac:dyDescent="0.2">
      <c r="U136" s="17"/>
    </row>
    <row r="137" spans="21:21" x14ac:dyDescent="0.2">
      <c r="U137" s="17"/>
    </row>
    <row r="138" spans="21:21" x14ac:dyDescent="0.2">
      <c r="U138" s="17"/>
    </row>
    <row r="139" spans="21:21" x14ac:dyDescent="0.2">
      <c r="U139" s="17"/>
    </row>
    <row r="140" spans="21:21" x14ac:dyDescent="0.2">
      <c r="U140" s="17"/>
    </row>
    <row r="141" spans="21:21" x14ac:dyDescent="0.2">
      <c r="U141" s="17"/>
    </row>
    <row r="142" spans="21:21" x14ac:dyDescent="0.2">
      <c r="U142" s="17"/>
    </row>
    <row r="143" spans="21:21" x14ac:dyDescent="0.2">
      <c r="U143" s="17"/>
    </row>
    <row r="144" spans="21:21" x14ac:dyDescent="0.2">
      <c r="U144" s="17"/>
    </row>
    <row r="145" spans="21:21" x14ac:dyDescent="0.2">
      <c r="U145" s="17"/>
    </row>
    <row r="146" spans="21:21" x14ac:dyDescent="0.2">
      <c r="U146" s="17"/>
    </row>
    <row r="147" spans="21:21" x14ac:dyDescent="0.2">
      <c r="U147" s="17"/>
    </row>
    <row r="148" spans="21:21" x14ac:dyDescent="0.2">
      <c r="U148" s="17"/>
    </row>
    <row r="149" spans="21:21" x14ac:dyDescent="0.2">
      <c r="U149" s="17"/>
    </row>
    <row r="150" spans="21:21" x14ac:dyDescent="0.2">
      <c r="U150" s="17"/>
    </row>
    <row r="151" spans="21:21" x14ac:dyDescent="0.2">
      <c r="U151" s="17"/>
    </row>
    <row r="152" spans="21:21" x14ac:dyDescent="0.2">
      <c r="U152" s="17"/>
    </row>
    <row r="153" spans="21:21" x14ac:dyDescent="0.2">
      <c r="U153" s="17"/>
    </row>
    <row r="154" spans="21:21" x14ac:dyDescent="0.2">
      <c r="U154" s="17"/>
    </row>
    <row r="155" spans="21:21" x14ac:dyDescent="0.2">
      <c r="U155" s="17"/>
    </row>
    <row r="156" spans="21:21" x14ac:dyDescent="0.2">
      <c r="U156" s="17"/>
    </row>
    <row r="157" spans="21:21" x14ac:dyDescent="0.2">
      <c r="U157" s="17"/>
    </row>
    <row r="158" spans="21:21" x14ac:dyDescent="0.2">
      <c r="U158" s="17"/>
    </row>
    <row r="159" spans="21:21" x14ac:dyDescent="0.2">
      <c r="U159" s="17"/>
    </row>
    <row r="160" spans="21:21" x14ac:dyDescent="0.2">
      <c r="U160" s="17"/>
    </row>
    <row r="161" spans="21:21" x14ac:dyDescent="0.2">
      <c r="U161" s="17"/>
    </row>
    <row r="162" spans="21:21" x14ac:dyDescent="0.2">
      <c r="U162" s="17"/>
    </row>
    <row r="163" spans="21:21" x14ac:dyDescent="0.2">
      <c r="U163" s="17"/>
    </row>
    <row r="164" spans="21:21" x14ac:dyDescent="0.2">
      <c r="U164" s="17"/>
    </row>
    <row r="165" spans="21:21" x14ac:dyDescent="0.2">
      <c r="U165" s="17"/>
    </row>
    <row r="166" spans="21:21" x14ac:dyDescent="0.2">
      <c r="U166" s="17"/>
    </row>
    <row r="167" spans="21:21" x14ac:dyDescent="0.2">
      <c r="U167" s="17"/>
    </row>
    <row r="168" spans="21:21" x14ac:dyDescent="0.2">
      <c r="U168" s="17"/>
    </row>
    <row r="169" spans="21:21" x14ac:dyDescent="0.2">
      <c r="U169" s="17"/>
    </row>
    <row r="170" spans="21:21" x14ac:dyDescent="0.2">
      <c r="U170" s="17"/>
    </row>
    <row r="171" spans="21:21" x14ac:dyDescent="0.2">
      <c r="U171" s="17"/>
    </row>
    <row r="172" spans="21:21" x14ac:dyDescent="0.2">
      <c r="U172" s="17"/>
    </row>
    <row r="173" spans="21:21" x14ac:dyDescent="0.2">
      <c r="U173" s="17"/>
    </row>
    <row r="174" spans="21:21" x14ac:dyDescent="0.2">
      <c r="U174" s="17"/>
    </row>
    <row r="175" spans="21:21" x14ac:dyDescent="0.2">
      <c r="U175" s="17"/>
    </row>
    <row r="176" spans="21:21" x14ac:dyDescent="0.2">
      <c r="U176" s="17"/>
    </row>
    <row r="177" spans="21:21" x14ac:dyDescent="0.2">
      <c r="U177" s="17"/>
    </row>
    <row r="178" spans="21:21" x14ac:dyDescent="0.2">
      <c r="U178" s="17"/>
    </row>
    <row r="179" spans="21:21" x14ac:dyDescent="0.2">
      <c r="U179" s="17"/>
    </row>
    <row r="180" spans="21:21" x14ac:dyDescent="0.2">
      <c r="U180" s="17"/>
    </row>
    <row r="181" spans="21:21" x14ac:dyDescent="0.2">
      <c r="U181" s="17"/>
    </row>
    <row r="182" spans="21:21" x14ac:dyDescent="0.2">
      <c r="U182" s="17"/>
    </row>
    <row r="183" spans="21:21" x14ac:dyDescent="0.2">
      <c r="U183" s="17"/>
    </row>
    <row r="184" spans="21:21" x14ac:dyDescent="0.2">
      <c r="U184" s="17"/>
    </row>
    <row r="185" spans="21:21" x14ac:dyDescent="0.2">
      <c r="U185" s="17"/>
    </row>
    <row r="186" spans="21:21" x14ac:dyDescent="0.2">
      <c r="U186" s="17"/>
    </row>
    <row r="187" spans="21:21" x14ac:dyDescent="0.2">
      <c r="U187" s="17"/>
    </row>
    <row r="188" spans="21:21" x14ac:dyDescent="0.2">
      <c r="U188" s="17"/>
    </row>
    <row r="189" spans="21:21" x14ac:dyDescent="0.2">
      <c r="U189" s="17"/>
    </row>
    <row r="190" spans="21:21" x14ac:dyDescent="0.2">
      <c r="U190" s="17"/>
    </row>
    <row r="191" spans="21:21" x14ac:dyDescent="0.2">
      <c r="U191" s="17"/>
    </row>
    <row r="192" spans="21:21" x14ac:dyDescent="0.2">
      <c r="U192" s="17"/>
    </row>
    <row r="193" spans="21:21" x14ac:dyDescent="0.2">
      <c r="U193" s="17"/>
    </row>
    <row r="194" spans="21:21" x14ac:dyDescent="0.2">
      <c r="U194" s="17"/>
    </row>
    <row r="195" spans="21:21" x14ac:dyDescent="0.2">
      <c r="U195" s="17"/>
    </row>
    <row r="196" spans="21:21" x14ac:dyDescent="0.2">
      <c r="U196" s="17"/>
    </row>
    <row r="197" spans="21:21" x14ac:dyDescent="0.2">
      <c r="U197" s="17"/>
    </row>
    <row r="198" spans="21:21" x14ac:dyDescent="0.2">
      <c r="U198" s="17"/>
    </row>
    <row r="199" spans="21:21" x14ac:dyDescent="0.2">
      <c r="U199" s="17"/>
    </row>
    <row r="200" spans="21:21" x14ac:dyDescent="0.2">
      <c r="U200" s="17"/>
    </row>
    <row r="201" spans="21:21" x14ac:dyDescent="0.2">
      <c r="U201" s="17"/>
    </row>
    <row r="202" spans="21:21" x14ac:dyDescent="0.2">
      <c r="U202" s="17"/>
    </row>
    <row r="203" spans="21:21" x14ac:dyDescent="0.2">
      <c r="U203" s="17"/>
    </row>
    <row r="204" spans="21:21" x14ac:dyDescent="0.2">
      <c r="U204" s="17"/>
    </row>
    <row r="205" spans="21:21" x14ac:dyDescent="0.2">
      <c r="U205" s="17"/>
    </row>
    <row r="206" spans="21:21" x14ac:dyDescent="0.2">
      <c r="U206" s="17"/>
    </row>
    <row r="207" spans="21:21" x14ac:dyDescent="0.2">
      <c r="U207" s="17"/>
    </row>
  </sheetData>
  <mergeCells count="3">
    <mergeCell ref="A1:A2"/>
    <mergeCell ref="I1:O1"/>
    <mergeCell ref="Q1:W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40C72-E6C1-A44F-A620-AF47AB935286}">
  <dimension ref="A1:Y207"/>
  <sheetViews>
    <sheetView topLeftCell="L111" zoomScale="87" workbookViewId="0">
      <selection activeCell="S6" sqref="S6"/>
    </sheetView>
  </sheetViews>
  <sheetFormatPr baseColWidth="10" defaultRowHeight="16" x14ac:dyDescent="0.2"/>
  <cols>
    <col min="1" max="1" width="18.33203125" style="50" bestFit="1" customWidth="1"/>
    <col min="2" max="2" width="12.33203125" style="115" customWidth="1"/>
    <col min="3" max="3" width="9.1640625" style="115" bestFit="1" customWidth="1"/>
    <col min="4" max="4" width="6.1640625" style="115" bestFit="1" customWidth="1"/>
    <col min="5" max="5" width="10.1640625" style="115" bestFit="1" customWidth="1"/>
    <col min="6" max="6" width="6.1640625" style="115" bestFit="1" customWidth="1"/>
    <col min="7" max="7" width="5.6640625" style="115" bestFit="1" customWidth="1"/>
    <col min="8" max="8" width="10" style="115" bestFit="1" customWidth="1"/>
    <col min="9" max="9" width="10.33203125" style="115" bestFit="1" customWidth="1"/>
    <col min="10" max="10" width="8.1640625" style="115" bestFit="1" customWidth="1"/>
    <col min="11" max="12" width="10.33203125" style="115" bestFit="1" customWidth="1"/>
    <col min="13" max="13" width="8.1640625" style="115" bestFit="1" customWidth="1"/>
    <col min="14" max="14" width="11.1640625" style="115" bestFit="1" customWidth="1"/>
    <col min="15" max="15" width="8.1640625" style="115" bestFit="1" customWidth="1"/>
    <col min="16" max="16" width="2.5" style="115" customWidth="1"/>
    <col min="17" max="17" width="9.6640625" style="115" bestFit="1" customWidth="1"/>
    <col min="18" max="18" width="4.83203125" style="115" bestFit="1" customWidth="1"/>
    <col min="19" max="19" width="9.6640625" style="212" bestFit="1" customWidth="1"/>
    <col min="20" max="20" width="6" style="212" bestFit="1" customWidth="1"/>
    <col min="21" max="21" width="8.5" style="115" bestFit="1" customWidth="1"/>
    <col min="22" max="22" width="10.6640625" style="115" bestFit="1" customWidth="1"/>
    <col min="23" max="23" width="7" style="115" bestFit="1" customWidth="1"/>
    <col min="24" max="24" width="14.83203125" style="115" bestFit="1" customWidth="1"/>
    <col min="25" max="25" width="10.6640625" style="115" bestFit="1" customWidth="1"/>
    <col min="26" max="16384" width="10.83203125" style="50"/>
  </cols>
  <sheetData>
    <row r="1" spans="1:25" s="18" customFormat="1" ht="18" x14ac:dyDescent="0.2">
      <c r="A1" s="219" t="s">
        <v>278</v>
      </c>
      <c r="B1" s="109"/>
      <c r="C1" s="40"/>
      <c r="D1" s="40"/>
      <c r="E1" s="40"/>
      <c r="F1" s="40"/>
      <c r="G1" s="40"/>
      <c r="H1" s="40"/>
      <c r="I1" s="218" t="s">
        <v>103</v>
      </c>
      <c r="J1" s="218"/>
      <c r="K1" s="218"/>
      <c r="L1" s="218"/>
      <c r="M1" s="218"/>
      <c r="N1" s="218"/>
      <c r="O1" s="218"/>
      <c r="P1" s="40"/>
      <c r="Q1" s="218" t="s">
        <v>1838</v>
      </c>
      <c r="R1" s="218"/>
      <c r="S1" s="218"/>
      <c r="T1" s="218"/>
      <c r="U1" s="218"/>
      <c r="V1" s="218"/>
      <c r="W1" s="218"/>
      <c r="X1" s="17"/>
      <c r="Y1" s="17"/>
    </row>
    <row r="2" spans="1:25" s="18" customFormat="1" ht="50" customHeight="1" x14ac:dyDescent="0.2">
      <c r="A2" s="220"/>
      <c r="B2" s="110" t="s">
        <v>546</v>
      </c>
      <c r="C2" s="43" t="s">
        <v>1835</v>
      </c>
      <c r="D2" s="42" t="s">
        <v>106</v>
      </c>
      <c r="E2" s="43" t="s">
        <v>1836</v>
      </c>
      <c r="F2" s="42" t="s">
        <v>106</v>
      </c>
      <c r="G2" s="20" t="s">
        <v>0</v>
      </c>
      <c r="H2" s="43" t="s">
        <v>1837</v>
      </c>
      <c r="I2" s="41" t="s">
        <v>1839</v>
      </c>
      <c r="J2" s="42" t="s">
        <v>1840</v>
      </c>
      <c r="K2" s="41" t="s">
        <v>1841</v>
      </c>
      <c r="L2" s="42" t="s">
        <v>1840</v>
      </c>
      <c r="M2" s="43" t="s">
        <v>1842</v>
      </c>
      <c r="N2" s="41" t="s">
        <v>1843</v>
      </c>
      <c r="O2" s="42" t="s">
        <v>1840</v>
      </c>
      <c r="P2" s="42"/>
      <c r="Q2" s="41" t="s">
        <v>105</v>
      </c>
      <c r="R2" s="42" t="s">
        <v>106</v>
      </c>
      <c r="S2" s="41" t="s">
        <v>107</v>
      </c>
      <c r="T2" s="42" t="s">
        <v>106</v>
      </c>
      <c r="U2" s="42" t="s">
        <v>1606</v>
      </c>
      <c r="V2" s="41" t="s">
        <v>108</v>
      </c>
      <c r="W2" s="42" t="s">
        <v>106</v>
      </c>
      <c r="X2" s="43" t="s">
        <v>1847</v>
      </c>
      <c r="Y2" s="43" t="s">
        <v>1848</v>
      </c>
    </row>
    <row r="3" spans="1:25" s="54" customFormat="1" x14ac:dyDescent="0.2">
      <c r="A3" s="54" t="s">
        <v>749</v>
      </c>
      <c r="B3" s="22">
        <v>21.449000000000002</v>
      </c>
      <c r="C3" s="25">
        <v>2.95</v>
      </c>
      <c r="D3" s="25">
        <v>0.17</v>
      </c>
      <c r="E3" s="25">
        <v>0.36699999999999999</v>
      </c>
      <c r="F3" s="25">
        <v>2.1000000000000001E-2</v>
      </c>
      <c r="G3" s="23">
        <f t="shared" ref="G3:G66" si="0">E3/C3</f>
        <v>0.12440677966101694</v>
      </c>
      <c r="H3" s="24">
        <f t="shared" ref="H3:H66" si="1">C3+(0.235*E3)</f>
        <v>3.0362450000000001</v>
      </c>
      <c r="I3" s="58">
        <v>3.4000000000000002E-2</v>
      </c>
      <c r="J3" s="58">
        <v>9.4E-2</v>
      </c>
      <c r="K3" s="58">
        <v>9.0000000000000006E-5</v>
      </c>
      <c r="L3" s="58">
        <v>7.6999999999999996E-4</v>
      </c>
      <c r="M3" s="80">
        <v>9.5243999999999995E-2</v>
      </c>
      <c r="N3" s="25">
        <v>0.08</v>
      </c>
      <c r="O3" s="25">
        <v>0.36</v>
      </c>
      <c r="P3" s="25"/>
      <c r="Q3" s="25">
        <v>4</v>
      </c>
      <c r="R3" s="25">
        <v>99</v>
      </c>
      <c r="S3" s="184">
        <v>0.5</v>
      </c>
      <c r="T3" s="184">
        <v>5</v>
      </c>
      <c r="U3" s="147">
        <f>(T3/S3)*100</f>
        <v>1000</v>
      </c>
      <c r="V3" s="24">
        <v>-16800</v>
      </c>
      <c r="W3" s="24">
        <v>7700</v>
      </c>
      <c r="X3" s="22">
        <f t="shared" ref="X3:X66" si="2">100*(1-(S3/Q3))</f>
        <v>87.5</v>
      </c>
      <c r="Y3" s="22">
        <f t="shared" ref="Y3:Y66" si="3">(Q3-S3)/R3</f>
        <v>3.5353535353535352E-2</v>
      </c>
    </row>
    <row r="4" spans="1:25" s="54" customFormat="1" x14ac:dyDescent="0.2">
      <c r="A4" s="54" t="s">
        <v>750</v>
      </c>
      <c r="B4" s="22">
        <v>20.038</v>
      </c>
      <c r="C4" s="25">
        <v>73.900000000000006</v>
      </c>
      <c r="D4" s="25">
        <v>1.6</v>
      </c>
      <c r="E4" s="25">
        <v>22.74</v>
      </c>
      <c r="F4" s="25">
        <v>0.41</v>
      </c>
      <c r="G4" s="23">
        <f t="shared" si="0"/>
        <v>0.30771312584573746</v>
      </c>
      <c r="H4" s="24">
        <f t="shared" si="1"/>
        <v>79.243900000000011</v>
      </c>
      <c r="I4" s="58">
        <v>8.0999999999999996E-3</v>
      </c>
      <c r="J4" s="58">
        <v>4.7999999999999996E-3</v>
      </c>
      <c r="K4" s="58">
        <v>7.0799999999999997E-4</v>
      </c>
      <c r="L4" s="58">
        <v>7.2999999999999999E-5</v>
      </c>
      <c r="M4" s="80">
        <v>0.10088999999999999</v>
      </c>
      <c r="N4" s="25">
        <v>7.5999999999999998E-2</v>
      </c>
      <c r="O4" s="25">
        <v>5.7000000000000002E-2</v>
      </c>
      <c r="P4" s="25"/>
      <c r="Q4" s="25">
        <v>8</v>
      </c>
      <c r="R4" s="25">
        <v>4.8</v>
      </c>
      <c r="S4" s="184">
        <v>4.5599999999999996</v>
      </c>
      <c r="T4" s="184">
        <v>0.47</v>
      </c>
      <c r="U4" s="147">
        <f t="shared" ref="U4:U67" si="4">(T4/S4)*100</f>
        <v>10.307017543859649</v>
      </c>
      <c r="V4" s="24">
        <v>-1500</v>
      </c>
      <c r="W4" s="24">
        <v>1500</v>
      </c>
      <c r="X4" s="22">
        <f t="shared" si="2"/>
        <v>43.000000000000007</v>
      </c>
      <c r="Y4" s="22">
        <f t="shared" si="3"/>
        <v>0.71666666666666679</v>
      </c>
    </row>
    <row r="5" spans="1:25" s="54" customFormat="1" x14ac:dyDescent="0.2">
      <c r="A5" s="54" t="s">
        <v>751</v>
      </c>
      <c r="B5" s="22">
        <v>22.77</v>
      </c>
      <c r="C5" s="25">
        <v>15.43</v>
      </c>
      <c r="D5" s="25">
        <v>0.65</v>
      </c>
      <c r="E5" s="25">
        <v>4.18</v>
      </c>
      <c r="F5" s="25">
        <v>0.13</v>
      </c>
      <c r="G5" s="23">
        <f t="shared" si="0"/>
        <v>0.27090084251458196</v>
      </c>
      <c r="H5" s="24">
        <f t="shared" si="1"/>
        <v>16.412299999999998</v>
      </c>
      <c r="I5" s="58">
        <v>1.2999999999999999E-2</v>
      </c>
      <c r="J5" s="58">
        <v>2.1000000000000001E-2</v>
      </c>
      <c r="K5" s="58">
        <v>1.0399999999999999E-3</v>
      </c>
      <c r="L5" s="58">
        <v>1.8000000000000001E-4</v>
      </c>
      <c r="M5" s="80">
        <v>0.11146</v>
      </c>
      <c r="N5" s="25">
        <v>0.01</v>
      </c>
      <c r="O5" s="25">
        <v>0.31</v>
      </c>
      <c r="P5" s="25"/>
      <c r="Q5" s="25">
        <v>9</v>
      </c>
      <c r="R5" s="25">
        <v>21</v>
      </c>
      <c r="S5" s="184">
        <v>6.7</v>
      </c>
      <c r="T5" s="184">
        <v>1.2</v>
      </c>
      <c r="U5" s="147">
        <f t="shared" si="4"/>
        <v>17.910447761194028</v>
      </c>
      <c r="V5" s="24">
        <v>-17900</v>
      </c>
      <c r="W5" s="24">
        <v>9600</v>
      </c>
      <c r="X5" s="22">
        <f t="shared" si="2"/>
        <v>25.555555555555554</v>
      </c>
      <c r="Y5" s="22">
        <f t="shared" si="3"/>
        <v>0.10952380952380951</v>
      </c>
    </row>
    <row r="6" spans="1:25" x14ac:dyDescent="0.2">
      <c r="A6" s="50" t="s">
        <v>752</v>
      </c>
      <c r="B6" s="30">
        <v>14.015000000000001</v>
      </c>
      <c r="C6" s="17">
        <v>297</v>
      </c>
      <c r="D6" s="17">
        <v>13</v>
      </c>
      <c r="E6" s="17">
        <v>95</v>
      </c>
      <c r="F6" s="17">
        <v>2.2999999999999998</v>
      </c>
      <c r="G6" s="31">
        <f t="shared" si="0"/>
        <v>0.31986531986531985</v>
      </c>
      <c r="H6" s="32">
        <f t="shared" si="1"/>
        <v>319.32499999999999</v>
      </c>
      <c r="I6" s="56">
        <v>6.8999999999999999E-3</v>
      </c>
      <c r="J6" s="56">
        <v>1.8E-3</v>
      </c>
      <c r="K6" s="56">
        <v>1.044E-3</v>
      </c>
      <c r="L6" s="56">
        <v>5.3999999999999998E-5</v>
      </c>
      <c r="M6" s="82">
        <v>0.14632999999999999</v>
      </c>
      <c r="N6" s="17">
        <v>4.5999999999999999E-2</v>
      </c>
      <c r="O6" s="17">
        <v>1.2E-2</v>
      </c>
      <c r="P6" s="17"/>
      <c r="Q6" s="17">
        <v>7</v>
      </c>
      <c r="R6" s="17">
        <v>1.8</v>
      </c>
      <c r="S6" s="182">
        <v>6.73</v>
      </c>
      <c r="T6" s="182">
        <v>0.35</v>
      </c>
      <c r="U6" s="121">
        <f t="shared" si="4"/>
        <v>5.2005943536404153</v>
      </c>
      <c r="V6" s="32">
        <v>20</v>
      </c>
      <c r="W6" s="32">
        <v>410</v>
      </c>
      <c r="X6" s="30">
        <f t="shared" si="2"/>
        <v>3.8571428571428479</v>
      </c>
      <c r="Y6" s="30">
        <f t="shared" si="3"/>
        <v>0.14999999999999977</v>
      </c>
    </row>
    <row r="7" spans="1:25" x14ac:dyDescent="0.2">
      <c r="A7" s="50" t="s">
        <v>753</v>
      </c>
      <c r="B7" s="30">
        <v>19.216999999999999</v>
      </c>
      <c r="C7" s="17">
        <v>94.8</v>
      </c>
      <c r="D7" s="17">
        <v>4.7</v>
      </c>
      <c r="E7" s="17">
        <v>49.6</v>
      </c>
      <c r="F7" s="17">
        <v>1.9</v>
      </c>
      <c r="G7" s="31">
        <f t="shared" si="0"/>
        <v>0.52320675105485237</v>
      </c>
      <c r="H7" s="32">
        <f t="shared" si="1"/>
        <v>106.45599999999999</v>
      </c>
      <c r="I7" s="56">
        <v>6.4000000000000003E-3</v>
      </c>
      <c r="J7" s="56">
        <v>2.8E-3</v>
      </c>
      <c r="K7" s="56">
        <v>1.0970000000000001E-3</v>
      </c>
      <c r="L7" s="56">
        <v>6.0999999999999999E-5</v>
      </c>
      <c r="M7" s="82">
        <v>-0.18010999999999999</v>
      </c>
      <c r="N7" s="17">
        <v>5.1999999999999998E-2</v>
      </c>
      <c r="O7" s="17">
        <v>2.3E-2</v>
      </c>
      <c r="P7" s="17"/>
      <c r="Q7" s="17">
        <v>6.5</v>
      </c>
      <c r="R7" s="17">
        <v>2.8</v>
      </c>
      <c r="S7" s="182">
        <v>7.07</v>
      </c>
      <c r="T7" s="182">
        <v>0.39</v>
      </c>
      <c r="U7" s="121">
        <f t="shared" si="4"/>
        <v>5.5162659123055162</v>
      </c>
      <c r="V7" s="32">
        <v>-540</v>
      </c>
      <c r="W7" s="32">
        <v>640</v>
      </c>
      <c r="X7" s="30">
        <f t="shared" si="2"/>
        <v>-8.7692307692307736</v>
      </c>
      <c r="Y7" s="30">
        <f t="shared" si="3"/>
        <v>-0.20357142857142868</v>
      </c>
    </row>
    <row r="8" spans="1:25" s="54" customFormat="1" x14ac:dyDescent="0.2">
      <c r="A8" s="54" t="s">
        <v>754</v>
      </c>
      <c r="B8" s="22">
        <v>9.5340000000000007</v>
      </c>
      <c r="C8" s="25">
        <v>88.4</v>
      </c>
      <c r="D8" s="25">
        <v>3.4</v>
      </c>
      <c r="E8" s="25">
        <v>42.9</v>
      </c>
      <c r="F8" s="25">
        <v>1.9</v>
      </c>
      <c r="G8" s="23">
        <f t="shared" si="0"/>
        <v>0.48529411764705876</v>
      </c>
      <c r="H8" s="24">
        <f t="shared" si="1"/>
        <v>98.481500000000011</v>
      </c>
      <c r="I8" s="58">
        <v>1.44E-2</v>
      </c>
      <c r="J8" s="58">
        <v>5.8999999999999999E-3</v>
      </c>
      <c r="K8" s="58">
        <v>1.24E-3</v>
      </c>
      <c r="L8" s="58">
        <v>1E-4</v>
      </c>
      <c r="M8" s="80">
        <v>-6.9226999999999997E-2</v>
      </c>
      <c r="N8" s="25">
        <v>6.7000000000000004E-2</v>
      </c>
      <c r="O8" s="25">
        <v>3.6999999999999998E-2</v>
      </c>
      <c r="P8" s="25"/>
      <c r="Q8" s="25">
        <v>14.4</v>
      </c>
      <c r="R8" s="25">
        <v>5.9</v>
      </c>
      <c r="S8" s="184">
        <v>7.97</v>
      </c>
      <c r="T8" s="184">
        <v>0.65</v>
      </c>
      <c r="U8" s="146">
        <f t="shared" si="4"/>
        <v>8.1555834378920959</v>
      </c>
      <c r="V8" s="24">
        <v>340</v>
      </c>
      <c r="W8" s="24">
        <v>950</v>
      </c>
      <c r="X8" s="22">
        <f t="shared" si="2"/>
        <v>44.652777777777786</v>
      </c>
      <c r="Y8" s="22">
        <f t="shared" si="3"/>
        <v>1.0898305084745763</v>
      </c>
    </row>
    <row r="9" spans="1:25" s="54" customFormat="1" x14ac:dyDescent="0.2">
      <c r="A9" s="54" t="s">
        <v>755</v>
      </c>
      <c r="B9" s="22">
        <v>22.789000000000001</v>
      </c>
      <c r="C9" s="25">
        <v>266</v>
      </c>
      <c r="D9" s="25">
        <v>14</v>
      </c>
      <c r="E9" s="25">
        <v>88.3</v>
      </c>
      <c r="F9" s="25">
        <v>3.4</v>
      </c>
      <c r="G9" s="23">
        <f t="shared" si="0"/>
        <v>0.33195488721804511</v>
      </c>
      <c r="H9" s="24">
        <f t="shared" si="1"/>
        <v>286.75049999999999</v>
      </c>
      <c r="I9" s="58">
        <v>8.6E-3</v>
      </c>
      <c r="J9" s="58">
        <v>1.2999999999999999E-3</v>
      </c>
      <c r="K9" s="58">
        <v>1.34E-3</v>
      </c>
      <c r="L9" s="58">
        <v>5.3999999999999998E-5</v>
      </c>
      <c r="M9" s="80">
        <v>0.33071</v>
      </c>
      <c r="N9" s="25">
        <v>4.8899999999999999E-2</v>
      </c>
      <c r="O9" s="25">
        <v>7.0000000000000001E-3</v>
      </c>
      <c r="P9" s="25"/>
      <c r="Q9" s="25">
        <v>8.6999999999999993</v>
      </c>
      <c r="R9" s="25">
        <v>1.3</v>
      </c>
      <c r="S9" s="184">
        <v>8.6300000000000008</v>
      </c>
      <c r="T9" s="184">
        <v>0.35</v>
      </c>
      <c r="U9" s="146">
        <f t="shared" si="4"/>
        <v>4.0556199304750864</v>
      </c>
      <c r="V9" s="24">
        <v>120</v>
      </c>
      <c r="W9" s="24">
        <v>270</v>
      </c>
      <c r="X9" s="22">
        <f t="shared" si="2"/>
        <v>0.80459770114941209</v>
      </c>
      <c r="Y9" s="22">
        <f t="shared" si="3"/>
        <v>5.3846153846152697E-2</v>
      </c>
    </row>
    <row r="10" spans="1:25" s="54" customFormat="1" x14ac:dyDescent="0.2">
      <c r="A10" s="54" t="s">
        <v>756</v>
      </c>
      <c r="B10" s="22">
        <v>22.760999999999999</v>
      </c>
      <c r="C10" s="25">
        <v>7.33</v>
      </c>
      <c r="D10" s="25">
        <v>0.55000000000000004</v>
      </c>
      <c r="E10" s="25">
        <v>0.73799999999999999</v>
      </c>
      <c r="F10" s="25">
        <v>4.9000000000000002E-2</v>
      </c>
      <c r="G10" s="23">
        <f t="shared" si="0"/>
        <v>0.10068212824010914</v>
      </c>
      <c r="H10" s="24">
        <f t="shared" si="1"/>
        <v>7.5034299999999998</v>
      </c>
      <c r="I10" s="58">
        <v>-0.01</v>
      </c>
      <c r="J10" s="58">
        <v>4.1000000000000002E-2</v>
      </c>
      <c r="K10" s="58">
        <v>1.3699999999999999E-3</v>
      </c>
      <c r="L10" s="58">
        <v>3.1E-4</v>
      </c>
      <c r="M10" s="80">
        <v>1.6556999999999999E-2</v>
      </c>
      <c r="N10" s="25">
        <v>0.17</v>
      </c>
      <c r="O10" s="25">
        <v>0.46</v>
      </c>
      <c r="P10" s="25"/>
      <c r="Q10" s="25">
        <v>-6</v>
      </c>
      <c r="R10" s="25">
        <v>43</v>
      </c>
      <c r="S10" s="184">
        <v>8.8000000000000007</v>
      </c>
      <c r="T10" s="184">
        <v>2</v>
      </c>
      <c r="U10" s="147">
        <f t="shared" si="4"/>
        <v>22.727272727272727</v>
      </c>
      <c r="V10" s="24">
        <v>-15000</v>
      </c>
      <c r="W10" s="24">
        <v>15000</v>
      </c>
      <c r="X10" s="22">
        <f t="shared" si="2"/>
        <v>246.66666666666669</v>
      </c>
      <c r="Y10" s="22">
        <f t="shared" si="3"/>
        <v>-0.34418604651162793</v>
      </c>
    </row>
    <row r="11" spans="1:25" s="54" customFormat="1" x14ac:dyDescent="0.2">
      <c r="A11" s="54" t="s">
        <v>757</v>
      </c>
      <c r="B11" s="22">
        <v>19.352</v>
      </c>
      <c r="C11" s="25">
        <v>4.58</v>
      </c>
      <c r="D11" s="25">
        <v>0.19</v>
      </c>
      <c r="E11" s="25">
        <v>0.48599999999999999</v>
      </c>
      <c r="F11" s="25">
        <v>3.4000000000000002E-2</v>
      </c>
      <c r="G11" s="23">
        <f t="shared" si="0"/>
        <v>0.10611353711790393</v>
      </c>
      <c r="H11" s="24">
        <f t="shared" si="1"/>
        <v>4.69421</v>
      </c>
      <c r="I11" s="58">
        <v>2.9000000000000001E-2</v>
      </c>
      <c r="J11" s="58">
        <v>7.0000000000000007E-2</v>
      </c>
      <c r="K11" s="58">
        <v>1.41E-3</v>
      </c>
      <c r="L11" s="58">
        <v>6.8000000000000005E-4</v>
      </c>
      <c r="M11" s="80">
        <v>-6.3724000000000003E-2</v>
      </c>
      <c r="N11" s="25">
        <v>-0.7</v>
      </c>
      <c r="O11" s="25">
        <v>0.95</v>
      </c>
      <c r="P11" s="25"/>
      <c r="Q11" s="25">
        <v>2</v>
      </c>
      <c r="R11" s="25">
        <v>66</v>
      </c>
      <c r="S11" s="184">
        <v>9.1</v>
      </c>
      <c r="T11" s="184">
        <v>4.4000000000000004</v>
      </c>
      <c r="U11" s="147">
        <f t="shared" si="4"/>
        <v>48.351648351648358</v>
      </c>
      <c r="V11" s="24">
        <v>-53000</v>
      </c>
      <c r="W11" s="24">
        <v>39000</v>
      </c>
      <c r="X11" s="22">
        <f t="shared" si="2"/>
        <v>-355</v>
      </c>
      <c r="Y11" s="22">
        <f t="shared" si="3"/>
        <v>-0.10757575757575757</v>
      </c>
    </row>
    <row r="12" spans="1:25" x14ac:dyDescent="0.2">
      <c r="A12" s="50" t="s">
        <v>758</v>
      </c>
      <c r="B12" s="30">
        <v>9.1758000000000006</v>
      </c>
      <c r="C12" s="17">
        <v>105.2</v>
      </c>
      <c r="D12" s="17">
        <v>1.9</v>
      </c>
      <c r="E12" s="17">
        <v>65.2</v>
      </c>
      <c r="F12" s="17">
        <v>0.88</v>
      </c>
      <c r="G12" s="31">
        <f t="shared" si="0"/>
        <v>0.61977186311787069</v>
      </c>
      <c r="H12" s="32">
        <f t="shared" si="1"/>
        <v>120.52200000000001</v>
      </c>
      <c r="I12" s="56">
        <v>8.2000000000000007E-3</v>
      </c>
      <c r="J12" s="56">
        <v>4.5999999999999999E-3</v>
      </c>
      <c r="K12" s="56">
        <v>1.423E-3</v>
      </c>
      <c r="L12" s="56">
        <v>8.3999999999999995E-5</v>
      </c>
      <c r="M12" s="82">
        <v>0.23882999999999999</v>
      </c>
      <c r="N12" s="17">
        <v>3.6999999999999998E-2</v>
      </c>
      <c r="O12" s="17">
        <v>2.1000000000000001E-2</v>
      </c>
      <c r="P12" s="17"/>
      <c r="Q12" s="17">
        <v>8.1999999999999993</v>
      </c>
      <c r="R12" s="17">
        <v>4.5999999999999996</v>
      </c>
      <c r="S12" s="182">
        <v>9.17</v>
      </c>
      <c r="T12" s="182">
        <v>0.54</v>
      </c>
      <c r="U12" s="121">
        <f t="shared" si="4"/>
        <v>5.8887677208287901</v>
      </c>
      <c r="V12" s="32">
        <v>-180</v>
      </c>
      <c r="W12" s="32">
        <v>750</v>
      </c>
      <c r="X12" s="30">
        <f t="shared" si="2"/>
        <v>-11.829268292682936</v>
      </c>
      <c r="Y12" s="30">
        <f t="shared" si="3"/>
        <v>-0.21086956521739145</v>
      </c>
    </row>
    <row r="13" spans="1:25" x14ac:dyDescent="0.2">
      <c r="A13" s="50" t="s">
        <v>759</v>
      </c>
      <c r="B13" s="30">
        <v>12.609</v>
      </c>
      <c r="C13" s="17">
        <v>91</v>
      </c>
      <c r="D13" s="17">
        <v>3.6</v>
      </c>
      <c r="E13" s="17">
        <v>62.4</v>
      </c>
      <c r="F13" s="17">
        <v>2.1</v>
      </c>
      <c r="G13" s="31">
        <f t="shared" si="0"/>
        <v>0.68571428571428572</v>
      </c>
      <c r="H13" s="32">
        <f t="shared" si="1"/>
        <v>105.664</v>
      </c>
      <c r="I13" s="56">
        <v>1.06E-2</v>
      </c>
      <c r="J13" s="56">
        <v>4.4000000000000003E-3</v>
      </c>
      <c r="K13" s="56">
        <v>1.4400000000000001E-3</v>
      </c>
      <c r="L13" s="56">
        <v>1E-4</v>
      </c>
      <c r="M13" s="82">
        <v>0.13988</v>
      </c>
      <c r="N13" s="17">
        <v>5.1999999999999998E-2</v>
      </c>
      <c r="O13" s="17">
        <v>2.1999999999999999E-2</v>
      </c>
      <c r="P13" s="17"/>
      <c r="Q13" s="17">
        <v>10.6</v>
      </c>
      <c r="R13" s="17">
        <v>4.4000000000000004</v>
      </c>
      <c r="S13" s="182">
        <v>9.3000000000000007</v>
      </c>
      <c r="T13" s="182">
        <v>0.65</v>
      </c>
      <c r="U13" s="121">
        <f t="shared" si="4"/>
        <v>6.9892473118279561</v>
      </c>
      <c r="V13" s="32">
        <v>-180</v>
      </c>
      <c r="W13" s="32">
        <v>710</v>
      </c>
      <c r="X13" s="30">
        <f t="shared" si="2"/>
        <v>12.264150943396213</v>
      </c>
      <c r="Y13" s="30">
        <f t="shared" si="3"/>
        <v>0.29545454545454519</v>
      </c>
    </row>
    <row r="14" spans="1:25" x14ac:dyDescent="0.2">
      <c r="A14" s="50" t="s">
        <v>760</v>
      </c>
      <c r="B14" s="30">
        <v>10.352</v>
      </c>
      <c r="C14" s="17">
        <v>202.3</v>
      </c>
      <c r="D14" s="17">
        <v>9.6</v>
      </c>
      <c r="E14" s="17">
        <v>71.3</v>
      </c>
      <c r="F14" s="17">
        <v>3.5</v>
      </c>
      <c r="G14" s="31">
        <f t="shared" si="0"/>
        <v>0.3524468610973801</v>
      </c>
      <c r="H14" s="32">
        <f t="shared" si="1"/>
        <v>219.05549999999999</v>
      </c>
      <c r="I14" s="56">
        <v>1.21E-2</v>
      </c>
      <c r="J14" s="56">
        <v>2.0999999999999999E-3</v>
      </c>
      <c r="K14" s="56">
        <v>1.619E-3</v>
      </c>
      <c r="L14" s="56">
        <v>9.0000000000000006E-5</v>
      </c>
      <c r="M14" s="82">
        <v>-0.19681000000000001</v>
      </c>
      <c r="N14" s="17">
        <v>5.6000000000000001E-2</v>
      </c>
      <c r="O14" s="17">
        <v>1.2E-2</v>
      </c>
      <c r="P14" s="17"/>
      <c r="Q14" s="17">
        <v>12.2</v>
      </c>
      <c r="R14" s="17">
        <v>2.1</v>
      </c>
      <c r="S14" s="182">
        <v>10.43</v>
      </c>
      <c r="T14" s="182">
        <v>0.57999999999999996</v>
      </c>
      <c r="U14" s="121">
        <f t="shared" si="4"/>
        <v>5.5608820709491846</v>
      </c>
      <c r="V14" s="32">
        <v>330</v>
      </c>
      <c r="W14" s="32">
        <v>400</v>
      </c>
      <c r="X14" s="30">
        <f t="shared" si="2"/>
        <v>14.508196721311473</v>
      </c>
      <c r="Y14" s="30">
        <f t="shared" si="3"/>
        <v>0.84285714285714264</v>
      </c>
    </row>
    <row r="15" spans="1:25" x14ac:dyDescent="0.2">
      <c r="A15" s="50" t="s">
        <v>761</v>
      </c>
      <c r="B15" s="30">
        <v>22.812000000000001</v>
      </c>
      <c r="C15" s="17">
        <v>299</v>
      </c>
      <c r="D15" s="17">
        <v>14</v>
      </c>
      <c r="E15" s="17">
        <v>107.3</v>
      </c>
      <c r="F15" s="17">
        <v>3.6</v>
      </c>
      <c r="G15" s="31">
        <f t="shared" si="0"/>
        <v>0.35886287625418062</v>
      </c>
      <c r="H15" s="32">
        <f t="shared" si="1"/>
        <v>324.21550000000002</v>
      </c>
      <c r="I15" s="56">
        <v>9.7999999999999997E-3</v>
      </c>
      <c r="J15" s="56">
        <v>1.1999999999999999E-3</v>
      </c>
      <c r="K15" s="56">
        <v>1.6280000000000001E-3</v>
      </c>
      <c r="L15" s="56">
        <v>7.4999999999999993E-5</v>
      </c>
      <c r="M15" s="82">
        <v>0.17979000000000001</v>
      </c>
      <c r="N15" s="17">
        <v>4.3999999999999997E-2</v>
      </c>
      <c r="O15" s="17">
        <v>5.4999999999999997E-3</v>
      </c>
      <c r="P15" s="17"/>
      <c r="Q15" s="17">
        <v>9.9</v>
      </c>
      <c r="R15" s="17">
        <v>1.2</v>
      </c>
      <c r="S15" s="182">
        <v>10.49</v>
      </c>
      <c r="T15" s="182">
        <v>0.48</v>
      </c>
      <c r="U15" s="121">
        <f t="shared" si="4"/>
        <v>4.5757864632983791</v>
      </c>
      <c r="V15" s="32">
        <v>-130</v>
      </c>
      <c r="W15" s="32">
        <v>210</v>
      </c>
      <c r="X15" s="30">
        <f t="shared" si="2"/>
        <v>-5.9595959595959647</v>
      </c>
      <c r="Y15" s="30">
        <f t="shared" si="3"/>
        <v>-0.49166666666666659</v>
      </c>
    </row>
    <row r="16" spans="1:25" x14ac:dyDescent="0.2">
      <c r="A16" s="50" t="s">
        <v>762</v>
      </c>
      <c r="B16" s="30">
        <v>5.2026000000000003</v>
      </c>
      <c r="C16" s="17">
        <v>131.4</v>
      </c>
      <c r="D16" s="17">
        <v>3.2</v>
      </c>
      <c r="E16" s="17">
        <v>62.2</v>
      </c>
      <c r="F16" s="17">
        <v>1</v>
      </c>
      <c r="G16" s="31">
        <f t="shared" si="0"/>
        <v>0.47336377473363772</v>
      </c>
      <c r="H16" s="32">
        <f t="shared" si="1"/>
        <v>146.017</v>
      </c>
      <c r="I16" s="56">
        <v>1.4500000000000001E-2</v>
      </c>
      <c r="J16" s="56">
        <v>7.3000000000000001E-3</v>
      </c>
      <c r="K16" s="56">
        <v>1.6999999999999999E-3</v>
      </c>
      <c r="L16" s="56">
        <v>1.3999999999999999E-4</v>
      </c>
      <c r="M16" s="82">
        <v>0.58716000000000002</v>
      </c>
      <c r="N16" s="17">
        <v>5.7000000000000002E-2</v>
      </c>
      <c r="O16" s="17">
        <v>0.03</v>
      </c>
      <c r="P16" s="17"/>
      <c r="Q16" s="17">
        <v>14.5</v>
      </c>
      <c r="R16" s="17">
        <v>7.3</v>
      </c>
      <c r="S16" s="182">
        <v>10.93</v>
      </c>
      <c r="T16" s="182">
        <v>0.9</v>
      </c>
      <c r="U16" s="121">
        <f t="shared" si="4"/>
        <v>8.2342177493138156</v>
      </c>
      <c r="V16" s="32">
        <v>200</v>
      </c>
      <c r="W16" s="32">
        <v>1000</v>
      </c>
      <c r="X16" s="30">
        <f t="shared" si="2"/>
        <v>24.620689655172413</v>
      </c>
      <c r="Y16" s="30">
        <f t="shared" si="3"/>
        <v>0.489041095890411</v>
      </c>
    </row>
    <row r="17" spans="1:25" s="54" customFormat="1" x14ac:dyDescent="0.2">
      <c r="A17" s="54" t="s">
        <v>763</v>
      </c>
      <c r="B17" s="22">
        <v>5.4053000000000004</v>
      </c>
      <c r="C17" s="25">
        <v>79.2</v>
      </c>
      <c r="D17" s="25">
        <v>3.3</v>
      </c>
      <c r="E17" s="25">
        <v>48.8</v>
      </c>
      <c r="F17" s="25">
        <v>1.5</v>
      </c>
      <c r="G17" s="23">
        <f t="shared" si="0"/>
        <v>0.61616161616161613</v>
      </c>
      <c r="H17" s="24">
        <f t="shared" si="1"/>
        <v>90.668000000000006</v>
      </c>
      <c r="I17" s="58">
        <v>7.1999999999999998E-3</v>
      </c>
      <c r="J17" s="58">
        <v>8.9999999999999993E-3</v>
      </c>
      <c r="K17" s="58">
        <v>1.7099999999999999E-3</v>
      </c>
      <c r="L17" s="58">
        <v>1.6000000000000001E-4</v>
      </c>
      <c r="M17" s="80">
        <v>-4.1019E-2</v>
      </c>
      <c r="N17" s="25">
        <v>3.3000000000000002E-2</v>
      </c>
      <c r="O17" s="25">
        <v>0.04</v>
      </c>
      <c r="P17" s="25"/>
      <c r="Q17" s="25">
        <v>7.2</v>
      </c>
      <c r="R17" s="25">
        <v>9</v>
      </c>
      <c r="S17" s="184">
        <v>11</v>
      </c>
      <c r="T17" s="184">
        <v>1</v>
      </c>
      <c r="U17" s="146">
        <f t="shared" si="4"/>
        <v>9.0909090909090917</v>
      </c>
      <c r="V17" s="24">
        <v>-800</v>
      </c>
      <c r="W17" s="24">
        <v>1200</v>
      </c>
      <c r="X17" s="22">
        <f t="shared" si="2"/>
        <v>-52.777777777777771</v>
      </c>
      <c r="Y17" s="22">
        <f t="shared" si="3"/>
        <v>-0.42222222222222222</v>
      </c>
    </row>
    <row r="18" spans="1:25" x14ac:dyDescent="0.2">
      <c r="A18" s="50" t="s">
        <v>764</v>
      </c>
      <c r="B18" s="30">
        <v>22.768000000000001</v>
      </c>
      <c r="C18" s="17">
        <v>239</v>
      </c>
      <c r="D18" s="17">
        <v>15</v>
      </c>
      <c r="E18" s="17">
        <v>80.099999999999994</v>
      </c>
      <c r="F18" s="17">
        <v>4</v>
      </c>
      <c r="G18" s="31">
        <f t="shared" si="0"/>
        <v>0.33514644351464434</v>
      </c>
      <c r="H18" s="32">
        <f t="shared" si="1"/>
        <v>257.82350000000002</v>
      </c>
      <c r="I18" s="56">
        <v>1.12E-2</v>
      </c>
      <c r="J18" s="56">
        <v>1.6000000000000001E-3</v>
      </c>
      <c r="K18" s="56">
        <v>1.707E-3</v>
      </c>
      <c r="L18" s="56">
        <v>6.0999999999999999E-5</v>
      </c>
      <c r="M18" s="82">
        <v>0.15421000000000001</v>
      </c>
      <c r="N18" s="17">
        <v>4.8099999999999997E-2</v>
      </c>
      <c r="O18" s="17">
        <v>6.4999999999999997E-3</v>
      </c>
      <c r="P18" s="17"/>
      <c r="Q18" s="17">
        <v>11.3</v>
      </c>
      <c r="R18" s="17">
        <v>1.6</v>
      </c>
      <c r="S18" s="182">
        <v>11</v>
      </c>
      <c r="T18" s="182">
        <v>0.39</v>
      </c>
      <c r="U18" s="121">
        <f t="shared" si="4"/>
        <v>3.5454545454545454</v>
      </c>
      <c r="V18" s="32">
        <v>60</v>
      </c>
      <c r="W18" s="32">
        <v>260</v>
      </c>
      <c r="X18" s="30">
        <f t="shared" si="2"/>
        <v>2.6548672566371723</v>
      </c>
      <c r="Y18" s="30">
        <f t="shared" si="3"/>
        <v>0.18750000000000044</v>
      </c>
    </row>
    <row r="19" spans="1:25" s="54" customFormat="1" x14ac:dyDescent="0.2">
      <c r="A19" s="54" t="s">
        <v>765</v>
      </c>
      <c r="B19" s="22">
        <v>8.0404</v>
      </c>
      <c r="C19" s="25">
        <v>113.2</v>
      </c>
      <c r="D19" s="25">
        <v>3.9</v>
      </c>
      <c r="E19" s="25">
        <v>48.4</v>
      </c>
      <c r="F19" s="25">
        <v>1.5</v>
      </c>
      <c r="G19" s="23">
        <f t="shared" si="0"/>
        <v>0.42756183745583037</v>
      </c>
      <c r="H19" s="24">
        <f t="shared" si="1"/>
        <v>124.574</v>
      </c>
      <c r="I19" s="58">
        <v>8.8999999999999999E-3</v>
      </c>
      <c r="J19" s="58">
        <v>4.8999999999999998E-3</v>
      </c>
      <c r="K19" s="58">
        <v>1.74E-3</v>
      </c>
      <c r="L19" s="58">
        <v>1.9000000000000001E-4</v>
      </c>
      <c r="M19" s="80">
        <v>0.30911</v>
      </c>
      <c r="N19" s="25">
        <v>4.2999999999999997E-2</v>
      </c>
      <c r="O19" s="25">
        <v>1.9E-2</v>
      </c>
      <c r="P19" s="25"/>
      <c r="Q19" s="25">
        <v>8.9</v>
      </c>
      <c r="R19" s="25">
        <v>4.9000000000000004</v>
      </c>
      <c r="S19" s="184">
        <v>11.2</v>
      </c>
      <c r="T19" s="184">
        <v>1.2</v>
      </c>
      <c r="U19" s="147">
        <f t="shared" si="4"/>
        <v>10.714285714285715</v>
      </c>
      <c r="V19" s="24">
        <v>-320</v>
      </c>
      <c r="W19" s="24">
        <v>670</v>
      </c>
      <c r="X19" s="22">
        <f t="shared" si="2"/>
        <v>-25.842696629213478</v>
      </c>
      <c r="Y19" s="22">
        <f t="shared" si="3"/>
        <v>-0.46938775510204056</v>
      </c>
    </row>
    <row r="20" spans="1:25" x14ac:dyDescent="0.2">
      <c r="A20" s="50" t="s">
        <v>766</v>
      </c>
      <c r="B20" s="30">
        <v>8.6113</v>
      </c>
      <c r="C20" s="17">
        <v>147.80000000000001</v>
      </c>
      <c r="D20" s="17">
        <v>4.8</v>
      </c>
      <c r="E20" s="17">
        <v>63.3</v>
      </c>
      <c r="F20" s="17">
        <v>1.5</v>
      </c>
      <c r="G20" s="31">
        <f t="shared" si="0"/>
        <v>0.42828146143437074</v>
      </c>
      <c r="H20" s="32">
        <f t="shared" si="1"/>
        <v>162.6755</v>
      </c>
      <c r="I20" s="56">
        <v>1.4800000000000001E-2</v>
      </c>
      <c r="J20" s="56">
        <v>4.4000000000000003E-3</v>
      </c>
      <c r="K20" s="56">
        <v>1.7799999999999999E-3</v>
      </c>
      <c r="L20" s="56">
        <v>1.2999999999999999E-4</v>
      </c>
      <c r="M20" s="82">
        <v>-0.15039</v>
      </c>
      <c r="N20" s="17">
        <v>6.8000000000000005E-2</v>
      </c>
      <c r="O20" s="17">
        <v>1.9E-2</v>
      </c>
      <c r="P20" s="17"/>
      <c r="Q20" s="17">
        <v>15.7</v>
      </c>
      <c r="R20" s="17">
        <v>4.0999999999999996</v>
      </c>
      <c r="S20" s="182">
        <v>11.49</v>
      </c>
      <c r="T20" s="182">
        <v>0.84</v>
      </c>
      <c r="U20" s="121">
        <f t="shared" si="4"/>
        <v>7.3107049608355084</v>
      </c>
      <c r="V20" s="32">
        <v>510</v>
      </c>
      <c r="W20" s="32">
        <v>570</v>
      </c>
      <c r="X20" s="30">
        <f t="shared" si="2"/>
        <v>26.815286624203814</v>
      </c>
      <c r="Y20" s="30">
        <f t="shared" si="3"/>
        <v>1.0268292682926827</v>
      </c>
    </row>
    <row r="21" spans="1:25" x14ac:dyDescent="0.2">
      <c r="A21" s="50" t="s">
        <v>767</v>
      </c>
      <c r="B21" s="30">
        <v>9.2612000000000005</v>
      </c>
      <c r="C21" s="17">
        <v>134.80000000000001</v>
      </c>
      <c r="D21" s="17">
        <v>8.5</v>
      </c>
      <c r="E21" s="17">
        <v>46.7</v>
      </c>
      <c r="F21" s="17">
        <v>3</v>
      </c>
      <c r="G21" s="31">
        <f t="shared" si="0"/>
        <v>0.34643916913946587</v>
      </c>
      <c r="H21" s="32">
        <f t="shared" si="1"/>
        <v>145.77450000000002</v>
      </c>
      <c r="I21" s="56">
        <v>1.3299999999999999E-2</v>
      </c>
      <c r="J21" s="56">
        <v>3.8E-3</v>
      </c>
      <c r="K21" s="56">
        <v>1.8400000000000001E-3</v>
      </c>
      <c r="L21" s="56">
        <v>1.1E-4</v>
      </c>
      <c r="M21" s="82">
        <v>-5.4820000000000001E-2</v>
      </c>
      <c r="N21" s="17">
        <v>4.9000000000000002E-2</v>
      </c>
      <c r="O21" s="17">
        <v>1.4E-2</v>
      </c>
      <c r="P21" s="17"/>
      <c r="Q21" s="17">
        <v>13.4</v>
      </c>
      <c r="R21" s="17">
        <v>3.8</v>
      </c>
      <c r="S21" s="182">
        <v>11.85</v>
      </c>
      <c r="T21" s="182">
        <v>0.72</v>
      </c>
      <c r="U21" s="121">
        <f t="shared" si="4"/>
        <v>6.0759493670886071</v>
      </c>
      <c r="V21" s="32">
        <v>140</v>
      </c>
      <c r="W21" s="32">
        <v>540</v>
      </c>
      <c r="X21" s="30">
        <f t="shared" si="2"/>
        <v>11.567164179104484</v>
      </c>
      <c r="Y21" s="30">
        <f t="shared" si="3"/>
        <v>0.40789473684210548</v>
      </c>
    </row>
    <row r="22" spans="1:25" x14ac:dyDescent="0.2">
      <c r="A22" s="50" t="s">
        <v>768</v>
      </c>
      <c r="B22" s="30">
        <v>6.3498999999999999</v>
      </c>
      <c r="C22" s="17">
        <v>335</v>
      </c>
      <c r="D22" s="17">
        <v>15</v>
      </c>
      <c r="E22" s="17">
        <v>96.9</v>
      </c>
      <c r="F22" s="17">
        <v>3.5</v>
      </c>
      <c r="G22" s="31">
        <f t="shared" si="0"/>
        <v>0.28925373134328358</v>
      </c>
      <c r="H22" s="32">
        <f t="shared" si="1"/>
        <v>357.7715</v>
      </c>
      <c r="I22" s="56">
        <v>1.2500000000000001E-2</v>
      </c>
      <c r="J22" s="56">
        <v>3.3E-3</v>
      </c>
      <c r="K22" s="56">
        <v>1.861E-3</v>
      </c>
      <c r="L22" s="56">
        <v>8.6000000000000003E-5</v>
      </c>
      <c r="M22" s="82">
        <v>3.6842E-2</v>
      </c>
      <c r="N22" s="17">
        <v>4.8000000000000001E-2</v>
      </c>
      <c r="O22" s="17">
        <v>1.2E-2</v>
      </c>
      <c r="P22" s="17"/>
      <c r="Q22" s="17">
        <v>12.6</v>
      </c>
      <c r="R22" s="17">
        <v>3.3</v>
      </c>
      <c r="S22" s="182">
        <v>11.98</v>
      </c>
      <c r="T22" s="182">
        <v>0.56000000000000005</v>
      </c>
      <c r="U22" s="121">
        <f t="shared" si="4"/>
        <v>4.674457429048414</v>
      </c>
      <c r="V22" s="32">
        <v>70</v>
      </c>
      <c r="W22" s="32">
        <v>500</v>
      </c>
      <c r="X22" s="30">
        <f t="shared" si="2"/>
        <v>4.9206349206349138</v>
      </c>
      <c r="Y22" s="30">
        <f t="shared" si="3"/>
        <v>0.18787878787878765</v>
      </c>
    </row>
    <row r="23" spans="1:25" x14ac:dyDescent="0.2">
      <c r="A23" s="50" t="s">
        <v>769</v>
      </c>
      <c r="B23" s="30">
        <v>8.6485000000000003</v>
      </c>
      <c r="C23" s="17">
        <v>80.7</v>
      </c>
      <c r="D23" s="17">
        <v>6.8</v>
      </c>
      <c r="E23" s="17">
        <v>20.9</v>
      </c>
      <c r="F23" s="17">
        <v>2.2000000000000002</v>
      </c>
      <c r="G23" s="31">
        <f t="shared" si="0"/>
        <v>0.25898389095415114</v>
      </c>
      <c r="H23" s="32">
        <f t="shared" si="1"/>
        <v>85.611500000000007</v>
      </c>
      <c r="I23" s="56">
        <v>9.9000000000000008E-3</v>
      </c>
      <c r="J23" s="56">
        <v>6.4999999999999997E-3</v>
      </c>
      <c r="K23" s="56">
        <v>1.91E-3</v>
      </c>
      <c r="L23" s="56">
        <v>1.9000000000000001E-4</v>
      </c>
      <c r="M23" s="82">
        <v>0.16048000000000001</v>
      </c>
      <c r="N23" s="17">
        <v>4.7E-2</v>
      </c>
      <c r="O23" s="17">
        <v>2.5999999999999999E-2</v>
      </c>
      <c r="P23" s="17"/>
      <c r="Q23" s="17">
        <v>9.8000000000000007</v>
      </c>
      <c r="R23" s="17">
        <v>6.5</v>
      </c>
      <c r="S23" s="182">
        <v>12.3</v>
      </c>
      <c r="T23" s="182">
        <v>1.2</v>
      </c>
      <c r="U23" s="121">
        <f t="shared" si="4"/>
        <v>9.7560975609756095</v>
      </c>
      <c r="V23" s="32">
        <v>-580</v>
      </c>
      <c r="W23" s="32">
        <v>840</v>
      </c>
      <c r="X23" s="30">
        <f t="shared" si="2"/>
        <v>-25.510204081632647</v>
      </c>
      <c r="Y23" s="30">
        <f t="shared" si="3"/>
        <v>-0.38461538461538464</v>
      </c>
    </row>
    <row r="24" spans="1:25" s="54" customFormat="1" x14ac:dyDescent="0.2">
      <c r="A24" s="54" t="s">
        <v>770</v>
      </c>
      <c r="B24" s="22">
        <v>6.39</v>
      </c>
      <c r="C24" s="25">
        <v>100.1</v>
      </c>
      <c r="D24" s="25">
        <v>4.5999999999999996</v>
      </c>
      <c r="E24" s="25">
        <v>71.8</v>
      </c>
      <c r="F24" s="25">
        <v>3.5</v>
      </c>
      <c r="G24" s="23">
        <f t="shared" si="0"/>
        <v>0.71728271728271731</v>
      </c>
      <c r="H24" s="24">
        <f t="shared" si="1"/>
        <v>116.97299999999998</v>
      </c>
      <c r="I24" s="58">
        <v>1.46E-2</v>
      </c>
      <c r="J24" s="58">
        <v>6.8999999999999999E-3</v>
      </c>
      <c r="K24" s="58">
        <v>1.9300000000000001E-3</v>
      </c>
      <c r="L24" s="58">
        <v>2.3000000000000001E-4</v>
      </c>
      <c r="M24" s="80">
        <v>0.17949999999999999</v>
      </c>
      <c r="N24" s="25">
        <v>5.2999999999999999E-2</v>
      </c>
      <c r="O24" s="25">
        <v>2.7E-2</v>
      </c>
      <c r="P24" s="25"/>
      <c r="Q24" s="25">
        <v>14.5</v>
      </c>
      <c r="R24" s="25">
        <v>6.9</v>
      </c>
      <c r="S24" s="184">
        <v>12.4</v>
      </c>
      <c r="T24" s="184">
        <v>1.5</v>
      </c>
      <c r="U24" s="147">
        <f t="shared" si="4"/>
        <v>12.096774193548386</v>
      </c>
      <c r="V24" s="24">
        <v>-90</v>
      </c>
      <c r="W24" s="24">
        <v>880</v>
      </c>
      <c r="X24" s="22">
        <f t="shared" si="2"/>
        <v>14.482758620689651</v>
      </c>
      <c r="Y24" s="22">
        <f t="shared" si="3"/>
        <v>0.30434782608695643</v>
      </c>
    </row>
    <row r="25" spans="1:25" s="54" customFormat="1" x14ac:dyDescent="0.2">
      <c r="A25" s="54" t="s">
        <v>771</v>
      </c>
      <c r="B25" s="22">
        <v>14.378</v>
      </c>
      <c r="C25" s="25">
        <v>41.8</v>
      </c>
      <c r="D25" s="25">
        <v>2.5</v>
      </c>
      <c r="E25" s="25">
        <v>9.9</v>
      </c>
      <c r="F25" s="25">
        <v>0.46</v>
      </c>
      <c r="G25" s="23">
        <f t="shared" si="0"/>
        <v>0.23684210526315791</v>
      </c>
      <c r="H25" s="24">
        <f t="shared" si="1"/>
        <v>44.1265</v>
      </c>
      <c r="I25" s="58">
        <v>2.1000000000000001E-2</v>
      </c>
      <c r="J25" s="58">
        <v>1.2E-2</v>
      </c>
      <c r="K25" s="58">
        <v>2.0500000000000002E-3</v>
      </c>
      <c r="L25" s="58">
        <v>1.6000000000000001E-4</v>
      </c>
      <c r="M25" s="80">
        <v>-2.3042E-2</v>
      </c>
      <c r="N25" s="25">
        <v>6.6000000000000003E-2</v>
      </c>
      <c r="O25" s="25">
        <v>4.5999999999999999E-2</v>
      </c>
      <c r="P25" s="25"/>
      <c r="Q25" s="25">
        <v>22</v>
      </c>
      <c r="R25" s="25">
        <v>12</v>
      </c>
      <c r="S25" s="184">
        <v>13.2</v>
      </c>
      <c r="T25" s="184">
        <v>1</v>
      </c>
      <c r="U25" s="146">
        <f t="shared" si="4"/>
        <v>7.5757575757575761</v>
      </c>
      <c r="V25" s="24">
        <v>-700</v>
      </c>
      <c r="W25" s="24">
        <v>1300</v>
      </c>
      <c r="X25" s="22">
        <f t="shared" si="2"/>
        <v>40</v>
      </c>
      <c r="Y25" s="22">
        <f t="shared" si="3"/>
        <v>0.73333333333333339</v>
      </c>
    </row>
    <row r="26" spans="1:25" x14ac:dyDescent="0.2">
      <c r="A26" s="50" t="s">
        <v>772</v>
      </c>
      <c r="B26" s="30">
        <v>22.808</v>
      </c>
      <c r="C26" s="17">
        <v>57.2</v>
      </c>
      <c r="D26" s="17">
        <v>2</v>
      </c>
      <c r="E26" s="17">
        <v>18.41</v>
      </c>
      <c r="F26" s="17">
        <v>0.37</v>
      </c>
      <c r="G26" s="31">
        <f t="shared" si="0"/>
        <v>0.32185314685314687</v>
      </c>
      <c r="H26" s="32">
        <f t="shared" si="1"/>
        <v>61.526350000000001</v>
      </c>
      <c r="I26" s="56">
        <v>1.4500000000000001E-2</v>
      </c>
      <c r="J26" s="56">
        <v>4.8999999999999998E-3</v>
      </c>
      <c r="K26" s="56">
        <v>2.0500000000000002E-3</v>
      </c>
      <c r="L26" s="56">
        <v>1.2E-4</v>
      </c>
      <c r="M26" s="82">
        <v>-0.15384</v>
      </c>
      <c r="N26" s="17">
        <v>5.5E-2</v>
      </c>
      <c r="O26" s="17">
        <v>1.9E-2</v>
      </c>
      <c r="P26" s="17"/>
      <c r="Q26" s="17">
        <v>15</v>
      </c>
      <c r="R26" s="17">
        <v>4.8</v>
      </c>
      <c r="S26" s="182">
        <v>13.23</v>
      </c>
      <c r="T26" s="182">
        <v>0.75</v>
      </c>
      <c r="U26" s="121">
        <f t="shared" si="4"/>
        <v>5.6689342403628116</v>
      </c>
      <c r="V26" s="32">
        <v>40</v>
      </c>
      <c r="W26" s="32">
        <v>530</v>
      </c>
      <c r="X26" s="30">
        <f t="shared" si="2"/>
        <v>11.799999999999999</v>
      </c>
      <c r="Y26" s="30">
        <f t="shared" si="3"/>
        <v>0.36874999999999991</v>
      </c>
    </row>
    <row r="27" spans="1:25" x14ac:dyDescent="0.2">
      <c r="A27" s="50" t="s">
        <v>773</v>
      </c>
      <c r="B27" s="30">
        <v>11.837999999999999</v>
      </c>
      <c r="C27" s="17">
        <v>156.4</v>
      </c>
      <c r="D27" s="17">
        <v>6</v>
      </c>
      <c r="E27" s="17">
        <v>152.69999999999999</v>
      </c>
      <c r="F27" s="17">
        <v>4.4000000000000004</v>
      </c>
      <c r="G27" s="31">
        <f t="shared" si="0"/>
        <v>0.9763427109974423</v>
      </c>
      <c r="H27" s="32">
        <f t="shared" si="1"/>
        <v>192.28450000000001</v>
      </c>
      <c r="I27" s="56">
        <v>1.35E-2</v>
      </c>
      <c r="J27" s="56">
        <v>3.5999999999999999E-3</v>
      </c>
      <c r="K27" s="56">
        <v>2.31E-3</v>
      </c>
      <c r="L27" s="56">
        <v>1.1E-4</v>
      </c>
      <c r="M27" s="82">
        <v>6.2688999999999995E-2</v>
      </c>
      <c r="N27" s="17">
        <v>4.3999999999999997E-2</v>
      </c>
      <c r="O27" s="17">
        <v>1.2E-2</v>
      </c>
      <c r="P27" s="17"/>
      <c r="Q27" s="17">
        <v>13.6</v>
      </c>
      <c r="R27" s="17">
        <v>3.6</v>
      </c>
      <c r="S27" s="182">
        <v>14.87</v>
      </c>
      <c r="T27" s="182">
        <v>0.69</v>
      </c>
      <c r="U27" s="121">
        <f t="shared" si="4"/>
        <v>4.640215198386012</v>
      </c>
      <c r="V27" s="32">
        <v>-150</v>
      </c>
      <c r="W27" s="32">
        <v>450</v>
      </c>
      <c r="X27" s="30">
        <f t="shared" si="2"/>
        <v>-9.3382352941176361</v>
      </c>
      <c r="Y27" s="30">
        <f t="shared" si="3"/>
        <v>-0.35277777777777763</v>
      </c>
    </row>
    <row r="28" spans="1:25" x14ac:dyDescent="0.2">
      <c r="A28" s="50" t="s">
        <v>774</v>
      </c>
      <c r="B28" s="30">
        <v>7.6204000000000001</v>
      </c>
      <c r="C28" s="17">
        <v>106.8</v>
      </c>
      <c r="D28" s="17">
        <v>1.9</v>
      </c>
      <c r="E28" s="17">
        <v>59.8</v>
      </c>
      <c r="F28" s="17">
        <v>1.3</v>
      </c>
      <c r="G28" s="31">
        <f t="shared" si="0"/>
        <v>0.55992509363295884</v>
      </c>
      <c r="H28" s="32">
        <f t="shared" si="1"/>
        <v>120.85299999999999</v>
      </c>
      <c r="I28" s="56">
        <v>1.3100000000000001E-2</v>
      </c>
      <c r="J28" s="56">
        <v>4.8999999999999998E-3</v>
      </c>
      <c r="K28" s="56">
        <v>2.3400000000000001E-3</v>
      </c>
      <c r="L28" s="56">
        <v>1.4999999999999999E-4</v>
      </c>
      <c r="M28" s="82">
        <v>-9.6684000000000006E-2</v>
      </c>
      <c r="N28" s="17">
        <v>4.1000000000000002E-2</v>
      </c>
      <c r="O28" s="17">
        <v>1.6E-2</v>
      </c>
      <c r="P28" s="17"/>
      <c r="Q28" s="17">
        <v>13.1</v>
      </c>
      <c r="R28" s="17">
        <v>4.9000000000000004</v>
      </c>
      <c r="S28" s="182">
        <v>15.07</v>
      </c>
      <c r="T28" s="182">
        <v>0.94</v>
      </c>
      <c r="U28" s="121">
        <f t="shared" si="4"/>
        <v>6.2375580623755802</v>
      </c>
      <c r="V28" s="32">
        <v>-60</v>
      </c>
      <c r="W28" s="32">
        <v>580</v>
      </c>
      <c r="X28" s="30">
        <f t="shared" si="2"/>
        <v>-15.038167938931313</v>
      </c>
      <c r="Y28" s="30">
        <f t="shared" si="3"/>
        <v>-0.40204081632653071</v>
      </c>
    </row>
    <row r="29" spans="1:25" s="54" customFormat="1" x14ac:dyDescent="0.2">
      <c r="A29" s="54" t="s">
        <v>775</v>
      </c>
      <c r="B29" s="22">
        <v>22.853999999999999</v>
      </c>
      <c r="C29" s="25">
        <v>4.6100000000000003</v>
      </c>
      <c r="D29" s="25">
        <v>0.73</v>
      </c>
      <c r="E29" s="25">
        <v>1.26</v>
      </c>
      <c r="F29" s="25">
        <v>0.45</v>
      </c>
      <c r="G29" s="23">
        <f t="shared" si="0"/>
        <v>0.27331887201735355</v>
      </c>
      <c r="H29" s="24">
        <f t="shared" si="1"/>
        <v>4.9061000000000003</v>
      </c>
      <c r="I29" s="58">
        <v>8.0000000000000002E-3</v>
      </c>
      <c r="J29" s="58">
        <v>5.8999999999999997E-2</v>
      </c>
      <c r="K29" s="58">
        <v>2.3500000000000001E-3</v>
      </c>
      <c r="L29" s="58">
        <v>6.7000000000000002E-4</v>
      </c>
      <c r="M29" s="80">
        <v>-1.3356E-2</v>
      </c>
      <c r="N29" s="25">
        <v>0.08</v>
      </c>
      <c r="O29" s="25">
        <v>0.26</v>
      </c>
      <c r="P29" s="25"/>
      <c r="Q29" s="25">
        <v>-11</v>
      </c>
      <c r="R29" s="25">
        <v>64</v>
      </c>
      <c r="S29" s="184">
        <v>15.1</v>
      </c>
      <c r="T29" s="184">
        <v>4.3</v>
      </c>
      <c r="U29" s="147">
        <f t="shared" si="4"/>
        <v>28.476821192052981</v>
      </c>
      <c r="V29" s="24">
        <v>-7400</v>
      </c>
      <c r="W29" s="24">
        <v>5000</v>
      </c>
      <c r="X29" s="22">
        <f t="shared" si="2"/>
        <v>237.27272727272731</v>
      </c>
      <c r="Y29" s="22">
        <f t="shared" si="3"/>
        <v>-0.40781250000000002</v>
      </c>
    </row>
    <row r="30" spans="1:25" x14ac:dyDescent="0.2">
      <c r="A30" s="50" t="s">
        <v>776</v>
      </c>
      <c r="B30" s="30">
        <v>11.24</v>
      </c>
      <c r="C30" s="17">
        <v>157</v>
      </c>
      <c r="D30" s="17">
        <v>6.9</v>
      </c>
      <c r="E30" s="17">
        <v>82.7</v>
      </c>
      <c r="F30" s="17">
        <v>2</v>
      </c>
      <c r="G30" s="31">
        <f t="shared" si="0"/>
        <v>0.52675159235668789</v>
      </c>
      <c r="H30" s="32">
        <f t="shared" si="1"/>
        <v>176.43450000000001</v>
      </c>
      <c r="I30" s="56">
        <v>1.35E-2</v>
      </c>
      <c r="J30" s="56">
        <v>3.5999999999999999E-3</v>
      </c>
      <c r="K30" s="56">
        <v>2.4199999999999998E-3</v>
      </c>
      <c r="L30" s="56">
        <v>1.2999999999999999E-4</v>
      </c>
      <c r="M30" s="82">
        <v>8.9917999999999998E-2</v>
      </c>
      <c r="N30" s="17">
        <v>0.04</v>
      </c>
      <c r="O30" s="17">
        <v>1.0999999999999999E-2</v>
      </c>
      <c r="P30" s="17"/>
      <c r="Q30" s="17">
        <v>13.6</v>
      </c>
      <c r="R30" s="17">
        <v>3.6</v>
      </c>
      <c r="S30" s="182">
        <v>15.56</v>
      </c>
      <c r="T30" s="182">
        <v>0.81</v>
      </c>
      <c r="U30" s="121">
        <f t="shared" si="4"/>
        <v>5.2056555269922882</v>
      </c>
      <c r="V30" s="32">
        <v>-300</v>
      </c>
      <c r="W30" s="32">
        <v>440</v>
      </c>
      <c r="X30" s="30">
        <f t="shared" si="2"/>
        <v>-14.411764705882369</v>
      </c>
      <c r="Y30" s="30">
        <f t="shared" si="3"/>
        <v>-0.54444444444444462</v>
      </c>
    </row>
    <row r="31" spans="1:25" s="54" customFormat="1" x14ac:dyDescent="0.2">
      <c r="A31" s="54" t="s">
        <v>777</v>
      </c>
      <c r="B31" s="29">
        <v>4.0978000000000003</v>
      </c>
      <c r="C31" s="25">
        <v>168.3</v>
      </c>
      <c r="D31" s="25">
        <v>5.6</v>
      </c>
      <c r="E31" s="25">
        <v>65.3</v>
      </c>
      <c r="F31" s="25">
        <v>2.7</v>
      </c>
      <c r="G31" s="23">
        <f t="shared" si="0"/>
        <v>0.38799762329174092</v>
      </c>
      <c r="H31" s="24">
        <f t="shared" si="1"/>
        <v>183.6455</v>
      </c>
      <c r="I31" s="58">
        <v>1.95E-2</v>
      </c>
      <c r="J31" s="58">
        <v>5.3E-3</v>
      </c>
      <c r="K31" s="58">
        <v>2.4399999999999999E-3</v>
      </c>
      <c r="L31" s="58">
        <v>2.5000000000000001E-4</v>
      </c>
      <c r="M31" s="80">
        <v>-0.25424999999999998</v>
      </c>
      <c r="N31" s="25">
        <v>0.05</v>
      </c>
      <c r="O31" s="25">
        <v>1.9E-2</v>
      </c>
      <c r="P31" s="25"/>
      <c r="Q31" s="25">
        <v>19.600000000000001</v>
      </c>
      <c r="R31" s="25">
        <v>5.3</v>
      </c>
      <c r="S31" s="184">
        <v>15.7</v>
      </c>
      <c r="T31" s="184">
        <v>1.6</v>
      </c>
      <c r="U31" s="147">
        <f t="shared" si="4"/>
        <v>10.191082802547772</v>
      </c>
      <c r="V31" s="24">
        <v>370</v>
      </c>
      <c r="W31" s="24">
        <v>630</v>
      </c>
      <c r="X31" s="22">
        <f t="shared" si="2"/>
        <v>19.897959183673475</v>
      </c>
      <c r="Y31" s="22">
        <f t="shared" si="3"/>
        <v>0.73584905660377398</v>
      </c>
    </row>
    <row r="32" spans="1:25" s="54" customFormat="1" x14ac:dyDescent="0.2">
      <c r="A32" s="54" t="s">
        <v>778</v>
      </c>
      <c r="B32" s="22">
        <v>22.861000000000001</v>
      </c>
      <c r="C32" s="25">
        <v>7.15</v>
      </c>
      <c r="D32" s="25">
        <v>0.38</v>
      </c>
      <c r="E32" s="25">
        <v>0.81699999999999995</v>
      </c>
      <c r="F32" s="25">
        <v>0.04</v>
      </c>
      <c r="G32" s="23">
        <f t="shared" si="0"/>
        <v>0.11426573426573425</v>
      </c>
      <c r="H32" s="24">
        <f t="shared" si="1"/>
        <v>7.3419950000000007</v>
      </c>
      <c r="I32" s="58">
        <v>5.6000000000000001E-2</v>
      </c>
      <c r="J32" s="58">
        <v>4.2000000000000003E-2</v>
      </c>
      <c r="K32" s="58">
        <v>2.5000000000000001E-3</v>
      </c>
      <c r="L32" s="58">
        <v>4.0000000000000002E-4</v>
      </c>
      <c r="M32" s="80">
        <v>-0.16591</v>
      </c>
      <c r="N32" s="25">
        <v>0.12</v>
      </c>
      <c r="O32" s="25">
        <v>0.24</v>
      </c>
      <c r="P32" s="25"/>
      <c r="Q32" s="25">
        <v>40</v>
      </c>
      <c r="R32" s="25">
        <v>39</v>
      </c>
      <c r="S32" s="184">
        <v>16.100000000000001</v>
      </c>
      <c r="T32" s="184">
        <v>2.6</v>
      </c>
      <c r="U32" s="147">
        <f t="shared" si="4"/>
        <v>16.149068322981368</v>
      </c>
      <c r="V32" s="24">
        <v>-6000</v>
      </c>
      <c r="W32" s="24">
        <v>4200</v>
      </c>
      <c r="X32" s="22">
        <f t="shared" si="2"/>
        <v>59.749999999999993</v>
      </c>
      <c r="Y32" s="22">
        <f t="shared" si="3"/>
        <v>0.61282051282051275</v>
      </c>
    </row>
    <row r="33" spans="1:25" x14ac:dyDescent="0.2">
      <c r="A33" s="50" t="s">
        <v>779</v>
      </c>
      <c r="B33" s="30">
        <v>12.581</v>
      </c>
      <c r="C33" s="17">
        <v>93</v>
      </c>
      <c r="D33" s="17">
        <v>3.2</v>
      </c>
      <c r="E33" s="17">
        <v>57.5</v>
      </c>
      <c r="F33" s="17">
        <v>1.8</v>
      </c>
      <c r="G33" s="31">
        <f t="shared" si="0"/>
        <v>0.61827956989247312</v>
      </c>
      <c r="H33" s="32">
        <f t="shared" si="1"/>
        <v>106.5125</v>
      </c>
      <c r="I33" s="56">
        <v>1.9E-2</v>
      </c>
      <c r="J33" s="56">
        <v>4.4999999999999997E-3</v>
      </c>
      <c r="K33" s="56">
        <v>2.5600000000000002E-3</v>
      </c>
      <c r="L33" s="56">
        <v>1.6000000000000001E-4</v>
      </c>
      <c r="M33" s="82">
        <v>-2.8684000000000001E-2</v>
      </c>
      <c r="N33" s="17">
        <v>5.0999999999999997E-2</v>
      </c>
      <c r="O33" s="17">
        <v>1.2E-2</v>
      </c>
      <c r="P33" s="17"/>
      <c r="Q33" s="17">
        <v>19</v>
      </c>
      <c r="R33" s="17">
        <v>4.5</v>
      </c>
      <c r="S33" s="182">
        <v>16.5</v>
      </c>
      <c r="T33" s="182">
        <v>1</v>
      </c>
      <c r="U33" s="121">
        <f t="shared" si="4"/>
        <v>6.0606060606060606</v>
      </c>
      <c r="V33" s="32">
        <v>130</v>
      </c>
      <c r="W33" s="32">
        <v>470</v>
      </c>
      <c r="X33" s="30">
        <f t="shared" si="2"/>
        <v>13.157894736842103</v>
      </c>
      <c r="Y33" s="30">
        <f t="shared" si="3"/>
        <v>0.55555555555555558</v>
      </c>
    </row>
    <row r="34" spans="1:25" x14ac:dyDescent="0.2">
      <c r="A34" s="50" t="s">
        <v>780</v>
      </c>
      <c r="B34" s="30">
        <v>11.47</v>
      </c>
      <c r="C34" s="17">
        <v>103.7</v>
      </c>
      <c r="D34" s="17">
        <v>4.5</v>
      </c>
      <c r="E34" s="17">
        <v>64.3</v>
      </c>
      <c r="F34" s="17">
        <v>2.2000000000000002</v>
      </c>
      <c r="G34" s="31">
        <f t="shared" si="0"/>
        <v>0.62005785920925738</v>
      </c>
      <c r="H34" s="32">
        <f t="shared" si="1"/>
        <v>118.8105</v>
      </c>
      <c r="I34" s="56">
        <v>1.72E-2</v>
      </c>
      <c r="J34" s="56">
        <v>5.5999999999999999E-3</v>
      </c>
      <c r="K34" s="56">
        <v>2.7499999999999998E-3</v>
      </c>
      <c r="L34" s="56">
        <v>1.8000000000000001E-4</v>
      </c>
      <c r="M34" s="82">
        <v>-0.13475999999999999</v>
      </c>
      <c r="N34" s="17">
        <v>0.04</v>
      </c>
      <c r="O34" s="17">
        <v>1.6E-2</v>
      </c>
      <c r="P34" s="17"/>
      <c r="Q34" s="17">
        <v>17.2</v>
      </c>
      <c r="R34" s="17">
        <v>5.5</v>
      </c>
      <c r="S34" s="182">
        <v>17.7</v>
      </c>
      <c r="T34" s="182">
        <v>1.2</v>
      </c>
      <c r="U34" s="121">
        <f t="shared" si="4"/>
        <v>6.7796610169491522</v>
      </c>
      <c r="V34" s="32">
        <v>-120</v>
      </c>
      <c r="W34" s="32">
        <v>560</v>
      </c>
      <c r="X34" s="30">
        <f t="shared" si="2"/>
        <v>-2.9069767441860517</v>
      </c>
      <c r="Y34" s="30">
        <f t="shared" si="3"/>
        <v>-9.0909090909090912E-2</v>
      </c>
    </row>
    <row r="35" spans="1:25" x14ac:dyDescent="0.2">
      <c r="A35" s="50" t="s">
        <v>781</v>
      </c>
      <c r="B35" s="30">
        <v>8.4831000000000003</v>
      </c>
      <c r="C35" s="17">
        <v>186.8</v>
      </c>
      <c r="D35" s="17">
        <v>6.3</v>
      </c>
      <c r="E35" s="17">
        <v>146.6</v>
      </c>
      <c r="F35" s="17">
        <v>3.8</v>
      </c>
      <c r="G35" s="31">
        <f t="shared" si="0"/>
        <v>0.78479657387580293</v>
      </c>
      <c r="H35" s="32">
        <f t="shared" si="1"/>
        <v>221.251</v>
      </c>
      <c r="I35" s="56">
        <v>2.0299999999999999E-2</v>
      </c>
      <c r="J35" s="56">
        <v>3.3999999999999998E-3</v>
      </c>
      <c r="K35" s="56">
        <v>2.7499999999999998E-3</v>
      </c>
      <c r="L35" s="56">
        <v>1.2E-4</v>
      </c>
      <c r="M35" s="82">
        <v>-2.8979000000000001E-2</v>
      </c>
      <c r="N35" s="17">
        <v>5.1499999999999997E-2</v>
      </c>
      <c r="O35" s="17">
        <v>8.3000000000000001E-3</v>
      </c>
      <c r="P35" s="17"/>
      <c r="Q35" s="17">
        <v>20.3</v>
      </c>
      <c r="R35" s="17">
        <v>3.4</v>
      </c>
      <c r="S35" s="182">
        <v>17.71</v>
      </c>
      <c r="T35" s="182">
        <v>0.76</v>
      </c>
      <c r="U35" s="121">
        <f t="shared" si="4"/>
        <v>4.291360813099943</v>
      </c>
      <c r="V35" s="32">
        <v>220</v>
      </c>
      <c r="W35" s="32">
        <v>340</v>
      </c>
      <c r="X35" s="30">
        <f t="shared" si="2"/>
        <v>12.758620689655176</v>
      </c>
      <c r="Y35" s="30">
        <f t="shared" si="3"/>
        <v>0.7617647058823529</v>
      </c>
    </row>
    <row r="36" spans="1:25" x14ac:dyDescent="0.2">
      <c r="A36" s="50" t="s">
        <v>782</v>
      </c>
      <c r="B36" s="30">
        <v>5.1349999999999998</v>
      </c>
      <c r="C36" s="17">
        <v>117.8</v>
      </c>
      <c r="D36" s="17">
        <v>2.1</v>
      </c>
      <c r="E36" s="17">
        <v>53.8</v>
      </c>
      <c r="F36" s="17">
        <v>0.79</v>
      </c>
      <c r="G36" s="31">
        <f t="shared" si="0"/>
        <v>0.45670628183361628</v>
      </c>
      <c r="H36" s="32">
        <f t="shared" si="1"/>
        <v>130.44299999999998</v>
      </c>
      <c r="I36" s="56">
        <v>1.83E-2</v>
      </c>
      <c r="J36" s="56">
        <v>7.1999999999999998E-3</v>
      </c>
      <c r="K36" s="56">
        <v>2.7699999999999999E-3</v>
      </c>
      <c r="L36" s="56">
        <v>2.2000000000000001E-4</v>
      </c>
      <c r="M36" s="82">
        <v>0.10695</v>
      </c>
      <c r="N36" s="17">
        <v>4.7E-2</v>
      </c>
      <c r="O36" s="17">
        <v>2.1000000000000001E-2</v>
      </c>
      <c r="P36" s="17"/>
      <c r="Q36" s="17">
        <v>18.3</v>
      </c>
      <c r="R36" s="17">
        <v>7.2</v>
      </c>
      <c r="S36" s="182">
        <v>17.8</v>
      </c>
      <c r="T36" s="182">
        <v>1.4</v>
      </c>
      <c r="U36" s="121">
        <f t="shared" si="4"/>
        <v>7.8651685393258424</v>
      </c>
      <c r="V36" s="32">
        <v>160</v>
      </c>
      <c r="W36" s="32">
        <v>700</v>
      </c>
      <c r="X36" s="30">
        <f t="shared" si="2"/>
        <v>2.732240437158473</v>
      </c>
      <c r="Y36" s="30">
        <f t="shared" si="3"/>
        <v>6.9444444444444448E-2</v>
      </c>
    </row>
    <row r="37" spans="1:25" s="54" customFormat="1" x14ac:dyDescent="0.2">
      <c r="A37" s="54" t="s">
        <v>783</v>
      </c>
      <c r="B37" s="29">
        <v>4.8167</v>
      </c>
      <c r="C37" s="25">
        <v>77.3</v>
      </c>
      <c r="D37" s="25">
        <v>2</v>
      </c>
      <c r="E37" s="25">
        <v>48</v>
      </c>
      <c r="F37" s="25">
        <v>1.4</v>
      </c>
      <c r="G37" s="23">
        <f t="shared" si="0"/>
        <v>0.62095730918499359</v>
      </c>
      <c r="H37" s="24">
        <f t="shared" si="1"/>
        <v>88.58</v>
      </c>
      <c r="I37" s="58">
        <v>1.9599999999999999E-2</v>
      </c>
      <c r="J37" s="58">
        <v>7.6E-3</v>
      </c>
      <c r="K37" s="58">
        <v>2.8300000000000001E-3</v>
      </c>
      <c r="L37" s="58">
        <v>2.7E-4</v>
      </c>
      <c r="M37" s="80">
        <v>0.14641999999999999</v>
      </c>
      <c r="N37" s="25">
        <v>5.1999999999999998E-2</v>
      </c>
      <c r="O37" s="25">
        <v>2.3E-2</v>
      </c>
      <c r="P37" s="25"/>
      <c r="Q37" s="25">
        <v>19.600000000000001</v>
      </c>
      <c r="R37" s="25">
        <v>7.5</v>
      </c>
      <c r="S37" s="184">
        <v>18.2</v>
      </c>
      <c r="T37" s="184">
        <v>1.8</v>
      </c>
      <c r="U37" s="146">
        <f t="shared" si="4"/>
        <v>9.8901098901098905</v>
      </c>
      <c r="V37" s="24">
        <v>90</v>
      </c>
      <c r="W37" s="24">
        <v>710</v>
      </c>
      <c r="X37" s="22">
        <f t="shared" si="2"/>
        <v>7.1428571428571512</v>
      </c>
      <c r="Y37" s="22">
        <f t="shared" si="3"/>
        <v>0.18666666666666695</v>
      </c>
    </row>
    <row r="38" spans="1:25" x14ac:dyDescent="0.2">
      <c r="A38" s="50" t="s">
        <v>784</v>
      </c>
      <c r="B38" s="30">
        <v>10.404999999999999</v>
      </c>
      <c r="C38" s="17">
        <v>168.7</v>
      </c>
      <c r="D38" s="17">
        <v>5.4</v>
      </c>
      <c r="E38" s="17">
        <v>50.5</v>
      </c>
      <c r="F38" s="17">
        <v>2.2000000000000002</v>
      </c>
      <c r="G38" s="31">
        <f t="shared" si="0"/>
        <v>0.29934795494961475</v>
      </c>
      <c r="H38" s="32">
        <f t="shared" si="1"/>
        <v>180.5675</v>
      </c>
      <c r="I38" s="56">
        <v>1.6299999999999999E-2</v>
      </c>
      <c r="J38" s="56">
        <v>3.8999999999999998E-3</v>
      </c>
      <c r="K38" s="56">
        <v>2.8400000000000001E-3</v>
      </c>
      <c r="L38" s="56">
        <v>1.2999999999999999E-4</v>
      </c>
      <c r="M38" s="82">
        <v>0.47516000000000003</v>
      </c>
      <c r="N38" s="17">
        <v>4.2999999999999997E-2</v>
      </c>
      <c r="O38" s="17">
        <v>9.5999999999999992E-3</v>
      </c>
      <c r="P38" s="17"/>
      <c r="Q38" s="17">
        <v>16.399999999999999</v>
      </c>
      <c r="R38" s="17">
        <v>3.9</v>
      </c>
      <c r="S38" s="182">
        <v>18.27</v>
      </c>
      <c r="T38" s="182">
        <v>0.81</v>
      </c>
      <c r="U38" s="121">
        <f t="shared" si="4"/>
        <v>4.4334975369458132</v>
      </c>
      <c r="V38" s="32">
        <v>-110</v>
      </c>
      <c r="W38" s="32">
        <v>360</v>
      </c>
      <c r="X38" s="30">
        <f t="shared" si="2"/>
        <v>-11.402439024390244</v>
      </c>
      <c r="Y38" s="30">
        <f t="shared" si="3"/>
        <v>-0.47948717948717973</v>
      </c>
    </row>
    <row r="39" spans="1:25" x14ac:dyDescent="0.2">
      <c r="A39" s="50" t="s">
        <v>785</v>
      </c>
      <c r="B39" s="30">
        <v>19.905000000000001</v>
      </c>
      <c r="C39" s="17">
        <v>194.9</v>
      </c>
      <c r="D39" s="17">
        <v>8.4</v>
      </c>
      <c r="E39" s="17">
        <v>85.6</v>
      </c>
      <c r="F39" s="17">
        <v>2.9</v>
      </c>
      <c r="G39" s="31">
        <f t="shared" si="0"/>
        <v>0.43919958953309385</v>
      </c>
      <c r="H39" s="32">
        <f t="shared" si="1"/>
        <v>215.01599999999999</v>
      </c>
      <c r="I39" s="56">
        <v>1.8700000000000001E-2</v>
      </c>
      <c r="J39" s="56">
        <v>2.8999999999999998E-3</v>
      </c>
      <c r="K39" s="56">
        <v>3.0400000000000002E-3</v>
      </c>
      <c r="L39" s="56">
        <v>1.1E-4</v>
      </c>
      <c r="M39" s="82">
        <v>0.15098</v>
      </c>
      <c r="N39" s="17">
        <v>4.5699999999999998E-2</v>
      </c>
      <c r="O39" s="17">
        <v>7.0000000000000001E-3</v>
      </c>
      <c r="P39" s="17"/>
      <c r="Q39" s="17">
        <v>18.8</v>
      </c>
      <c r="R39" s="17">
        <v>2.9</v>
      </c>
      <c r="S39" s="182">
        <v>19.579999999999998</v>
      </c>
      <c r="T39" s="182">
        <v>0.71</v>
      </c>
      <c r="U39" s="121">
        <f t="shared" si="4"/>
        <v>3.62614913176711</v>
      </c>
      <c r="V39" s="32">
        <v>-90</v>
      </c>
      <c r="W39" s="32">
        <v>270</v>
      </c>
      <c r="X39" s="30">
        <f t="shared" si="2"/>
        <v>-4.148936170212747</v>
      </c>
      <c r="Y39" s="30">
        <f t="shared" si="3"/>
        <v>-0.26896551724137846</v>
      </c>
    </row>
    <row r="40" spans="1:25" s="54" customFormat="1" x14ac:dyDescent="0.2">
      <c r="A40" s="54" t="s">
        <v>786</v>
      </c>
      <c r="B40" s="22">
        <v>20.344999999999999</v>
      </c>
      <c r="C40" s="25">
        <v>62.5</v>
      </c>
      <c r="D40" s="25">
        <v>6.6</v>
      </c>
      <c r="E40" s="25">
        <v>32.6</v>
      </c>
      <c r="F40" s="25">
        <v>3.3</v>
      </c>
      <c r="G40" s="23">
        <f t="shared" si="0"/>
        <v>0.52160000000000006</v>
      </c>
      <c r="H40" s="24">
        <f t="shared" si="1"/>
        <v>70.161000000000001</v>
      </c>
      <c r="I40" s="58">
        <v>3.8399999999999997E-2</v>
      </c>
      <c r="J40" s="58">
        <v>8.6999999999999994E-3</v>
      </c>
      <c r="K40" s="58">
        <v>3.0400000000000002E-3</v>
      </c>
      <c r="L40" s="58">
        <v>1.9000000000000001E-4</v>
      </c>
      <c r="M40" s="80">
        <v>0.20386000000000001</v>
      </c>
      <c r="N40" s="25">
        <v>9.4E-2</v>
      </c>
      <c r="O40" s="25">
        <v>1.7999999999999999E-2</v>
      </c>
      <c r="P40" s="25"/>
      <c r="Q40" s="25">
        <v>37.5</v>
      </c>
      <c r="R40" s="25">
        <v>7.7</v>
      </c>
      <c r="S40" s="184">
        <v>19.600000000000001</v>
      </c>
      <c r="T40" s="184">
        <v>1.2</v>
      </c>
      <c r="U40" s="146">
        <f t="shared" si="4"/>
        <v>6.1224489795918355</v>
      </c>
      <c r="V40" s="24">
        <v>1020</v>
      </c>
      <c r="W40" s="24">
        <v>440</v>
      </c>
      <c r="X40" s="22">
        <f t="shared" si="2"/>
        <v>47.733333333333327</v>
      </c>
      <c r="Y40" s="29">
        <f t="shared" si="3"/>
        <v>2.3246753246753245</v>
      </c>
    </row>
    <row r="41" spans="1:25" x14ac:dyDescent="0.2">
      <c r="A41" s="50" t="s">
        <v>787</v>
      </c>
      <c r="B41" s="30">
        <v>6.9015000000000004</v>
      </c>
      <c r="C41" s="17">
        <v>365</v>
      </c>
      <c r="D41" s="17">
        <v>12</v>
      </c>
      <c r="E41" s="17">
        <v>108.8</v>
      </c>
      <c r="F41" s="17">
        <v>2.2000000000000002</v>
      </c>
      <c r="G41" s="31">
        <f t="shared" si="0"/>
        <v>0.2980821917808219</v>
      </c>
      <c r="H41" s="32">
        <f t="shared" si="1"/>
        <v>390.56799999999998</v>
      </c>
      <c r="I41" s="56">
        <v>2.0799999999999999E-2</v>
      </c>
      <c r="J41" s="56">
        <v>3.5999999999999999E-3</v>
      </c>
      <c r="K41" s="56">
        <v>3.0500000000000002E-3</v>
      </c>
      <c r="L41" s="56">
        <v>1.2999999999999999E-4</v>
      </c>
      <c r="M41" s="82">
        <v>0.37574000000000002</v>
      </c>
      <c r="N41" s="17">
        <v>4.7399999999999998E-2</v>
      </c>
      <c r="O41" s="17">
        <v>7.7999999999999996E-3</v>
      </c>
      <c r="P41" s="17"/>
      <c r="Q41" s="17">
        <v>20.8</v>
      </c>
      <c r="R41" s="17">
        <v>3.6</v>
      </c>
      <c r="S41" s="182">
        <v>19.61</v>
      </c>
      <c r="T41" s="182">
        <v>0.81</v>
      </c>
      <c r="U41" s="121">
        <f t="shared" si="4"/>
        <v>4.1305456399796023</v>
      </c>
      <c r="V41" s="32">
        <v>80</v>
      </c>
      <c r="W41" s="32">
        <v>330</v>
      </c>
      <c r="X41" s="30">
        <f t="shared" si="2"/>
        <v>5.7211538461538485</v>
      </c>
      <c r="Y41" s="30">
        <f t="shared" si="3"/>
        <v>0.33055555555555588</v>
      </c>
    </row>
    <row r="42" spans="1:25" x14ac:dyDescent="0.2">
      <c r="A42" s="50" t="s">
        <v>788</v>
      </c>
      <c r="B42" s="30">
        <v>10.090999999999999</v>
      </c>
      <c r="C42" s="17">
        <v>145.4</v>
      </c>
      <c r="D42" s="17">
        <v>5.2</v>
      </c>
      <c r="E42" s="17">
        <v>71.400000000000006</v>
      </c>
      <c r="F42" s="17">
        <v>2.2999999999999998</v>
      </c>
      <c r="G42" s="31">
        <f t="shared" si="0"/>
        <v>0.49105914718019261</v>
      </c>
      <c r="H42" s="32">
        <f t="shared" si="1"/>
        <v>162.179</v>
      </c>
      <c r="I42" s="56">
        <v>1.84E-2</v>
      </c>
      <c r="J42" s="56">
        <v>3.0000000000000001E-3</v>
      </c>
      <c r="K42" s="56">
        <v>3.1199999999999999E-3</v>
      </c>
      <c r="L42" s="56">
        <v>1.4999999999999999E-4</v>
      </c>
      <c r="M42" s="82">
        <v>0.29275000000000001</v>
      </c>
      <c r="N42" s="17">
        <v>4.5199999999999997E-2</v>
      </c>
      <c r="O42" s="17">
        <v>8.0000000000000002E-3</v>
      </c>
      <c r="P42" s="17"/>
      <c r="Q42" s="17">
        <v>19.2</v>
      </c>
      <c r="R42" s="17">
        <v>3.3</v>
      </c>
      <c r="S42" s="182">
        <v>20.07</v>
      </c>
      <c r="T42" s="182">
        <v>0.95</v>
      </c>
      <c r="U42" s="121">
        <f t="shared" si="4"/>
        <v>4.7334329845540601</v>
      </c>
      <c r="V42" s="32">
        <v>-70</v>
      </c>
      <c r="W42" s="32">
        <v>320</v>
      </c>
      <c r="X42" s="30">
        <f t="shared" si="2"/>
        <v>-4.5312500000000089</v>
      </c>
      <c r="Y42" s="30">
        <f t="shared" si="3"/>
        <v>-0.26363636363636395</v>
      </c>
    </row>
    <row r="43" spans="1:25" x14ac:dyDescent="0.2">
      <c r="A43" s="50" t="s">
        <v>789</v>
      </c>
      <c r="B43" s="30">
        <v>5.2282999999999999</v>
      </c>
      <c r="C43" s="17">
        <v>122</v>
      </c>
      <c r="D43" s="17">
        <v>5.3</v>
      </c>
      <c r="E43" s="17">
        <v>123.5</v>
      </c>
      <c r="F43" s="17">
        <v>5.9</v>
      </c>
      <c r="G43" s="31">
        <f t="shared" si="0"/>
        <v>1.0122950819672132</v>
      </c>
      <c r="H43" s="32">
        <f t="shared" si="1"/>
        <v>151.02250000000001</v>
      </c>
      <c r="I43" s="56">
        <v>1.78E-2</v>
      </c>
      <c r="J43" s="56">
        <v>6.1000000000000004E-3</v>
      </c>
      <c r="K43" s="56">
        <v>3.14E-3</v>
      </c>
      <c r="L43" s="56">
        <v>2.0000000000000001E-4</v>
      </c>
      <c r="M43" s="82">
        <v>0.10811999999999999</v>
      </c>
      <c r="N43" s="17">
        <v>3.9E-2</v>
      </c>
      <c r="O43" s="17">
        <v>1.2999999999999999E-2</v>
      </c>
      <c r="P43" s="17"/>
      <c r="Q43" s="17">
        <v>17.8</v>
      </c>
      <c r="R43" s="17">
        <v>6.1</v>
      </c>
      <c r="S43" s="182">
        <v>20.2</v>
      </c>
      <c r="T43" s="182">
        <v>1.3</v>
      </c>
      <c r="U43" s="121">
        <f t="shared" si="4"/>
        <v>6.435643564356436</v>
      </c>
      <c r="V43" s="32">
        <v>10</v>
      </c>
      <c r="W43" s="32">
        <v>520</v>
      </c>
      <c r="X43" s="30">
        <f t="shared" si="2"/>
        <v>-13.483146067415719</v>
      </c>
      <c r="Y43" s="30">
        <f t="shared" si="3"/>
        <v>-0.39344262295081944</v>
      </c>
    </row>
    <row r="44" spans="1:25" s="54" customFormat="1" x14ac:dyDescent="0.2">
      <c r="A44" s="54" t="s">
        <v>790</v>
      </c>
      <c r="B44" s="22">
        <v>22.789000000000001</v>
      </c>
      <c r="C44" s="25">
        <v>5.21</v>
      </c>
      <c r="D44" s="25">
        <v>0.26</v>
      </c>
      <c r="E44" s="25">
        <v>1.0329999999999999</v>
      </c>
      <c r="F44" s="25">
        <v>5.7000000000000002E-2</v>
      </c>
      <c r="G44" s="23">
        <f t="shared" si="0"/>
        <v>0.1982725527831094</v>
      </c>
      <c r="H44" s="24">
        <f t="shared" si="1"/>
        <v>5.4527549999999998</v>
      </c>
      <c r="I44" s="58">
        <v>-2.5999999999999999E-2</v>
      </c>
      <c r="J44" s="58">
        <v>5.5E-2</v>
      </c>
      <c r="K44" s="58">
        <v>3.1900000000000001E-3</v>
      </c>
      <c r="L44" s="58">
        <v>6.8000000000000005E-4</v>
      </c>
      <c r="M44" s="80">
        <v>-7.9113000000000003E-2</v>
      </c>
      <c r="N44" s="25">
        <v>0.17</v>
      </c>
      <c r="O44" s="25">
        <v>0.59</v>
      </c>
      <c r="P44" s="25"/>
      <c r="Q44" s="25">
        <v>-41</v>
      </c>
      <c r="R44" s="25">
        <v>57</v>
      </c>
      <c r="S44" s="184">
        <v>20.5</v>
      </c>
      <c r="T44" s="184">
        <v>4.3</v>
      </c>
      <c r="U44" s="147">
        <f t="shared" si="4"/>
        <v>20.975609756097562</v>
      </c>
      <c r="V44" s="24">
        <v>-12000</v>
      </c>
      <c r="W44" s="24">
        <v>11000</v>
      </c>
      <c r="X44" s="22">
        <f t="shared" si="2"/>
        <v>150</v>
      </c>
      <c r="Y44" s="22">
        <f t="shared" si="3"/>
        <v>-1.0789473684210527</v>
      </c>
    </row>
    <row r="45" spans="1:25" x14ac:dyDescent="0.2">
      <c r="A45" s="50" t="s">
        <v>791</v>
      </c>
      <c r="B45" s="30">
        <v>11.997999999999999</v>
      </c>
      <c r="C45" s="17">
        <v>126.2</v>
      </c>
      <c r="D45" s="17">
        <v>5.5</v>
      </c>
      <c r="E45" s="17">
        <v>58.6</v>
      </c>
      <c r="F45" s="17">
        <v>1.5</v>
      </c>
      <c r="G45" s="31">
        <f t="shared" si="0"/>
        <v>0.46434231378763868</v>
      </c>
      <c r="H45" s="32">
        <f t="shared" si="1"/>
        <v>139.971</v>
      </c>
      <c r="I45" s="56">
        <v>1.83E-2</v>
      </c>
      <c r="J45" s="56">
        <v>3.5999999999999999E-3</v>
      </c>
      <c r="K45" s="56">
        <v>3.2699999999999999E-3</v>
      </c>
      <c r="L45" s="56">
        <v>1E-4</v>
      </c>
      <c r="M45" s="82">
        <v>0.15936</v>
      </c>
      <c r="N45" s="17">
        <v>4.07E-2</v>
      </c>
      <c r="O45" s="17">
        <v>7.7999999999999996E-3</v>
      </c>
      <c r="P45" s="17"/>
      <c r="Q45" s="17">
        <v>19</v>
      </c>
      <c r="R45" s="17">
        <v>3.5</v>
      </c>
      <c r="S45" s="182">
        <v>21.03</v>
      </c>
      <c r="T45" s="182">
        <v>0.67</v>
      </c>
      <c r="U45" s="121">
        <f t="shared" si="4"/>
        <v>3.1859248692344271</v>
      </c>
      <c r="V45" s="32">
        <v>-230</v>
      </c>
      <c r="W45" s="32">
        <v>310</v>
      </c>
      <c r="X45" s="30">
        <f t="shared" si="2"/>
        <v>-10.684210526315784</v>
      </c>
      <c r="Y45" s="30">
        <f t="shared" si="3"/>
        <v>-0.58000000000000029</v>
      </c>
    </row>
    <row r="46" spans="1:25" x14ac:dyDescent="0.2">
      <c r="A46" s="50" t="s">
        <v>792</v>
      </c>
      <c r="B46" s="30">
        <v>5.3907999999999996</v>
      </c>
      <c r="C46" s="17">
        <v>126.6</v>
      </c>
      <c r="D46" s="17">
        <v>6.6</v>
      </c>
      <c r="E46" s="17">
        <v>134.6</v>
      </c>
      <c r="F46" s="17">
        <v>9.6999999999999993</v>
      </c>
      <c r="G46" s="31">
        <f t="shared" si="0"/>
        <v>1.0631911532385465</v>
      </c>
      <c r="H46" s="32">
        <f t="shared" si="1"/>
        <v>158.23099999999999</v>
      </c>
      <c r="I46" s="56">
        <v>2.23E-2</v>
      </c>
      <c r="J46" s="56">
        <v>5.4999999999999997E-3</v>
      </c>
      <c r="K46" s="56">
        <v>3.3E-3</v>
      </c>
      <c r="L46" s="56">
        <v>2.7E-4</v>
      </c>
      <c r="M46" s="82">
        <v>0.20028000000000001</v>
      </c>
      <c r="N46" s="17">
        <v>0.05</v>
      </c>
      <c r="O46" s="17">
        <v>1.2E-2</v>
      </c>
      <c r="P46" s="17"/>
      <c r="Q46" s="17">
        <v>22.4</v>
      </c>
      <c r="R46" s="17">
        <v>5.5</v>
      </c>
      <c r="S46" s="182">
        <v>21.2</v>
      </c>
      <c r="T46" s="182">
        <v>1.7</v>
      </c>
      <c r="U46" s="121">
        <f t="shared" si="4"/>
        <v>8.0188679245283012</v>
      </c>
      <c r="V46" s="32">
        <v>360</v>
      </c>
      <c r="W46" s="32">
        <v>470</v>
      </c>
      <c r="X46" s="30">
        <f t="shared" si="2"/>
        <v>5.3571428571428488</v>
      </c>
      <c r="Y46" s="30">
        <f t="shared" si="3"/>
        <v>0.21818181818181806</v>
      </c>
    </row>
    <row r="47" spans="1:25" s="54" customFormat="1" x14ac:dyDescent="0.2">
      <c r="A47" s="54" t="s">
        <v>793</v>
      </c>
      <c r="B47" s="22">
        <v>22.669</v>
      </c>
      <c r="C47" s="25">
        <v>5.41</v>
      </c>
      <c r="D47" s="25">
        <v>0.56999999999999995</v>
      </c>
      <c r="E47" s="25">
        <v>1.29</v>
      </c>
      <c r="F47" s="25">
        <v>0.21</v>
      </c>
      <c r="G47" s="23">
        <f t="shared" si="0"/>
        <v>0.23844731977818853</v>
      </c>
      <c r="H47" s="24">
        <f t="shared" si="1"/>
        <v>5.7131499999999997</v>
      </c>
      <c r="I47" s="58">
        <v>-1.4E-2</v>
      </c>
      <c r="J47" s="58">
        <v>5.5E-2</v>
      </c>
      <c r="K47" s="58">
        <v>3.3600000000000001E-3</v>
      </c>
      <c r="L47" s="58">
        <v>6.4999999999999997E-4</v>
      </c>
      <c r="M47" s="80">
        <v>-0.19949</v>
      </c>
      <c r="N47" s="25">
        <v>-0.09</v>
      </c>
      <c r="O47" s="25">
        <v>0.21</v>
      </c>
      <c r="P47" s="25"/>
      <c r="Q47" s="25">
        <v>-21</v>
      </c>
      <c r="R47" s="25">
        <v>56</v>
      </c>
      <c r="S47" s="184">
        <v>21.6</v>
      </c>
      <c r="T47" s="184">
        <v>4.0999999999999996</v>
      </c>
      <c r="U47" s="147">
        <f t="shared" si="4"/>
        <v>18.981481481481481</v>
      </c>
      <c r="V47" s="24">
        <v>-13700</v>
      </c>
      <c r="W47" s="24">
        <v>5700</v>
      </c>
      <c r="X47" s="22">
        <f t="shared" si="2"/>
        <v>202.85714285714283</v>
      </c>
      <c r="Y47" s="22">
        <f t="shared" si="3"/>
        <v>-0.76071428571428579</v>
      </c>
    </row>
    <row r="48" spans="1:25" x14ac:dyDescent="0.2">
      <c r="A48" s="50" t="s">
        <v>794</v>
      </c>
      <c r="B48" s="30">
        <v>11.215</v>
      </c>
      <c r="C48" s="17">
        <v>120.6</v>
      </c>
      <c r="D48" s="17">
        <v>4.8</v>
      </c>
      <c r="E48" s="17">
        <v>111</v>
      </c>
      <c r="F48" s="17">
        <v>4.2</v>
      </c>
      <c r="G48" s="31">
        <f t="shared" si="0"/>
        <v>0.92039800995024879</v>
      </c>
      <c r="H48" s="32">
        <f t="shared" si="1"/>
        <v>146.685</v>
      </c>
      <c r="I48" s="56">
        <v>2.3199999999999998E-2</v>
      </c>
      <c r="J48" s="56">
        <v>5.3E-3</v>
      </c>
      <c r="K48" s="56">
        <v>3.3800000000000002E-3</v>
      </c>
      <c r="L48" s="56">
        <v>1.4999999999999999E-4</v>
      </c>
      <c r="M48" s="82">
        <v>-9.6395999999999996E-2</v>
      </c>
      <c r="N48" s="17">
        <v>5.0999999999999997E-2</v>
      </c>
      <c r="O48" s="17">
        <v>1.0999999999999999E-2</v>
      </c>
      <c r="P48" s="17"/>
      <c r="Q48" s="17">
        <v>23.1</v>
      </c>
      <c r="R48" s="17">
        <v>5.2</v>
      </c>
      <c r="S48" s="182">
        <v>21.73</v>
      </c>
      <c r="T48" s="182">
        <v>0.99</v>
      </c>
      <c r="U48" s="121">
        <f t="shared" si="4"/>
        <v>4.5559134836631383</v>
      </c>
      <c r="V48" s="32">
        <v>10</v>
      </c>
      <c r="W48" s="32">
        <v>400</v>
      </c>
      <c r="X48" s="30">
        <f t="shared" si="2"/>
        <v>5.9307359307359313</v>
      </c>
      <c r="Y48" s="30">
        <f t="shared" si="3"/>
        <v>0.26346153846153864</v>
      </c>
    </row>
    <row r="49" spans="1:25" s="54" customFormat="1" x14ac:dyDescent="0.2">
      <c r="A49" s="54" t="s">
        <v>795</v>
      </c>
      <c r="B49" s="22">
        <v>22.738</v>
      </c>
      <c r="C49" s="25">
        <v>1.7509999999999999</v>
      </c>
      <c r="D49" s="25">
        <v>9.8000000000000004E-2</v>
      </c>
      <c r="E49" s="25">
        <v>0.68200000000000005</v>
      </c>
      <c r="F49" s="25">
        <v>4.3999999999999997E-2</v>
      </c>
      <c r="G49" s="23">
        <f t="shared" si="0"/>
        <v>0.38949171901770424</v>
      </c>
      <c r="H49" s="24">
        <f t="shared" si="1"/>
        <v>1.9112699999999998</v>
      </c>
      <c r="I49" s="58">
        <v>0.09</v>
      </c>
      <c r="J49" s="58">
        <v>0.2</v>
      </c>
      <c r="K49" s="58">
        <v>3.3999999999999998E-3</v>
      </c>
      <c r="L49" s="58">
        <v>1.6000000000000001E-3</v>
      </c>
      <c r="M49" s="80">
        <v>9.3536999999999995E-2</v>
      </c>
      <c r="N49" s="25">
        <v>0.09</v>
      </c>
      <c r="O49" s="25">
        <v>0.4</v>
      </c>
      <c r="P49" s="25"/>
      <c r="Q49" s="25">
        <v>70</v>
      </c>
      <c r="R49" s="25">
        <v>180</v>
      </c>
      <c r="S49" s="184">
        <v>22</v>
      </c>
      <c r="T49" s="184">
        <v>10</v>
      </c>
      <c r="U49" s="147">
        <f t="shared" si="4"/>
        <v>45.454545454545453</v>
      </c>
      <c r="V49" s="24">
        <v>-21000</v>
      </c>
      <c r="W49" s="24">
        <v>11000</v>
      </c>
      <c r="X49" s="22">
        <f t="shared" si="2"/>
        <v>68.571428571428569</v>
      </c>
      <c r="Y49" s="22">
        <f t="shared" si="3"/>
        <v>0.26666666666666666</v>
      </c>
    </row>
    <row r="50" spans="1:25" x14ac:dyDescent="0.2">
      <c r="A50" s="50" t="s">
        <v>796</v>
      </c>
      <c r="B50" s="30">
        <v>6.9848999999999997</v>
      </c>
      <c r="C50" s="17">
        <v>189.6</v>
      </c>
      <c r="D50" s="17">
        <v>5.2</v>
      </c>
      <c r="E50" s="17">
        <v>65.5</v>
      </c>
      <c r="F50" s="17">
        <v>1.7</v>
      </c>
      <c r="G50" s="31">
        <f t="shared" si="0"/>
        <v>0.34546413502109707</v>
      </c>
      <c r="H50" s="32">
        <f t="shared" si="1"/>
        <v>204.99250000000001</v>
      </c>
      <c r="I50" s="56">
        <v>2.63E-2</v>
      </c>
      <c r="J50" s="56">
        <v>5.7999999999999996E-3</v>
      </c>
      <c r="K50" s="56">
        <v>3.46E-3</v>
      </c>
      <c r="L50" s="56">
        <v>1.7000000000000001E-4</v>
      </c>
      <c r="M50" s="82">
        <v>-0.10344</v>
      </c>
      <c r="N50" s="17">
        <v>5.5E-2</v>
      </c>
      <c r="O50" s="17">
        <v>1.2E-2</v>
      </c>
      <c r="P50" s="17"/>
      <c r="Q50" s="17">
        <v>26.2</v>
      </c>
      <c r="R50" s="17">
        <v>5.8</v>
      </c>
      <c r="S50" s="182">
        <v>22.3</v>
      </c>
      <c r="T50" s="182">
        <v>1.1000000000000001</v>
      </c>
      <c r="U50" s="121">
        <f t="shared" si="4"/>
        <v>4.9327354260089686</v>
      </c>
      <c r="V50" s="32">
        <v>200</v>
      </c>
      <c r="W50" s="32">
        <v>460</v>
      </c>
      <c r="X50" s="30">
        <f t="shared" si="2"/>
        <v>14.885496183206104</v>
      </c>
      <c r="Y50" s="30">
        <f t="shared" si="3"/>
        <v>0.67241379310344807</v>
      </c>
    </row>
    <row r="51" spans="1:25" s="54" customFormat="1" x14ac:dyDescent="0.2">
      <c r="A51" s="54" t="s">
        <v>797</v>
      </c>
      <c r="B51" s="22">
        <v>22.721</v>
      </c>
      <c r="C51" s="25">
        <v>6.26</v>
      </c>
      <c r="D51" s="25">
        <v>0.48</v>
      </c>
      <c r="E51" s="25">
        <v>1.08</v>
      </c>
      <c r="F51" s="25">
        <v>0.28999999999999998</v>
      </c>
      <c r="G51" s="23">
        <f t="shared" si="0"/>
        <v>0.17252396166134187</v>
      </c>
      <c r="H51" s="24">
        <f t="shared" si="1"/>
        <v>6.5137999999999998</v>
      </c>
      <c r="I51" s="58">
        <v>-1.9E-2</v>
      </c>
      <c r="J51" s="58">
        <v>3.9E-2</v>
      </c>
      <c r="K51" s="58">
        <v>3.5200000000000001E-3</v>
      </c>
      <c r="L51" s="58">
        <v>4.6000000000000001E-4</v>
      </c>
      <c r="M51" s="80">
        <v>-1.2052999999999999E-2</v>
      </c>
      <c r="N51" s="25">
        <v>-7.0000000000000007E-2</v>
      </c>
      <c r="O51" s="25">
        <v>0.35</v>
      </c>
      <c r="P51" s="25"/>
      <c r="Q51" s="25">
        <v>-23</v>
      </c>
      <c r="R51" s="25">
        <v>42</v>
      </c>
      <c r="S51" s="184">
        <v>22.7</v>
      </c>
      <c r="T51" s="184">
        <v>2.9</v>
      </c>
      <c r="U51" s="147">
        <f t="shared" si="4"/>
        <v>12.77533039647577</v>
      </c>
      <c r="V51" s="24">
        <v>-17000</v>
      </c>
      <c r="W51" s="24">
        <v>12000</v>
      </c>
      <c r="X51" s="22">
        <f t="shared" si="2"/>
        <v>198.69565217391303</v>
      </c>
      <c r="Y51" s="22">
        <f t="shared" si="3"/>
        <v>-1.0880952380952382</v>
      </c>
    </row>
    <row r="52" spans="1:25" x14ac:dyDescent="0.2">
      <c r="A52" s="50" t="s">
        <v>798</v>
      </c>
      <c r="B52" s="30">
        <v>11.359</v>
      </c>
      <c r="C52" s="17">
        <v>171.7</v>
      </c>
      <c r="D52" s="17">
        <v>9.6999999999999993</v>
      </c>
      <c r="E52" s="17">
        <v>92</v>
      </c>
      <c r="F52" s="17">
        <v>4</v>
      </c>
      <c r="G52" s="31">
        <f t="shared" si="0"/>
        <v>0.53581828771112405</v>
      </c>
      <c r="H52" s="32">
        <f t="shared" si="1"/>
        <v>193.32</v>
      </c>
      <c r="I52" s="56">
        <v>2.5100000000000001E-2</v>
      </c>
      <c r="J52" s="56">
        <v>4.7000000000000002E-3</v>
      </c>
      <c r="K52" s="56">
        <v>3.5400000000000002E-3</v>
      </c>
      <c r="L52" s="56">
        <v>1.4999999999999999E-4</v>
      </c>
      <c r="M52" s="82">
        <v>6.5266999999999999E-3</v>
      </c>
      <c r="N52" s="17">
        <v>5.2400000000000002E-2</v>
      </c>
      <c r="O52" s="17">
        <v>9.7000000000000003E-3</v>
      </c>
      <c r="P52" s="17"/>
      <c r="Q52" s="17">
        <v>25.1</v>
      </c>
      <c r="R52" s="17">
        <v>4.7</v>
      </c>
      <c r="S52" s="182">
        <v>22.81</v>
      </c>
      <c r="T52" s="182">
        <v>0.96</v>
      </c>
      <c r="U52" s="121">
        <f t="shared" si="4"/>
        <v>4.2086804033318721</v>
      </c>
      <c r="V52" s="32">
        <v>110</v>
      </c>
      <c r="W52" s="32">
        <v>360</v>
      </c>
      <c r="X52" s="30">
        <f t="shared" si="2"/>
        <v>9.1235059760956254</v>
      </c>
      <c r="Y52" s="30">
        <f t="shared" si="3"/>
        <v>0.48723404255319203</v>
      </c>
    </row>
    <row r="53" spans="1:25" x14ac:dyDescent="0.2">
      <c r="A53" s="50" t="s">
        <v>799</v>
      </c>
      <c r="B53" s="30">
        <v>22.759</v>
      </c>
      <c r="C53" s="17">
        <v>181.1</v>
      </c>
      <c r="D53" s="17">
        <v>9.1999999999999993</v>
      </c>
      <c r="E53" s="17">
        <v>129.4</v>
      </c>
      <c r="F53" s="17">
        <v>4.3</v>
      </c>
      <c r="G53" s="31">
        <f t="shared" si="0"/>
        <v>0.71452236333517394</v>
      </c>
      <c r="H53" s="32">
        <f t="shared" si="1"/>
        <v>211.50899999999999</v>
      </c>
      <c r="I53" s="56">
        <v>2.4E-2</v>
      </c>
      <c r="J53" s="56">
        <v>2.8E-3</v>
      </c>
      <c r="K53" s="56">
        <v>3.5500000000000002E-3</v>
      </c>
      <c r="L53" s="56">
        <v>1E-4</v>
      </c>
      <c r="M53" s="82">
        <v>0.25158999999999998</v>
      </c>
      <c r="N53" s="17">
        <v>4.8399999999999999E-2</v>
      </c>
      <c r="O53" s="17">
        <v>5.7000000000000002E-3</v>
      </c>
      <c r="P53" s="17"/>
      <c r="Q53" s="17">
        <v>24</v>
      </c>
      <c r="R53" s="17">
        <v>2.8</v>
      </c>
      <c r="S53" s="182">
        <v>22.82</v>
      </c>
      <c r="T53" s="182">
        <v>0.67</v>
      </c>
      <c r="U53" s="121">
        <f t="shared" si="4"/>
        <v>2.9360210341805435</v>
      </c>
      <c r="V53" s="32">
        <v>30</v>
      </c>
      <c r="W53" s="32">
        <v>220</v>
      </c>
      <c r="X53" s="30">
        <f t="shared" si="2"/>
        <v>4.9166666666666696</v>
      </c>
      <c r="Y53" s="30">
        <f t="shared" si="3"/>
        <v>0.42142857142857137</v>
      </c>
    </row>
    <row r="54" spans="1:25" x14ac:dyDescent="0.2">
      <c r="A54" s="50" t="s">
        <v>800</v>
      </c>
      <c r="B54" s="30">
        <v>22.861000000000001</v>
      </c>
      <c r="C54" s="17">
        <v>173.2</v>
      </c>
      <c r="D54" s="17">
        <v>8.6</v>
      </c>
      <c r="E54" s="17">
        <v>132.80000000000001</v>
      </c>
      <c r="F54" s="17">
        <v>4.2</v>
      </c>
      <c r="G54" s="31">
        <f t="shared" si="0"/>
        <v>0.7667436489607391</v>
      </c>
      <c r="H54" s="32">
        <f t="shared" si="1"/>
        <v>204.40799999999999</v>
      </c>
      <c r="I54" s="56">
        <v>2.24E-2</v>
      </c>
      <c r="J54" s="56">
        <v>2.5999999999999999E-3</v>
      </c>
      <c r="K54" s="56">
        <v>3.5500000000000002E-3</v>
      </c>
      <c r="L54" s="56">
        <v>1.1E-4</v>
      </c>
      <c r="M54" s="82">
        <v>0.32872000000000001</v>
      </c>
      <c r="N54" s="17">
        <v>4.6600000000000003E-2</v>
      </c>
      <c r="O54" s="17">
        <v>5.1999999999999998E-3</v>
      </c>
      <c r="P54" s="17"/>
      <c r="Q54" s="17">
        <v>22.5</v>
      </c>
      <c r="R54" s="17">
        <v>2.6</v>
      </c>
      <c r="S54" s="182">
        <v>22.87</v>
      </c>
      <c r="T54" s="182">
        <v>0.73</v>
      </c>
      <c r="U54" s="121">
        <f t="shared" si="4"/>
        <v>3.1919545255793618</v>
      </c>
      <c r="V54" s="32">
        <v>-10</v>
      </c>
      <c r="W54" s="32">
        <v>210</v>
      </c>
      <c r="X54" s="30">
        <f t="shared" si="2"/>
        <v>-1.6444444444444484</v>
      </c>
      <c r="Y54" s="30">
        <f t="shared" si="3"/>
        <v>-0.14230769230769269</v>
      </c>
    </row>
    <row r="55" spans="1:25" x14ac:dyDescent="0.2">
      <c r="A55" s="50" t="s">
        <v>801</v>
      </c>
      <c r="B55" s="30">
        <v>8.0692000000000004</v>
      </c>
      <c r="C55" s="17">
        <v>248.7</v>
      </c>
      <c r="D55" s="17">
        <v>8.6999999999999993</v>
      </c>
      <c r="E55" s="17">
        <v>199.9</v>
      </c>
      <c r="F55" s="17">
        <v>5.3</v>
      </c>
      <c r="G55" s="31">
        <f t="shared" si="0"/>
        <v>0.80377965420184971</v>
      </c>
      <c r="H55" s="32">
        <f t="shared" si="1"/>
        <v>295.67649999999998</v>
      </c>
      <c r="I55" s="56">
        <v>1.9599999999999999E-2</v>
      </c>
      <c r="J55" s="56">
        <v>3.2000000000000002E-3</v>
      </c>
      <c r="K55" s="56">
        <v>3.5699999999999998E-3</v>
      </c>
      <c r="L55" s="56">
        <v>1.7000000000000001E-4</v>
      </c>
      <c r="M55" s="82">
        <v>-0.15193999999999999</v>
      </c>
      <c r="N55" s="17">
        <v>4.0599999999999997E-2</v>
      </c>
      <c r="O55" s="17">
        <v>7.3000000000000001E-3</v>
      </c>
      <c r="P55" s="17"/>
      <c r="Q55" s="17">
        <v>19.7</v>
      </c>
      <c r="R55" s="17">
        <v>3.2</v>
      </c>
      <c r="S55" s="182">
        <v>23</v>
      </c>
      <c r="T55" s="182">
        <v>1.1000000000000001</v>
      </c>
      <c r="U55" s="121">
        <f t="shared" si="4"/>
        <v>4.7826086956521738</v>
      </c>
      <c r="V55" s="32">
        <v>-270</v>
      </c>
      <c r="W55" s="32">
        <v>300</v>
      </c>
      <c r="X55" s="30">
        <f t="shared" si="2"/>
        <v>-16.751269035532989</v>
      </c>
      <c r="Y55" s="30">
        <f t="shared" si="3"/>
        <v>-1.0312500000000002</v>
      </c>
    </row>
    <row r="56" spans="1:25" x14ac:dyDescent="0.2">
      <c r="A56" s="50" t="s">
        <v>802</v>
      </c>
      <c r="B56" s="84">
        <v>4.9322999999999997</v>
      </c>
      <c r="C56" s="17">
        <v>205</v>
      </c>
      <c r="D56" s="17">
        <v>4.2</v>
      </c>
      <c r="E56" s="17">
        <v>108.2</v>
      </c>
      <c r="F56" s="17">
        <v>4.5999999999999996</v>
      </c>
      <c r="G56" s="31">
        <f t="shared" si="0"/>
        <v>0.52780487804878051</v>
      </c>
      <c r="H56" s="32">
        <f t="shared" si="1"/>
        <v>230.42699999999999</v>
      </c>
      <c r="I56" s="56">
        <v>2.12E-2</v>
      </c>
      <c r="J56" s="56">
        <v>4.7999999999999996E-3</v>
      </c>
      <c r="K56" s="56">
        <v>3.5799999999999998E-3</v>
      </c>
      <c r="L56" s="56">
        <v>1.9000000000000001E-4</v>
      </c>
      <c r="M56" s="82">
        <v>0.51090000000000002</v>
      </c>
      <c r="N56" s="17">
        <v>4.2500000000000003E-2</v>
      </c>
      <c r="O56" s="17">
        <v>8.8000000000000005E-3</v>
      </c>
      <c r="P56" s="17"/>
      <c r="Q56" s="17">
        <v>21.2</v>
      </c>
      <c r="R56" s="17">
        <v>4.8</v>
      </c>
      <c r="S56" s="182">
        <v>23</v>
      </c>
      <c r="T56" s="182">
        <v>1.2</v>
      </c>
      <c r="U56" s="121">
        <f t="shared" si="4"/>
        <v>5.2173913043478262</v>
      </c>
      <c r="V56" s="32">
        <v>-90</v>
      </c>
      <c r="W56" s="32">
        <v>400</v>
      </c>
      <c r="X56" s="30">
        <f t="shared" si="2"/>
        <v>-8.4905660377358583</v>
      </c>
      <c r="Y56" s="30">
        <f t="shared" si="3"/>
        <v>-0.37500000000000017</v>
      </c>
    </row>
    <row r="57" spans="1:25" x14ac:dyDescent="0.2">
      <c r="A57" s="50" t="s">
        <v>803</v>
      </c>
      <c r="B57" s="30">
        <v>8.3392999999999997</v>
      </c>
      <c r="C57" s="17">
        <v>154.4</v>
      </c>
      <c r="D57" s="17">
        <v>6.7</v>
      </c>
      <c r="E57" s="17">
        <v>81.3</v>
      </c>
      <c r="F57" s="17">
        <v>1.6</v>
      </c>
      <c r="G57" s="31">
        <f t="shared" si="0"/>
        <v>0.5265544041450777</v>
      </c>
      <c r="H57" s="32">
        <f t="shared" si="1"/>
        <v>173.50550000000001</v>
      </c>
      <c r="I57" s="56">
        <v>2.3199999999999998E-2</v>
      </c>
      <c r="J57" s="56">
        <v>5.4000000000000003E-3</v>
      </c>
      <c r="K57" s="56">
        <v>3.64E-3</v>
      </c>
      <c r="L57" s="56">
        <v>2.3000000000000001E-4</v>
      </c>
      <c r="M57" s="82">
        <v>0.12637000000000001</v>
      </c>
      <c r="N57" s="17">
        <v>4.7E-2</v>
      </c>
      <c r="O57" s="17">
        <v>1.0999999999999999E-2</v>
      </c>
      <c r="P57" s="17"/>
      <c r="Q57" s="17">
        <v>23.2</v>
      </c>
      <c r="R57" s="17">
        <v>5.4</v>
      </c>
      <c r="S57" s="182">
        <v>23.4</v>
      </c>
      <c r="T57" s="182">
        <v>1.5</v>
      </c>
      <c r="U57" s="121">
        <f t="shared" si="4"/>
        <v>6.4102564102564115</v>
      </c>
      <c r="V57" s="32">
        <v>-10</v>
      </c>
      <c r="W57" s="32">
        <v>430</v>
      </c>
      <c r="X57" s="30">
        <f t="shared" si="2"/>
        <v>-0.86206896551723755</v>
      </c>
      <c r="Y57" s="30">
        <f t="shared" si="3"/>
        <v>-3.7037037037036903E-2</v>
      </c>
    </row>
    <row r="58" spans="1:25" x14ac:dyDescent="0.2">
      <c r="A58" s="50" t="s">
        <v>804</v>
      </c>
      <c r="B58" s="30">
        <v>22.812000000000001</v>
      </c>
      <c r="C58" s="17">
        <v>212</v>
      </c>
      <c r="D58" s="17">
        <v>11</v>
      </c>
      <c r="E58" s="17">
        <v>169.4</v>
      </c>
      <c r="F58" s="17">
        <v>6.4</v>
      </c>
      <c r="G58" s="31">
        <f t="shared" si="0"/>
        <v>0.79905660377358489</v>
      </c>
      <c r="H58" s="32">
        <f t="shared" si="1"/>
        <v>251.809</v>
      </c>
      <c r="I58" s="56">
        <v>2.3800000000000002E-2</v>
      </c>
      <c r="J58" s="56">
        <v>2.5000000000000001E-3</v>
      </c>
      <c r="K58" s="56">
        <v>3.64E-3</v>
      </c>
      <c r="L58" s="56">
        <v>1.1E-4</v>
      </c>
      <c r="M58" s="82">
        <v>9.5334000000000002E-2</v>
      </c>
      <c r="N58" s="17">
        <v>4.7399999999999998E-2</v>
      </c>
      <c r="O58" s="17">
        <v>5.1000000000000004E-3</v>
      </c>
      <c r="P58" s="17"/>
      <c r="Q58" s="17">
        <v>23.8</v>
      </c>
      <c r="R58" s="17">
        <v>2.5</v>
      </c>
      <c r="S58" s="182">
        <v>23.45</v>
      </c>
      <c r="T58" s="182">
        <v>0.69</v>
      </c>
      <c r="U58" s="121">
        <f t="shared" si="4"/>
        <v>2.942430703624733</v>
      </c>
      <c r="V58" s="32">
        <v>50</v>
      </c>
      <c r="W58" s="32">
        <v>200</v>
      </c>
      <c r="X58" s="30">
        <f t="shared" si="2"/>
        <v>1.4705882352941235</v>
      </c>
      <c r="Y58" s="30">
        <f t="shared" si="3"/>
        <v>0.14000000000000057</v>
      </c>
    </row>
    <row r="59" spans="1:25" x14ac:dyDescent="0.2">
      <c r="A59" s="50" t="s">
        <v>805</v>
      </c>
      <c r="B59" s="30">
        <v>16.198</v>
      </c>
      <c r="C59" s="17">
        <v>216</v>
      </c>
      <c r="D59" s="17">
        <v>10</v>
      </c>
      <c r="E59" s="17">
        <v>207.5</v>
      </c>
      <c r="F59" s="17">
        <v>5.4</v>
      </c>
      <c r="G59" s="31">
        <f t="shared" si="0"/>
        <v>0.96064814814814814</v>
      </c>
      <c r="H59" s="32">
        <f t="shared" si="1"/>
        <v>264.76249999999999</v>
      </c>
      <c r="I59" s="56">
        <v>2.3400000000000001E-2</v>
      </c>
      <c r="J59" s="56">
        <v>2.5000000000000001E-3</v>
      </c>
      <c r="K59" s="56">
        <v>3.6900000000000001E-3</v>
      </c>
      <c r="L59" s="56">
        <v>1.2E-4</v>
      </c>
      <c r="M59" s="82">
        <v>-0.24066000000000001</v>
      </c>
      <c r="N59" s="17">
        <v>4.7300000000000002E-2</v>
      </c>
      <c r="O59" s="17">
        <v>5.4000000000000003E-3</v>
      </c>
      <c r="P59" s="17"/>
      <c r="Q59" s="17">
        <v>23.4</v>
      </c>
      <c r="R59" s="17">
        <v>2.4</v>
      </c>
      <c r="S59" s="182">
        <v>23.77</v>
      </c>
      <c r="T59" s="182">
        <v>0.75</v>
      </c>
      <c r="U59" s="121">
        <f t="shared" si="4"/>
        <v>3.1552376945729912</v>
      </c>
      <c r="V59" s="32">
        <v>0</v>
      </c>
      <c r="W59" s="32">
        <v>220</v>
      </c>
      <c r="X59" s="30">
        <f t="shared" si="2"/>
        <v>-1.5811965811965756</v>
      </c>
      <c r="Y59" s="30">
        <f t="shared" si="3"/>
        <v>-0.15416666666666709</v>
      </c>
    </row>
    <row r="60" spans="1:25" x14ac:dyDescent="0.2">
      <c r="A60" s="50" t="s">
        <v>806</v>
      </c>
      <c r="B60" s="30">
        <v>20.25</v>
      </c>
      <c r="C60" s="17">
        <v>288</v>
      </c>
      <c r="D60" s="17">
        <v>13</v>
      </c>
      <c r="E60" s="17">
        <v>286.3</v>
      </c>
      <c r="F60" s="17">
        <v>9.8000000000000007</v>
      </c>
      <c r="G60" s="31">
        <f t="shared" si="0"/>
        <v>0.9940972222222223</v>
      </c>
      <c r="H60" s="32">
        <f t="shared" si="1"/>
        <v>355.28050000000002</v>
      </c>
      <c r="I60" s="56">
        <v>2.2700000000000001E-2</v>
      </c>
      <c r="J60" s="56">
        <v>2E-3</v>
      </c>
      <c r="K60" s="56">
        <v>3.7100000000000002E-3</v>
      </c>
      <c r="L60" s="56">
        <v>1.2E-4</v>
      </c>
      <c r="M60" s="82">
        <v>0.36238999999999999</v>
      </c>
      <c r="N60" s="17">
        <v>4.4900000000000002E-2</v>
      </c>
      <c r="O60" s="17">
        <v>3.5000000000000001E-3</v>
      </c>
      <c r="P60" s="17"/>
      <c r="Q60" s="17">
        <v>22.8</v>
      </c>
      <c r="R60" s="17">
        <v>2</v>
      </c>
      <c r="S60" s="182">
        <v>23.88</v>
      </c>
      <c r="T60" s="182">
        <v>0.75</v>
      </c>
      <c r="U60" s="121">
        <f t="shared" si="4"/>
        <v>3.1407035175879403</v>
      </c>
      <c r="V60" s="32">
        <v>-30</v>
      </c>
      <c r="W60" s="32">
        <v>160</v>
      </c>
      <c r="X60" s="30">
        <f t="shared" si="2"/>
        <v>-4.7368421052631504</v>
      </c>
      <c r="Y60" s="30">
        <f t="shared" si="3"/>
        <v>-0.53999999999999915</v>
      </c>
    </row>
    <row r="61" spans="1:25" x14ac:dyDescent="0.2">
      <c r="A61" s="50" t="s">
        <v>807</v>
      </c>
      <c r="B61" s="30">
        <v>22.789000000000001</v>
      </c>
      <c r="C61" s="17">
        <v>297</v>
      </c>
      <c r="D61" s="17">
        <v>18</v>
      </c>
      <c r="E61" s="17">
        <v>302</v>
      </c>
      <c r="F61" s="17">
        <v>14</v>
      </c>
      <c r="G61" s="31">
        <f t="shared" si="0"/>
        <v>1.0168350168350169</v>
      </c>
      <c r="H61" s="32">
        <f t="shared" si="1"/>
        <v>367.97</v>
      </c>
      <c r="I61" s="56">
        <v>2.29E-2</v>
      </c>
      <c r="J61" s="56">
        <v>2E-3</v>
      </c>
      <c r="K61" s="56">
        <v>3.7190000000000001E-3</v>
      </c>
      <c r="L61" s="56">
        <v>9.8999999999999994E-5</v>
      </c>
      <c r="M61" s="82">
        <v>0.32218000000000002</v>
      </c>
      <c r="N61" s="17">
        <v>4.4699999999999997E-2</v>
      </c>
      <c r="O61" s="17">
        <v>3.8E-3</v>
      </c>
      <c r="P61" s="17"/>
      <c r="Q61" s="17">
        <v>22.9</v>
      </c>
      <c r="R61" s="17">
        <v>2</v>
      </c>
      <c r="S61" s="182">
        <v>23.93</v>
      </c>
      <c r="T61" s="182">
        <v>0.64</v>
      </c>
      <c r="U61" s="121">
        <f t="shared" si="4"/>
        <v>2.6744671959882993</v>
      </c>
      <c r="V61" s="32">
        <v>-30</v>
      </c>
      <c r="W61" s="32">
        <v>170</v>
      </c>
      <c r="X61" s="30">
        <f t="shared" si="2"/>
        <v>-4.4978165938864612</v>
      </c>
      <c r="Y61" s="30">
        <f t="shared" si="3"/>
        <v>-0.51500000000000057</v>
      </c>
    </row>
    <row r="62" spans="1:25" x14ac:dyDescent="0.2">
      <c r="A62" s="50" t="s">
        <v>808</v>
      </c>
      <c r="B62" s="30">
        <v>19.489999999999998</v>
      </c>
      <c r="C62" s="17">
        <v>189</v>
      </c>
      <c r="D62" s="17">
        <v>10</v>
      </c>
      <c r="E62" s="17">
        <v>193.4</v>
      </c>
      <c r="F62" s="17">
        <v>8.9</v>
      </c>
      <c r="G62" s="31">
        <f t="shared" si="0"/>
        <v>1.0232804232804233</v>
      </c>
      <c r="H62" s="32">
        <f t="shared" si="1"/>
        <v>234.44900000000001</v>
      </c>
      <c r="I62" s="56">
        <v>2.5700000000000001E-2</v>
      </c>
      <c r="J62" s="56">
        <v>3.0000000000000001E-3</v>
      </c>
      <c r="K62" s="56">
        <v>3.7299999999999998E-3</v>
      </c>
      <c r="L62" s="56">
        <v>1.2E-4</v>
      </c>
      <c r="M62" s="82">
        <v>8.1082000000000001E-2</v>
      </c>
      <c r="N62" s="17">
        <v>5.0700000000000002E-2</v>
      </c>
      <c r="O62" s="17">
        <v>6.1999999999999998E-3</v>
      </c>
      <c r="P62" s="17"/>
      <c r="Q62" s="17">
        <v>25.7</v>
      </c>
      <c r="R62" s="17">
        <v>3</v>
      </c>
      <c r="S62" s="182">
        <v>24</v>
      </c>
      <c r="T62" s="182">
        <v>0.75</v>
      </c>
      <c r="U62" s="121">
        <f t="shared" si="4"/>
        <v>3.125</v>
      </c>
      <c r="V62" s="32">
        <v>170</v>
      </c>
      <c r="W62" s="32">
        <v>220</v>
      </c>
      <c r="X62" s="30">
        <f t="shared" si="2"/>
        <v>6.6147859922178975</v>
      </c>
      <c r="Y62" s="30">
        <f t="shared" si="3"/>
        <v>0.56666666666666643</v>
      </c>
    </row>
    <row r="63" spans="1:25" x14ac:dyDescent="0.2">
      <c r="A63" s="50" t="s">
        <v>809</v>
      </c>
      <c r="B63" s="30">
        <v>22.789000000000001</v>
      </c>
      <c r="C63" s="17">
        <v>190</v>
      </c>
      <c r="D63" s="17">
        <v>12</v>
      </c>
      <c r="E63" s="17">
        <v>71.599999999999994</v>
      </c>
      <c r="F63" s="17">
        <v>3.2</v>
      </c>
      <c r="G63" s="31">
        <f t="shared" si="0"/>
        <v>0.37684210526315787</v>
      </c>
      <c r="H63" s="32">
        <f t="shared" si="1"/>
        <v>206.82599999999999</v>
      </c>
      <c r="I63" s="56">
        <v>2.3E-2</v>
      </c>
      <c r="J63" s="56">
        <v>2.3999999999999998E-3</v>
      </c>
      <c r="K63" s="56">
        <v>3.7320000000000001E-3</v>
      </c>
      <c r="L63" s="56">
        <v>9.7999999999999997E-5</v>
      </c>
      <c r="M63" s="82">
        <v>0.26661000000000001</v>
      </c>
      <c r="N63" s="17">
        <v>4.3799999999999999E-2</v>
      </c>
      <c r="O63" s="17">
        <v>4.3E-3</v>
      </c>
      <c r="P63" s="17"/>
      <c r="Q63" s="17">
        <v>23.1</v>
      </c>
      <c r="R63" s="17">
        <v>2.4</v>
      </c>
      <c r="S63" s="182">
        <v>24.02</v>
      </c>
      <c r="T63" s="182">
        <v>0.63</v>
      </c>
      <c r="U63" s="121">
        <f t="shared" si="4"/>
        <v>2.6228143213988342</v>
      </c>
      <c r="V63" s="32">
        <v>-70</v>
      </c>
      <c r="W63" s="32">
        <v>170</v>
      </c>
      <c r="X63" s="30">
        <f t="shared" si="2"/>
        <v>-3.9826839826839766</v>
      </c>
      <c r="Y63" s="30">
        <f t="shared" si="3"/>
        <v>-0.38333333333333258</v>
      </c>
    </row>
    <row r="64" spans="1:25" x14ac:dyDescent="0.2">
      <c r="A64" s="50" t="s">
        <v>810</v>
      </c>
      <c r="B64" s="30">
        <v>8.7139000000000006</v>
      </c>
      <c r="C64" s="17">
        <v>249.3</v>
      </c>
      <c r="D64" s="17">
        <v>6.4</v>
      </c>
      <c r="E64" s="17">
        <v>248</v>
      </c>
      <c r="F64" s="17">
        <v>5</v>
      </c>
      <c r="G64" s="31">
        <f t="shared" si="0"/>
        <v>0.99478539911752906</v>
      </c>
      <c r="H64" s="32">
        <f t="shared" si="1"/>
        <v>307.58</v>
      </c>
      <c r="I64" s="56">
        <v>2.5700000000000001E-2</v>
      </c>
      <c r="J64" s="56">
        <v>4.1999999999999997E-3</v>
      </c>
      <c r="K64" s="56">
        <v>3.7499999999999999E-3</v>
      </c>
      <c r="L64" s="56">
        <v>1.3999999999999999E-4</v>
      </c>
      <c r="M64" s="82">
        <v>-0.12295</v>
      </c>
      <c r="N64" s="17">
        <v>4.7500000000000001E-2</v>
      </c>
      <c r="O64" s="17">
        <v>7.7000000000000002E-3</v>
      </c>
      <c r="P64" s="17"/>
      <c r="Q64" s="17">
        <v>25.7</v>
      </c>
      <c r="R64" s="17">
        <v>4.0999999999999996</v>
      </c>
      <c r="S64" s="182">
        <v>24.15</v>
      </c>
      <c r="T64" s="182">
        <v>0.92</v>
      </c>
      <c r="U64" s="121">
        <f t="shared" si="4"/>
        <v>3.8095238095238098</v>
      </c>
      <c r="V64" s="32">
        <v>140</v>
      </c>
      <c r="W64" s="32">
        <v>310</v>
      </c>
      <c r="X64" s="30">
        <f t="shared" si="2"/>
        <v>6.0311284046692615</v>
      </c>
      <c r="Y64" s="30">
        <f t="shared" si="3"/>
        <v>0.3780487804878051</v>
      </c>
    </row>
    <row r="65" spans="1:25" x14ac:dyDescent="0.2">
      <c r="A65" s="50" t="s">
        <v>811</v>
      </c>
      <c r="B65" s="30">
        <v>22.824999999999999</v>
      </c>
      <c r="C65" s="17">
        <v>190.8</v>
      </c>
      <c r="D65" s="17">
        <v>9.6999999999999993</v>
      </c>
      <c r="E65" s="17">
        <v>214.2</v>
      </c>
      <c r="F65" s="17">
        <v>8.8000000000000007</v>
      </c>
      <c r="G65" s="31">
        <f t="shared" si="0"/>
        <v>1.1226415094339621</v>
      </c>
      <c r="H65" s="32">
        <f t="shared" si="1"/>
        <v>241.137</v>
      </c>
      <c r="I65" s="56">
        <v>2.4199999999999999E-2</v>
      </c>
      <c r="J65" s="56">
        <v>2.3999999999999998E-3</v>
      </c>
      <c r="K65" s="56">
        <v>3.7599999999999999E-3</v>
      </c>
      <c r="L65" s="56">
        <v>1.1E-4</v>
      </c>
      <c r="M65" s="82">
        <v>1.2116E-2</v>
      </c>
      <c r="N65" s="17">
        <v>4.6399999999999997E-2</v>
      </c>
      <c r="O65" s="17">
        <v>4.5999999999999999E-3</v>
      </c>
      <c r="P65" s="17"/>
      <c r="Q65" s="17">
        <v>24.5</v>
      </c>
      <c r="R65" s="17">
        <v>2.4</v>
      </c>
      <c r="S65" s="182">
        <v>24.2</v>
      </c>
      <c r="T65" s="182">
        <v>0.68</v>
      </c>
      <c r="U65" s="121">
        <f t="shared" si="4"/>
        <v>2.8099173553719008</v>
      </c>
      <c r="V65" s="32">
        <v>80</v>
      </c>
      <c r="W65" s="32">
        <v>180</v>
      </c>
      <c r="X65" s="30">
        <f t="shared" si="2"/>
        <v>1.2244897959183709</v>
      </c>
      <c r="Y65" s="30">
        <f t="shared" si="3"/>
        <v>0.12500000000000031</v>
      </c>
    </row>
    <row r="66" spans="1:25" x14ac:dyDescent="0.2">
      <c r="A66" s="50" t="s">
        <v>812</v>
      </c>
      <c r="B66" s="30">
        <v>22.861000000000001</v>
      </c>
      <c r="C66" s="17">
        <v>263</v>
      </c>
      <c r="D66" s="17">
        <v>20</v>
      </c>
      <c r="E66" s="17">
        <v>262</v>
      </c>
      <c r="F66" s="17">
        <v>14</v>
      </c>
      <c r="G66" s="31">
        <f t="shared" si="0"/>
        <v>0.99619771863117867</v>
      </c>
      <c r="H66" s="32">
        <f t="shared" si="1"/>
        <v>324.57</v>
      </c>
      <c r="I66" s="56">
        <v>2.3900000000000001E-2</v>
      </c>
      <c r="J66" s="56">
        <v>2.0999999999999999E-3</v>
      </c>
      <c r="K66" s="56">
        <v>3.7659999999999998E-3</v>
      </c>
      <c r="L66" s="56">
        <v>1E-4</v>
      </c>
      <c r="M66" s="82">
        <v>0.17795</v>
      </c>
      <c r="N66" s="17">
        <v>4.5699999999999998E-2</v>
      </c>
      <c r="O66" s="17">
        <v>3.8E-3</v>
      </c>
      <c r="P66" s="17"/>
      <c r="Q66" s="17">
        <v>24.5</v>
      </c>
      <c r="R66" s="17">
        <v>2</v>
      </c>
      <c r="S66" s="182">
        <v>24.23</v>
      </c>
      <c r="T66" s="182">
        <v>0.66</v>
      </c>
      <c r="U66" s="121">
        <f t="shared" si="4"/>
        <v>2.7238959966983081</v>
      </c>
      <c r="V66" s="32">
        <v>40</v>
      </c>
      <c r="W66" s="32">
        <v>160</v>
      </c>
      <c r="X66" s="30">
        <f t="shared" si="2"/>
        <v>1.1020408163265327</v>
      </c>
      <c r="Y66" s="30">
        <f t="shared" si="3"/>
        <v>0.13499999999999979</v>
      </c>
    </row>
    <row r="67" spans="1:25" x14ac:dyDescent="0.2">
      <c r="A67" s="50" t="s">
        <v>813</v>
      </c>
      <c r="B67" s="30">
        <v>6.6858000000000004</v>
      </c>
      <c r="C67" s="17">
        <v>124.7</v>
      </c>
      <c r="D67" s="17">
        <v>4.8</v>
      </c>
      <c r="E67" s="17">
        <v>133.19999999999999</v>
      </c>
      <c r="F67" s="17">
        <v>4.3</v>
      </c>
      <c r="G67" s="31">
        <f t="shared" ref="G67:G130" si="5">E67/C67</f>
        <v>1.0681635926222934</v>
      </c>
      <c r="H67" s="32">
        <f t="shared" ref="H67:H130" si="6">C67+(0.235*E67)</f>
        <v>156.00200000000001</v>
      </c>
      <c r="I67" s="56">
        <v>2.3099999999999999E-2</v>
      </c>
      <c r="J67" s="56">
        <v>5.7999999999999996E-3</v>
      </c>
      <c r="K67" s="56">
        <v>3.7799999999999999E-3</v>
      </c>
      <c r="L67" s="56">
        <v>2.3000000000000001E-4</v>
      </c>
      <c r="M67" s="82">
        <v>0.45147999999999999</v>
      </c>
      <c r="N67" s="17">
        <v>4.5999999999999999E-2</v>
      </c>
      <c r="O67" s="17">
        <v>0.01</v>
      </c>
      <c r="P67" s="17"/>
      <c r="Q67" s="17">
        <v>23.1</v>
      </c>
      <c r="R67" s="17">
        <v>5.8</v>
      </c>
      <c r="S67" s="182">
        <v>24.3</v>
      </c>
      <c r="T67" s="182">
        <v>1.5</v>
      </c>
      <c r="U67" s="121">
        <f t="shared" si="4"/>
        <v>6.1728395061728394</v>
      </c>
      <c r="V67" s="32">
        <v>230</v>
      </c>
      <c r="W67" s="32">
        <v>440</v>
      </c>
      <c r="X67" s="30">
        <f t="shared" ref="X67:X130" si="7">100*(1-(S67/Q67))</f>
        <v>-5.1948051948051965</v>
      </c>
      <c r="Y67" s="30">
        <f t="shared" ref="Y67:Y130" si="8">(Q67-S67)/R67</f>
        <v>-0.20689655172413782</v>
      </c>
    </row>
    <row r="68" spans="1:25" x14ac:dyDescent="0.2">
      <c r="A68" s="50" t="s">
        <v>814</v>
      </c>
      <c r="B68" s="30">
        <v>22.768000000000001</v>
      </c>
      <c r="C68" s="17">
        <v>138.4</v>
      </c>
      <c r="D68" s="17">
        <v>9.1</v>
      </c>
      <c r="E68" s="17">
        <v>85.5</v>
      </c>
      <c r="F68" s="17">
        <v>5</v>
      </c>
      <c r="G68" s="31">
        <f t="shared" si="5"/>
        <v>0.61777456647398843</v>
      </c>
      <c r="H68" s="32">
        <f t="shared" si="6"/>
        <v>158.49250000000001</v>
      </c>
      <c r="I68" s="56">
        <v>2.3599999999999999E-2</v>
      </c>
      <c r="J68" s="56">
        <v>3.0999999999999999E-3</v>
      </c>
      <c r="K68" s="56">
        <v>3.7799999999999999E-3</v>
      </c>
      <c r="L68" s="56">
        <v>2.0000000000000001E-4</v>
      </c>
      <c r="M68" s="82">
        <v>0.23377999999999999</v>
      </c>
      <c r="N68" s="17">
        <v>4.5999999999999999E-2</v>
      </c>
      <c r="O68" s="17">
        <v>6.3E-3</v>
      </c>
      <c r="P68" s="17"/>
      <c r="Q68" s="17">
        <v>23.6</v>
      </c>
      <c r="R68" s="17">
        <v>3.1</v>
      </c>
      <c r="S68" s="182">
        <v>24.3</v>
      </c>
      <c r="T68" s="182">
        <v>1.3</v>
      </c>
      <c r="U68" s="121">
        <f t="shared" ref="U68:U131" si="9">(T68/S68)*100</f>
        <v>5.3497942386831276</v>
      </c>
      <c r="V68" s="32">
        <v>-50</v>
      </c>
      <c r="W68" s="32">
        <v>240</v>
      </c>
      <c r="X68" s="30">
        <f t="shared" si="7"/>
        <v>-2.9661016949152463</v>
      </c>
      <c r="Y68" s="30">
        <f t="shared" si="8"/>
        <v>-0.225806451612903</v>
      </c>
    </row>
    <row r="69" spans="1:25" x14ac:dyDescent="0.2">
      <c r="A69" s="50" t="s">
        <v>815</v>
      </c>
      <c r="B69" s="30">
        <v>5.0453000000000001</v>
      </c>
      <c r="C69" s="17">
        <v>313</v>
      </c>
      <c r="D69" s="17">
        <v>13</v>
      </c>
      <c r="E69" s="17">
        <v>98.3</v>
      </c>
      <c r="F69" s="17">
        <v>2.1</v>
      </c>
      <c r="G69" s="31">
        <f t="shared" si="5"/>
        <v>0.31405750798722043</v>
      </c>
      <c r="H69" s="32">
        <f t="shared" si="6"/>
        <v>336.10050000000001</v>
      </c>
      <c r="I69" s="56">
        <v>2.4199999999999999E-2</v>
      </c>
      <c r="J69" s="56">
        <v>4.7000000000000002E-3</v>
      </c>
      <c r="K69" s="56">
        <v>3.79E-3</v>
      </c>
      <c r="L69" s="56">
        <v>2.4000000000000001E-4</v>
      </c>
      <c r="M69" s="82">
        <v>0.48342000000000002</v>
      </c>
      <c r="N69" s="17">
        <v>4.5499999999999999E-2</v>
      </c>
      <c r="O69" s="17">
        <v>7.7000000000000002E-3</v>
      </c>
      <c r="P69" s="17"/>
      <c r="Q69" s="17">
        <v>24.2</v>
      </c>
      <c r="R69" s="17">
        <v>4.5999999999999996</v>
      </c>
      <c r="S69" s="182">
        <v>24.4</v>
      </c>
      <c r="T69" s="182">
        <v>1.5</v>
      </c>
      <c r="U69" s="121">
        <f t="shared" si="9"/>
        <v>6.1475409836065582</v>
      </c>
      <c r="V69" s="32">
        <v>40</v>
      </c>
      <c r="W69" s="32">
        <v>350</v>
      </c>
      <c r="X69" s="30">
        <f t="shared" si="7"/>
        <v>-0.82644628099173278</v>
      </c>
      <c r="Y69" s="30">
        <f t="shared" si="8"/>
        <v>-4.3478260869565064E-2</v>
      </c>
    </row>
    <row r="70" spans="1:25" x14ac:dyDescent="0.2">
      <c r="A70" s="50" t="s">
        <v>816</v>
      </c>
      <c r="B70" s="30">
        <v>16.175000000000001</v>
      </c>
      <c r="C70" s="17">
        <v>295</v>
      </c>
      <c r="D70" s="17">
        <v>13</v>
      </c>
      <c r="E70" s="17">
        <v>99.7</v>
      </c>
      <c r="F70" s="17">
        <v>3.1</v>
      </c>
      <c r="G70" s="31">
        <f t="shared" si="5"/>
        <v>0.33796610169491526</v>
      </c>
      <c r="H70" s="32">
        <f t="shared" si="6"/>
        <v>318.42950000000002</v>
      </c>
      <c r="I70" s="56">
        <v>2.5399999999999999E-2</v>
      </c>
      <c r="J70" s="56">
        <v>2.3E-3</v>
      </c>
      <c r="K70" s="56">
        <v>3.81E-3</v>
      </c>
      <c r="L70" s="56">
        <v>1.2999999999999999E-4</v>
      </c>
      <c r="M70" s="82">
        <v>0.34093000000000001</v>
      </c>
      <c r="N70" s="17">
        <v>4.7800000000000002E-2</v>
      </c>
      <c r="O70" s="17">
        <v>3.8999999999999998E-3</v>
      </c>
      <c r="P70" s="17"/>
      <c r="Q70" s="17">
        <v>25.4</v>
      </c>
      <c r="R70" s="17">
        <v>2.2000000000000002</v>
      </c>
      <c r="S70" s="182">
        <v>24.51</v>
      </c>
      <c r="T70" s="182">
        <v>0.81</v>
      </c>
      <c r="U70" s="121">
        <f t="shared" si="9"/>
        <v>3.3047735618115053</v>
      </c>
      <c r="V70" s="32">
        <v>100</v>
      </c>
      <c r="W70" s="32">
        <v>160</v>
      </c>
      <c r="X70" s="30">
        <f t="shared" si="7"/>
        <v>3.5039370078740029</v>
      </c>
      <c r="Y70" s="30">
        <f t="shared" si="8"/>
        <v>0.40454545454545315</v>
      </c>
    </row>
    <row r="71" spans="1:25" x14ac:dyDescent="0.2">
      <c r="A71" s="50" t="s">
        <v>817</v>
      </c>
      <c r="B71" s="30">
        <v>22.861000000000001</v>
      </c>
      <c r="C71" s="17">
        <v>140.5</v>
      </c>
      <c r="D71" s="17">
        <v>7.7</v>
      </c>
      <c r="E71" s="17">
        <v>128.5</v>
      </c>
      <c r="F71" s="17">
        <v>4.9000000000000004</v>
      </c>
      <c r="G71" s="31">
        <f t="shared" si="5"/>
        <v>0.91459074733096091</v>
      </c>
      <c r="H71" s="32">
        <f t="shared" si="6"/>
        <v>170.69749999999999</v>
      </c>
      <c r="I71" s="56">
        <v>2.6200000000000001E-2</v>
      </c>
      <c r="J71" s="56">
        <v>3.3999999999999998E-3</v>
      </c>
      <c r="K71" s="56">
        <v>3.82E-3</v>
      </c>
      <c r="L71" s="56">
        <v>1.1E-4</v>
      </c>
      <c r="M71" s="82">
        <v>7.4621999999999994E-2</v>
      </c>
      <c r="N71" s="17">
        <v>5.0299999999999997E-2</v>
      </c>
      <c r="O71" s="17">
        <v>6.6E-3</v>
      </c>
      <c r="P71" s="17"/>
      <c r="Q71" s="17">
        <v>26.2</v>
      </c>
      <c r="R71" s="17">
        <v>3.4</v>
      </c>
      <c r="S71" s="182">
        <v>24.57</v>
      </c>
      <c r="T71" s="182">
        <v>0.71</v>
      </c>
      <c r="U71" s="121">
        <f t="shared" si="9"/>
        <v>2.8897028897028894</v>
      </c>
      <c r="V71" s="32">
        <v>130</v>
      </c>
      <c r="W71" s="32">
        <v>250</v>
      </c>
      <c r="X71" s="30">
        <f t="shared" si="7"/>
        <v>6.2213740458015199</v>
      </c>
      <c r="Y71" s="30">
        <f t="shared" si="8"/>
        <v>0.47941176470588209</v>
      </c>
    </row>
    <row r="72" spans="1:25" x14ac:dyDescent="0.2">
      <c r="A72" s="50" t="s">
        <v>818</v>
      </c>
      <c r="B72" s="30">
        <v>22.789000000000001</v>
      </c>
      <c r="C72" s="17">
        <v>167.6</v>
      </c>
      <c r="D72" s="17">
        <v>7.2</v>
      </c>
      <c r="E72" s="17">
        <v>135.80000000000001</v>
      </c>
      <c r="F72" s="17">
        <v>3.6</v>
      </c>
      <c r="G72" s="31">
        <f t="shared" si="5"/>
        <v>0.81026252983293567</v>
      </c>
      <c r="H72" s="32">
        <f t="shared" si="6"/>
        <v>199.51300000000001</v>
      </c>
      <c r="I72" s="56">
        <v>2.4799999999999999E-2</v>
      </c>
      <c r="J72" s="56">
        <v>2.7000000000000001E-3</v>
      </c>
      <c r="K72" s="56">
        <v>3.9100000000000003E-3</v>
      </c>
      <c r="L72" s="56">
        <v>1.2E-4</v>
      </c>
      <c r="M72" s="82">
        <v>2.1385999999999999E-2</v>
      </c>
      <c r="N72" s="17">
        <v>4.6800000000000001E-2</v>
      </c>
      <c r="O72" s="17">
        <v>5.1999999999999998E-3</v>
      </c>
      <c r="P72" s="17"/>
      <c r="Q72" s="17">
        <v>24.8</v>
      </c>
      <c r="R72" s="17">
        <v>2.6</v>
      </c>
      <c r="S72" s="182">
        <v>25.18</v>
      </c>
      <c r="T72" s="182">
        <v>0.75</v>
      </c>
      <c r="U72" s="121">
        <f t="shared" si="9"/>
        <v>2.9785544082605244</v>
      </c>
      <c r="V72" s="32">
        <v>60</v>
      </c>
      <c r="W72" s="32">
        <v>210</v>
      </c>
      <c r="X72" s="30">
        <f t="shared" si="7"/>
        <v>-1.5322580645161343</v>
      </c>
      <c r="Y72" s="30">
        <f t="shared" si="8"/>
        <v>-0.14615384615384577</v>
      </c>
    </row>
    <row r="73" spans="1:25" x14ac:dyDescent="0.2">
      <c r="A73" s="50" t="s">
        <v>819</v>
      </c>
      <c r="B73" s="30">
        <v>22.837</v>
      </c>
      <c r="C73" s="17">
        <v>220</v>
      </c>
      <c r="D73" s="17">
        <v>11</v>
      </c>
      <c r="E73" s="17">
        <v>188.5</v>
      </c>
      <c r="F73" s="17">
        <v>6.9</v>
      </c>
      <c r="G73" s="31">
        <f t="shared" si="5"/>
        <v>0.85681818181818181</v>
      </c>
      <c r="H73" s="32">
        <f t="shared" si="6"/>
        <v>264.29750000000001</v>
      </c>
      <c r="I73" s="56">
        <v>2.5899999999999999E-2</v>
      </c>
      <c r="J73" s="56">
        <v>2.3999999999999998E-3</v>
      </c>
      <c r="K73" s="56">
        <v>3.9899999999999996E-3</v>
      </c>
      <c r="L73" s="56">
        <v>1.1E-4</v>
      </c>
      <c r="M73" s="82">
        <v>0.16208</v>
      </c>
      <c r="N73" s="17">
        <v>4.8000000000000001E-2</v>
      </c>
      <c r="O73" s="17">
        <v>4.4999999999999997E-3</v>
      </c>
      <c r="P73" s="17"/>
      <c r="Q73" s="17">
        <v>25.9</v>
      </c>
      <c r="R73" s="17">
        <v>2.2999999999999998</v>
      </c>
      <c r="S73" s="182">
        <v>25.65</v>
      </c>
      <c r="T73" s="182">
        <v>0.73</v>
      </c>
      <c r="U73" s="121">
        <f t="shared" si="9"/>
        <v>2.8460038986354776</v>
      </c>
      <c r="V73" s="32">
        <v>20</v>
      </c>
      <c r="W73" s="32">
        <v>180</v>
      </c>
      <c r="X73" s="30">
        <f t="shared" si="7"/>
        <v>0.96525096525096332</v>
      </c>
      <c r="Y73" s="30">
        <f t="shared" si="8"/>
        <v>0.10869565217391305</v>
      </c>
    </row>
    <row r="74" spans="1:25" x14ac:dyDescent="0.2">
      <c r="A74" s="50" t="s">
        <v>820</v>
      </c>
      <c r="B74" s="30">
        <v>14.728999999999999</v>
      </c>
      <c r="C74" s="17">
        <v>213</v>
      </c>
      <c r="D74" s="17">
        <v>13</v>
      </c>
      <c r="E74" s="17">
        <v>186.5</v>
      </c>
      <c r="F74" s="17">
        <v>8</v>
      </c>
      <c r="G74" s="31">
        <f t="shared" si="5"/>
        <v>0.87558685446009388</v>
      </c>
      <c r="H74" s="32">
        <f t="shared" si="6"/>
        <v>256.82749999999999</v>
      </c>
      <c r="I74" s="56">
        <v>2.6100000000000002E-2</v>
      </c>
      <c r="J74" s="56">
        <v>3.3999999999999998E-3</v>
      </c>
      <c r="K74" s="56">
        <v>4.0499999999999998E-3</v>
      </c>
      <c r="L74" s="56">
        <v>1.3999999999999999E-4</v>
      </c>
      <c r="M74" s="82">
        <v>0.18582000000000001</v>
      </c>
      <c r="N74" s="17">
        <v>4.6899999999999997E-2</v>
      </c>
      <c r="O74" s="17">
        <v>5.8999999999999999E-3</v>
      </c>
      <c r="P74" s="17"/>
      <c r="Q74" s="17">
        <v>26.1</v>
      </c>
      <c r="R74" s="17">
        <v>3.3</v>
      </c>
      <c r="S74" s="182">
        <v>26.04</v>
      </c>
      <c r="T74" s="182">
        <v>0.88</v>
      </c>
      <c r="U74" s="121">
        <f t="shared" si="9"/>
        <v>3.3794162826420893</v>
      </c>
      <c r="V74" s="32">
        <v>70</v>
      </c>
      <c r="W74" s="32">
        <v>240</v>
      </c>
      <c r="X74" s="30">
        <f t="shared" si="7"/>
        <v>0.22988505747126853</v>
      </c>
      <c r="Y74" s="30">
        <f t="shared" si="8"/>
        <v>1.8181818181818871E-2</v>
      </c>
    </row>
    <row r="75" spans="1:25" x14ac:dyDescent="0.2">
      <c r="A75" s="50" t="s">
        <v>821</v>
      </c>
      <c r="B75" s="30">
        <v>22.431999999999999</v>
      </c>
      <c r="C75" s="17">
        <v>284</v>
      </c>
      <c r="D75" s="17">
        <v>21</v>
      </c>
      <c r="E75" s="17">
        <v>92.4</v>
      </c>
      <c r="F75" s="17">
        <v>5.5</v>
      </c>
      <c r="G75" s="31">
        <f t="shared" si="5"/>
        <v>0.32535211267605635</v>
      </c>
      <c r="H75" s="32">
        <f t="shared" si="6"/>
        <v>305.714</v>
      </c>
      <c r="I75" s="56">
        <v>2.58E-2</v>
      </c>
      <c r="J75" s="56">
        <v>2.3999999999999998E-3</v>
      </c>
      <c r="K75" s="56">
        <v>4.0800000000000003E-3</v>
      </c>
      <c r="L75" s="56">
        <v>1E-4</v>
      </c>
      <c r="M75" s="82">
        <v>-6.5952999999999998E-2</v>
      </c>
      <c r="N75" s="17">
        <v>4.5199999999999997E-2</v>
      </c>
      <c r="O75" s="17">
        <v>4.4999999999999997E-3</v>
      </c>
      <c r="P75" s="17"/>
      <c r="Q75" s="17">
        <v>25.8</v>
      </c>
      <c r="R75" s="17">
        <v>2.4</v>
      </c>
      <c r="S75" s="182">
        <v>26.25</v>
      </c>
      <c r="T75" s="182">
        <v>0.65</v>
      </c>
      <c r="U75" s="121">
        <f t="shared" si="9"/>
        <v>2.4761904761904763</v>
      </c>
      <c r="V75" s="32">
        <v>-60</v>
      </c>
      <c r="W75" s="32">
        <v>180</v>
      </c>
      <c r="X75" s="30">
        <f t="shared" si="7"/>
        <v>-1.744186046511631</v>
      </c>
      <c r="Y75" s="30">
        <f t="shared" si="8"/>
        <v>-0.18749999999999972</v>
      </c>
    </row>
    <row r="76" spans="1:25" x14ac:dyDescent="0.2">
      <c r="A76" s="50" t="s">
        <v>822</v>
      </c>
      <c r="B76" s="30">
        <v>11.157999999999999</v>
      </c>
      <c r="C76" s="17">
        <v>201.8</v>
      </c>
      <c r="D76" s="17">
        <v>7.2</v>
      </c>
      <c r="E76" s="17">
        <v>144.6</v>
      </c>
      <c r="F76" s="17">
        <v>4.3</v>
      </c>
      <c r="G76" s="31">
        <f t="shared" si="5"/>
        <v>0.71655104063429131</v>
      </c>
      <c r="H76" s="32">
        <f t="shared" si="6"/>
        <v>235.78100000000001</v>
      </c>
      <c r="I76" s="56">
        <v>2.8199999999999999E-2</v>
      </c>
      <c r="J76" s="56">
        <v>3.8E-3</v>
      </c>
      <c r="K76" s="56">
        <v>4.1999999999999997E-3</v>
      </c>
      <c r="L76" s="56">
        <v>1.3999999999999999E-4</v>
      </c>
      <c r="M76" s="82">
        <v>0.14831</v>
      </c>
      <c r="N76" s="17">
        <v>5.0200000000000002E-2</v>
      </c>
      <c r="O76" s="17">
        <v>6.1999999999999998E-3</v>
      </c>
      <c r="P76" s="17"/>
      <c r="Q76" s="17">
        <v>28.9</v>
      </c>
      <c r="R76" s="17">
        <v>3.5</v>
      </c>
      <c r="S76" s="182">
        <v>27.02</v>
      </c>
      <c r="T76" s="182">
        <v>0.9</v>
      </c>
      <c r="U76" s="121">
        <f t="shared" si="9"/>
        <v>3.3308660251665434</v>
      </c>
      <c r="V76" s="32">
        <v>160</v>
      </c>
      <c r="W76" s="32">
        <v>250</v>
      </c>
      <c r="X76" s="30">
        <f t="shared" si="7"/>
        <v>6.5051903114186853</v>
      </c>
      <c r="Y76" s="30">
        <f t="shared" si="8"/>
        <v>0.53714285714285681</v>
      </c>
    </row>
    <row r="77" spans="1:25" x14ac:dyDescent="0.2">
      <c r="A77" s="50" t="s">
        <v>823</v>
      </c>
      <c r="B77" s="30">
        <v>21.620999999999999</v>
      </c>
      <c r="C77" s="17">
        <v>167</v>
      </c>
      <c r="D77" s="17">
        <v>10</v>
      </c>
      <c r="E77" s="17">
        <v>156.30000000000001</v>
      </c>
      <c r="F77" s="17">
        <v>9.1999999999999993</v>
      </c>
      <c r="G77" s="31">
        <f t="shared" si="5"/>
        <v>0.93592814371257493</v>
      </c>
      <c r="H77" s="32">
        <f t="shared" si="6"/>
        <v>203.73050000000001</v>
      </c>
      <c r="I77" s="56">
        <v>2.7699999999999999E-2</v>
      </c>
      <c r="J77" s="56">
        <v>3.2000000000000002E-3</v>
      </c>
      <c r="K77" s="56">
        <v>4.2700000000000004E-3</v>
      </c>
      <c r="L77" s="56">
        <v>1.1E-4</v>
      </c>
      <c r="M77" s="82">
        <v>-9.2336000000000001E-2</v>
      </c>
      <c r="N77" s="17">
        <v>4.6899999999999997E-2</v>
      </c>
      <c r="O77" s="17">
        <v>5.5999999999999999E-3</v>
      </c>
      <c r="P77" s="17"/>
      <c r="Q77" s="17">
        <v>27.6</v>
      </c>
      <c r="R77" s="17">
        <v>3.2</v>
      </c>
      <c r="S77" s="182">
        <v>27.57</v>
      </c>
      <c r="T77" s="182">
        <v>0.68</v>
      </c>
      <c r="U77" s="121">
        <f t="shared" si="9"/>
        <v>2.4664490388103011</v>
      </c>
      <c r="V77" s="32">
        <v>30</v>
      </c>
      <c r="W77" s="32">
        <v>230</v>
      </c>
      <c r="X77" s="30">
        <f t="shared" si="7"/>
        <v>0.10869565217391797</v>
      </c>
      <c r="Y77" s="30">
        <f t="shared" si="8"/>
        <v>9.3750000000003553E-3</v>
      </c>
    </row>
    <row r="78" spans="1:25" x14ac:dyDescent="0.2">
      <c r="A78" s="50" t="s">
        <v>824</v>
      </c>
      <c r="B78" s="30">
        <v>22.824999999999999</v>
      </c>
      <c r="C78" s="17">
        <v>177</v>
      </c>
      <c r="D78" s="17">
        <v>12</v>
      </c>
      <c r="E78" s="17">
        <v>200</v>
      </c>
      <c r="F78" s="17">
        <v>11</v>
      </c>
      <c r="G78" s="31">
        <f t="shared" si="5"/>
        <v>1.1299435028248588</v>
      </c>
      <c r="H78" s="32">
        <f t="shared" si="6"/>
        <v>224</v>
      </c>
      <c r="I78" s="56">
        <v>2.9600000000000001E-2</v>
      </c>
      <c r="J78" s="56">
        <v>3.3999999999999998E-3</v>
      </c>
      <c r="K78" s="56">
        <v>4.3299999999999996E-3</v>
      </c>
      <c r="L78" s="56">
        <v>1.2E-4</v>
      </c>
      <c r="M78" s="82">
        <v>-0.13278000000000001</v>
      </c>
      <c r="N78" s="17">
        <v>4.9799999999999997E-2</v>
      </c>
      <c r="O78" s="17">
        <v>6.1000000000000004E-3</v>
      </c>
      <c r="P78" s="17"/>
      <c r="Q78" s="17">
        <v>29.5</v>
      </c>
      <c r="R78" s="17">
        <v>3.4</v>
      </c>
      <c r="S78" s="182">
        <v>27.88</v>
      </c>
      <c r="T78" s="182">
        <v>0.78</v>
      </c>
      <c r="U78" s="121">
        <f t="shared" si="9"/>
        <v>2.7977044476327118</v>
      </c>
      <c r="V78" s="32">
        <v>110</v>
      </c>
      <c r="W78" s="32">
        <v>230</v>
      </c>
      <c r="X78" s="30">
        <f t="shared" si="7"/>
        <v>5.4915254237288158</v>
      </c>
      <c r="Y78" s="30">
        <f t="shared" si="8"/>
        <v>0.47647058823529442</v>
      </c>
    </row>
    <row r="79" spans="1:25" x14ac:dyDescent="0.2">
      <c r="A79" s="50" t="s">
        <v>825</v>
      </c>
      <c r="B79" s="30">
        <v>17.370999999999999</v>
      </c>
      <c r="C79" s="17">
        <v>221</v>
      </c>
      <c r="D79" s="17">
        <v>7.4</v>
      </c>
      <c r="E79" s="17">
        <v>219.1</v>
      </c>
      <c r="F79" s="17">
        <v>4.3</v>
      </c>
      <c r="G79" s="31">
        <f t="shared" si="5"/>
        <v>0.99140271493212662</v>
      </c>
      <c r="H79" s="32">
        <f t="shared" si="6"/>
        <v>272.48849999999999</v>
      </c>
      <c r="I79" s="56">
        <v>3.09E-2</v>
      </c>
      <c r="J79" s="56">
        <v>3.3E-3</v>
      </c>
      <c r="K79" s="56">
        <v>4.3400000000000001E-3</v>
      </c>
      <c r="L79" s="56">
        <v>1.6000000000000001E-4</v>
      </c>
      <c r="M79" s="82">
        <v>5.8584999999999998E-2</v>
      </c>
      <c r="N79" s="17">
        <v>5.2499999999999998E-2</v>
      </c>
      <c r="O79" s="17">
        <v>5.7000000000000002E-3</v>
      </c>
      <c r="P79" s="17"/>
      <c r="Q79" s="17">
        <v>30.8</v>
      </c>
      <c r="R79" s="17">
        <v>3.2</v>
      </c>
      <c r="S79" s="182">
        <v>27.92</v>
      </c>
      <c r="T79" s="182">
        <v>1</v>
      </c>
      <c r="U79" s="121">
        <f t="shared" si="9"/>
        <v>3.5816618911174785</v>
      </c>
      <c r="V79" s="32">
        <v>210</v>
      </c>
      <c r="W79" s="32">
        <v>220</v>
      </c>
      <c r="X79" s="30">
        <f t="shared" si="7"/>
        <v>9.3506493506493431</v>
      </c>
      <c r="Y79" s="30">
        <f t="shared" si="8"/>
        <v>0.89999999999999969</v>
      </c>
    </row>
    <row r="80" spans="1:25" x14ac:dyDescent="0.2">
      <c r="A80" s="50" t="s">
        <v>826</v>
      </c>
      <c r="B80" s="30">
        <v>9.7390000000000008</v>
      </c>
      <c r="C80" s="17">
        <v>162.19999999999999</v>
      </c>
      <c r="D80" s="17">
        <v>5.7</v>
      </c>
      <c r="E80" s="17">
        <v>186.2</v>
      </c>
      <c r="F80" s="17">
        <v>6.5</v>
      </c>
      <c r="G80" s="31">
        <f t="shared" si="5"/>
        <v>1.1479654747225647</v>
      </c>
      <c r="H80" s="32">
        <f t="shared" si="6"/>
        <v>205.95699999999999</v>
      </c>
      <c r="I80" s="56">
        <v>2.81E-2</v>
      </c>
      <c r="J80" s="56">
        <v>4.3E-3</v>
      </c>
      <c r="K80" s="56">
        <v>4.3400000000000001E-3</v>
      </c>
      <c r="L80" s="56">
        <v>1.4999999999999999E-4</v>
      </c>
      <c r="M80" s="82">
        <v>2.5953E-2</v>
      </c>
      <c r="N80" s="17">
        <v>4.6800000000000001E-2</v>
      </c>
      <c r="O80" s="17">
        <v>7.4999999999999997E-3</v>
      </c>
      <c r="P80" s="17"/>
      <c r="Q80" s="17">
        <v>28.1</v>
      </c>
      <c r="R80" s="17">
        <v>4.3</v>
      </c>
      <c r="S80" s="182">
        <v>27.92</v>
      </c>
      <c r="T80" s="182">
        <v>0.99</v>
      </c>
      <c r="U80" s="121">
        <f t="shared" si="9"/>
        <v>3.5458452722063036</v>
      </c>
      <c r="V80" s="32">
        <v>80</v>
      </c>
      <c r="W80" s="32">
        <v>320</v>
      </c>
      <c r="X80" s="30">
        <f t="shared" si="7"/>
        <v>0.64056939501778709</v>
      </c>
      <c r="Y80" s="30">
        <f t="shared" si="8"/>
        <v>4.1860465116279007E-2</v>
      </c>
    </row>
    <row r="81" spans="1:25" x14ac:dyDescent="0.2">
      <c r="A81" s="50" t="s">
        <v>827</v>
      </c>
      <c r="B81" s="30">
        <v>15.255000000000001</v>
      </c>
      <c r="C81" s="17">
        <v>144.19999999999999</v>
      </c>
      <c r="D81" s="17">
        <v>2.6</v>
      </c>
      <c r="E81" s="17">
        <v>59.7</v>
      </c>
      <c r="F81" s="17">
        <v>0.72</v>
      </c>
      <c r="G81" s="31">
        <f t="shared" si="5"/>
        <v>0.4140083217753121</v>
      </c>
      <c r="H81" s="32">
        <f t="shared" si="6"/>
        <v>158.2295</v>
      </c>
      <c r="I81" s="56">
        <v>3.1699999999999999E-2</v>
      </c>
      <c r="J81" s="56">
        <v>4.0000000000000001E-3</v>
      </c>
      <c r="K81" s="56">
        <v>4.3899999999999998E-3</v>
      </c>
      <c r="L81" s="56">
        <v>1.6000000000000001E-4</v>
      </c>
      <c r="M81" s="82">
        <v>5.2617999999999998E-2</v>
      </c>
      <c r="N81" s="17">
        <v>5.1799999999999999E-2</v>
      </c>
      <c r="O81" s="17">
        <v>6.4999999999999997E-3</v>
      </c>
      <c r="P81" s="17"/>
      <c r="Q81" s="17">
        <v>31.6</v>
      </c>
      <c r="R81" s="17">
        <v>3.9</v>
      </c>
      <c r="S81" s="182">
        <v>28.2</v>
      </c>
      <c r="T81" s="182">
        <v>1</v>
      </c>
      <c r="U81" s="121">
        <f t="shared" si="9"/>
        <v>3.5460992907801421</v>
      </c>
      <c r="V81" s="32">
        <v>230</v>
      </c>
      <c r="W81" s="32">
        <v>260</v>
      </c>
      <c r="X81" s="30">
        <f t="shared" si="7"/>
        <v>10.759493670886078</v>
      </c>
      <c r="Y81" s="30">
        <f t="shared" si="8"/>
        <v>0.87179487179487236</v>
      </c>
    </row>
    <row r="82" spans="1:25" x14ac:dyDescent="0.2">
      <c r="A82" s="50" t="s">
        <v>828</v>
      </c>
      <c r="B82" s="30">
        <v>15.385</v>
      </c>
      <c r="C82" s="17">
        <v>184.7</v>
      </c>
      <c r="D82" s="17">
        <v>7.5</v>
      </c>
      <c r="E82" s="17">
        <v>113</v>
      </c>
      <c r="F82" s="17">
        <v>2.2999999999999998</v>
      </c>
      <c r="G82" s="31">
        <f t="shared" si="5"/>
        <v>0.61180292365998923</v>
      </c>
      <c r="H82" s="32">
        <f t="shared" si="6"/>
        <v>211.255</v>
      </c>
      <c r="I82" s="56">
        <v>2.69E-2</v>
      </c>
      <c r="J82" s="56">
        <v>3.0000000000000001E-3</v>
      </c>
      <c r="K82" s="56">
        <v>4.4000000000000003E-3</v>
      </c>
      <c r="L82" s="56">
        <v>1.3999999999999999E-4</v>
      </c>
      <c r="M82" s="82">
        <v>0.28564000000000001</v>
      </c>
      <c r="N82" s="17">
        <v>4.4499999999999998E-2</v>
      </c>
      <c r="O82" s="17">
        <v>4.7999999999999996E-3</v>
      </c>
      <c r="P82" s="17"/>
      <c r="Q82" s="17">
        <v>26.9</v>
      </c>
      <c r="R82" s="17">
        <v>3</v>
      </c>
      <c r="S82" s="182">
        <v>28.28</v>
      </c>
      <c r="T82" s="182">
        <v>0.9</v>
      </c>
      <c r="U82" s="121">
        <f t="shared" si="9"/>
        <v>3.1824611032531829</v>
      </c>
      <c r="V82" s="32">
        <v>-40</v>
      </c>
      <c r="W82" s="32">
        <v>200</v>
      </c>
      <c r="X82" s="30">
        <f t="shared" si="7"/>
        <v>-5.1301115241635831</v>
      </c>
      <c r="Y82" s="30">
        <f t="shared" si="8"/>
        <v>-0.46000000000000085</v>
      </c>
    </row>
    <row r="83" spans="1:25" s="54" customFormat="1" x14ac:dyDescent="0.2">
      <c r="A83" s="54" t="s">
        <v>829</v>
      </c>
      <c r="B83" s="29">
        <v>4.5293000000000001</v>
      </c>
      <c r="C83" s="25">
        <v>302</v>
      </c>
      <c r="D83" s="25">
        <v>12</v>
      </c>
      <c r="E83" s="25">
        <v>292</v>
      </c>
      <c r="F83" s="25">
        <v>11</v>
      </c>
      <c r="G83" s="23">
        <f t="shared" si="5"/>
        <v>0.9668874172185431</v>
      </c>
      <c r="H83" s="24">
        <f t="shared" si="6"/>
        <v>370.62</v>
      </c>
      <c r="I83" s="58">
        <v>2.7E-2</v>
      </c>
      <c r="J83" s="58">
        <v>4.0000000000000001E-3</v>
      </c>
      <c r="K83" s="58">
        <v>4.4900000000000001E-3</v>
      </c>
      <c r="L83" s="58">
        <v>3.2000000000000003E-4</v>
      </c>
      <c r="M83" s="80">
        <v>0.60894000000000004</v>
      </c>
      <c r="N83" s="25">
        <v>4.5900000000000003E-2</v>
      </c>
      <c r="O83" s="25">
        <v>6.0000000000000001E-3</v>
      </c>
      <c r="P83" s="25"/>
      <c r="Q83" s="25">
        <v>27.1</v>
      </c>
      <c r="R83" s="25">
        <v>4</v>
      </c>
      <c r="S83" s="184">
        <v>28.9</v>
      </c>
      <c r="T83" s="184">
        <v>2.1</v>
      </c>
      <c r="U83" s="146">
        <f t="shared" si="9"/>
        <v>7.2664359861591699</v>
      </c>
      <c r="V83" s="24">
        <v>-10</v>
      </c>
      <c r="W83" s="24">
        <v>260</v>
      </c>
      <c r="X83" s="22">
        <f t="shared" si="7"/>
        <v>-6.6420664206642055</v>
      </c>
      <c r="Y83" s="22">
        <f t="shared" si="8"/>
        <v>-0.44999999999999929</v>
      </c>
    </row>
    <row r="84" spans="1:25" x14ac:dyDescent="0.2">
      <c r="A84" s="50" t="s">
        <v>830</v>
      </c>
      <c r="B84" s="30">
        <v>9.8414999999999999</v>
      </c>
      <c r="C84" s="17">
        <v>261.5</v>
      </c>
      <c r="D84" s="17">
        <v>9.6999999999999993</v>
      </c>
      <c r="E84" s="17">
        <v>206.7</v>
      </c>
      <c r="F84" s="17">
        <v>3.1</v>
      </c>
      <c r="G84" s="31">
        <f t="shared" si="5"/>
        <v>0.79043977055449322</v>
      </c>
      <c r="H84" s="32">
        <f t="shared" si="6"/>
        <v>310.0745</v>
      </c>
      <c r="I84" s="56">
        <v>3.0599999999999999E-2</v>
      </c>
      <c r="J84" s="56">
        <v>3.3E-3</v>
      </c>
      <c r="K84" s="56">
        <v>4.5199999999999997E-3</v>
      </c>
      <c r="L84" s="56">
        <v>1.3999999999999999E-4</v>
      </c>
      <c r="M84" s="82">
        <v>-0.16868</v>
      </c>
      <c r="N84" s="17">
        <v>4.9200000000000001E-2</v>
      </c>
      <c r="O84" s="17">
        <v>5.7999999999999996E-3</v>
      </c>
      <c r="P84" s="17"/>
      <c r="Q84" s="17">
        <v>30.5</v>
      </c>
      <c r="R84" s="17">
        <v>3.3</v>
      </c>
      <c r="S84" s="182">
        <v>29.09</v>
      </c>
      <c r="T84" s="182">
        <v>0.91</v>
      </c>
      <c r="U84" s="121">
        <f t="shared" si="9"/>
        <v>3.1282227569611547</v>
      </c>
      <c r="V84" s="32">
        <v>90</v>
      </c>
      <c r="W84" s="32">
        <v>230</v>
      </c>
      <c r="X84" s="30">
        <f t="shared" si="7"/>
        <v>4.6229508196721341</v>
      </c>
      <c r="Y84" s="30">
        <f t="shared" si="8"/>
        <v>0.42727272727272736</v>
      </c>
    </row>
    <row r="85" spans="1:25" x14ac:dyDescent="0.2">
      <c r="A85" s="50" t="s">
        <v>831</v>
      </c>
      <c r="B85" s="30">
        <v>22.861000000000001</v>
      </c>
      <c r="C85" s="17">
        <v>223.9</v>
      </c>
      <c r="D85" s="17">
        <v>9.1</v>
      </c>
      <c r="E85" s="17">
        <v>230.1</v>
      </c>
      <c r="F85" s="17">
        <v>4.8</v>
      </c>
      <c r="G85" s="31">
        <f t="shared" si="5"/>
        <v>1.027690933452434</v>
      </c>
      <c r="H85" s="32">
        <f t="shared" si="6"/>
        <v>277.9735</v>
      </c>
      <c r="I85" s="56">
        <v>2.7699999999999999E-2</v>
      </c>
      <c r="J85" s="56">
        <v>2.3999999999999998E-3</v>
      </c>
      <c r="K85" s="56">
        <v>4.5199999999999997E-3</v>
      </c>
      <c r="L85" s="56">
        <v>1.1E-4</v>
      </c>
      <c r="M85" s="82">
        <v>7.5564999999999993E-2</v>
      </c>
      <c r="N85" s="17">
        <v>4.6100000000000002E-2</v>
      </c>
      <c r="O85" s="17">
        <v>4.1000000000000003E-3</v>
      </c>
      <c r="P85" s="17"/>
      <c r="Q85" s="17">
        <v>27.7</v>
      </c>
      <c r="R85" s="17">
        <v>2.4</v>
      </c>
      <c r="S85" s="182">
        <v>29.1</v>
      </c>
      <c r="T85" s="182">
        <v>0.7</v>
      </c>
      <c r="U85" s="121">
        <f t="shared" si="9"/>
        <v>2.4054982817869415</v>
      </c>
      <c r="V85" s="32">
        <v>10</v>
      </c>
      <c r="W85" s="32">
        <v>170</v>
      </c>
      <c r="X85" s="30">
        <f t="shared" si="7"/>
        <v>-5.0541516245487417</v>
      </c>
      <c r="Y85" s="30">
        <f t="shared" si="8"/>
        <v>-0.58333333333333426</v>
      </c>
    </row>
    <row r="86" spans="1:25" x14ac:dyDescent="0.2">
      <c r="A86" s="50" t="s">
        <v>832</v>
      </c>
      <c r="B86" s="30">
        <v>22.812000000000001</v>
      </c>
      <c r="C86" s="17">
        <v>149.6</v>
      </c>
      <c r="D86" s="17">
        <v>7.2</v>
      </c>
      <c r="E86" s="17">
        <v>134.6</v>
      </c>
      <c r="F86" s="17">
        <v>4.4000000000000004</v>
      </c>
      <c r="G86" s="31">
        <f t="shared" si="5"/>
        <v>0.89973262032085566</v>
      </c>
      <c r="H86" s="32">
        <f t="shared" si="6"/>
        <v>181.23099999999999</v>
      </c>
      <c r="I86" s="56">
        <v>2.8400000000000002E-2</v>
      </c>
      <c r="J86" s="56">
        <v>2.8999999999999998E-3</v>
      </c>
      <c r="K86" s="56">
        <v>4.5300000000000002E-3</v>
      </c>
      <c r="L86" s="56">
        <v>1.3999999999999999E-4</v>
      </c>
      <c r="M86" s="82">
        <v>4.0641999999999998E-2</v>
      </c>
      <c r="N86" s="17">
        <v>4.6600000000000003E-2</v>
      </c>
      <c r="O86" s="17">
        <v>5.3E-3</v>
      </c>
      <c r="P86" s="17"/>
      <c r="Q86" s="17">
        <v>28.8</v>
      </c>
      <c r="R86" s="17">
        <v>3</v>
      </c>
      <c r="S86" s="182">
        <v>29.16</v>
      </c>
      <c r="T86" s="182">
        <v>0.87</v>
      </c>
      <c r="U86" s="121">
        <f t="shared" si="9"/>
        <v>2.9835390946502058</v>
      </c>
      <c r="V86" s="32">
        <v>0</v>
      </c>
      <c r="W86" s="32">
        <v>210</v>
      </c>
      <c r="X86" s="30">
        <f t="shared" si="7"/>
        <v>-1.2499999999999956</v>
      </c>
      <c r="Y86" s="30">
        <f t="shared" si="8"/>
        <v>-0.11999999999999982</v>
      </c>
    </row>
    <row r="87" spans="1:25" x14ac:dyDescent="0.2">
      <c r="A87" s="50" t="s">
        <v>833</v>
      </c>
      <c r="B87" s="30">
        <v>21.907</v>
      </c>
      <c r="C87" s="17">
        <v>153.4</v>
      </c>
      <c r="D87" s="17">
        <v>7.3</v>
      </c>
      <c r="E87" s="17">
        <v>132.9</v>
      </c>
      <c r="F87" s="17">
        <v>4.5999999999999996</v>
      </c>
      <c r="G87" s="31">
        <f t="shared" si="5"/>
        <v>0.86636245110821386</v>
      </c>
      <c r="H87" s="32">
        <f t="shared" si="6"/>
        <v>184.63150000000002</v>
      </c>
      <c r="I87" s="56">
        <v>3.15E-2</v>
      </c>
      <c r="J87" s="56">
        <v>3.2000000000000002E-3</v>
      </c>
      <c r="K87" s="56">
        <v>4.6030000000000003E-3</v>
      </c>
      <c r="L87" s="56">
        <v>9.0000000000000006E-5</v>
      </c>
      <c r="M87" s="82">
        <v>7.2355000000000003E-2</v>
      </c>
      <c r="N87" s="17">
        <v>4.9700000000000001E-2</v>
      </c>
      <c r="O87" s="17">
        <v>5.1000000000000004E-3</v>
      </c>
      <c r="P87" s="17"/>
      <c r="Q87" s="17">
        <v>31.4</v>
      </c>
      <c r="R87" s="17">
        <v>3.1</v>
      </c>
      <c r="S87" s="182">
        <v>29.6</v>
      </c>
      <c r="T87" s="182">
        <v>0.57999999999999996</v>
      </c>
      <c r="U87" s="121">
        <f t="shared" si="9"/>
        <v>1.9594594594594592</v>
      </c>
      <c r="V87" s="32">
        <v>110</v>
      </c>
      <c r="W87" s="32">
        <v>200</v>
      </c>
      <c r="X87" s="30">
        <f t="shared" si="7"/>
        <v>5.7324840764331082</v>
      </c>
      <c r="Y87" s="30">
        <f t="shared" si="8"/>
        <v>0.58064516129032162</v>
      </c>
    </row>
    <row r="88" spans="1:25" x14ac:dyDescent="0.2">
      <c r="A88" s="50" t="s">
        <v>834</v>
      </c>
      <c r="B88" s="30">
        <v>15.473000000000001</v>
      </c>
      <c r="C88" s="17">
        <v>138.19999999999999</v>
      </c>
      <c r="D88" s="17">
        <v>6</v>
      </c>
      <c r="E88" s="17">
        <v>90.4</v>
      </c>
      <c r="F88" s="17">
        <v>3.2</v>
      </c>
      <c r="G88" s="31">
        <f t="shared" si="5"/>
        <v>0.65412445730824897</v>
      </c>
      <c r="H88" s="32">
        <f t="shared" si="6"/>
        <v>159.44399999999999</v>
      </c>
      <c r="I88" s="56">
        <v>3.2099999999999997E-2</v>
      </c>
      <c r="J88" s="56">
        <v>3.3999999999999998E-3</v>
      </c>
      <c r="K88" s="56">
        <v>4.6100000000000004E-3</v>
      </c>
      <c r="L88" s="56">
        <v>1.6000000000000001E-4</v>
      </c>
      <c r="M88" s="82">
        <v>-0.11885</v>
      </c>
      <c r="N88" s="17">
        <v>5.1700000000000003E-2</v>
      </c>
      <c r="O88" s="17">
        <v>6.1000000000000004E-3</v>
      </c>
      <c r="P88" s="17"/>
      <c r="Q88" s="17">
        <v>32</v>
      </c>
      <c r="R88" s="17">
        <v>3.4</v>
      </c>
      <c r="S88" s="182">
        <v>29.7</v>
      </c>
      <c r="T88" s="182">
        <v>1</v>
      </c>
      <c r="U88" s="121">
        <f t="shared" si="9"/>
        <v>3.3670033670033668</v>
      </c>
      <c r="V88" s="32">
        <v>220</v>
      </c>
      <c r="W88" s="32">
        <v>240</v>
      </c>
      <c r="X88" s="30">
        <f t="shared" si="7"/>
        <v>7.1875000000000018</v>
      </c>
      <c r="Y88" s="30">
        <f t="shared" si="8"/>
        <v>0.67647058823529438</v>
      </c>
    </row>
    <row r="89" spans="1:25" x14ac:dyDescent="0.2">
      <c r="A89" s="50" t="s">
        <v>835</v>
      </c>
      <c r="B89" s="30">
        <v>21.745999999999999</v>
      </c>
      <c r="C89" s="17">
        <v>194.8</v>
      </c>
      <c r="D89" s="17">
        <v>8.8000000000000007</v>
      </c>
      <c r="E89" s="17">
        <v>168.4</v>
      </c>
      <c r="F89" s="17">
        <v>5.5</v>
      </c>
      <c r="G89" s="31">
        <f t="shared" si="5"/>
        <v>0.86447638603696098</v>
      </c>
      <c r="H89" s="32">
        <f t="shared" si="6"/>
        <v>234.37400000000002</v>
      </c>
      <c r="I89" s="56">
        <v>3.2099999999999997E-2</v>
      </c>
      <c r="J89" s="56">
        <v>2.7000000000000001E-3</v>
      </c>
      <c r="K89" s="56">
        <v>4.64E-3</v>
      </c>
      <c r="L89" s="56">
        <v>1.2999999999999999E-4</v>
      </c>
      <c r="M89" s="82">
        <v>6.2642000000000002E-3</v>
      </c>
      <c r="N89" s="17">
        <v>4.8899999999999999E-2</v>
      </c>
      <c r="O89" s="17">
        <v>4.4000000000000003E-3</v>
      </c>
      <c r="P89" s="17"/>
      <c r="Q89" s="17">
        <v>32.1</v>
      </c>
      <c r="R89" s="17">
        <v>2.7</v>
      </c>
      <c r="S89" s="182">
        <v>29.83</v>
      </c>
      <c r="T89" s="182">
        <v>0.84</v>
      </c>
      <c r="U89" s="121">
        <f t="shared" si="9"/>
        <v>2.8159570901776734</v>
      </c>
      <c r="V89" s="32">
        <v>150</v>
      </c>
      <c r="W89" s="32">
        <v>180</v>
      </c>
      <c r="X89" s="30">
        <f t="shared" si="7"/>
        <v>7.0716510903426899</v>
      </c>
      <c r="Y89" s="30">
        <f t="shared" si="8"/>
        <v>0.8407407407407419</v>
      </c>
    </row>
    <row r="90" spans="1:25" x14ac:dyDescent="0.2">
      <c r="A90" s="50" t="s">
        <v>836</v>
      </c>
      <c r="B90" s="30">
        <v>22.818999999999999</v>
      </c>
      <c r="C90" s="17">
        <v>173.9</v>
      </c>
      <c r="D90" s="17">
        <v>9.1</v>
      </c>
      <c r="E90" s="17">
        <v>188.9</v>
      </c>
      <c r="F90" s="17">
        <v>7</v>
      </c>
      <c r="G90" s="31">
        <f t="shared" si="5"/>
        <v>1.0862564692351926</v>
      </c>
      <c r="H90" s="32">
        <f t="shared" si="6"/>
        <v>218.29150000000001</v>
      </c>
      <c r="I90" s="56">
        <v>0.03</v>
      </c>
      <c r="J90" s="56">
        <v>2.3999999999999998E-3</v>
      </c>
      <c r="K90" s="56">
        <v>4.6499999999999996E-3</v>
      </c>
      <c r="L90" s="56">
        <v>1.2E-4</v>
      </c>
      <c r="M90" s="82">
        <v>6.4618999999999996E-2</v>
      </c>
      <c r="N90" s="17">
        <v>4.7500000000000001E-2</v>
      </c>
      <c r="O90" s="17">
        <v>4.0000000000000001E-3</v>
      </c>
      <c r="P90" s="17"/>
      <c r="Q90" s="17">
        <v>30</v>
      </c>
      <c r="R90" s="17">
        <v>2.4</v>
      </c>
      <c r="S90" s="182">
        <v>29.91</v>
      </c>
      <c r="T90" s="182">
        <v>0.76</v>
      </c>
      <c r="U90" s="121">
        <f t="shared" si="9"/>
        <v>2.5409562019391507</v>
      </c>
      <c r="V90" s="32">
        <v>90</v>
      </c>
      <c r="W90" s="32">
        <v>160</v>
      </c>
      <c r="X90" s="30">
        <f t="shared" si="7"/>
        <v>0.30000000000000027</v>
      </c>
      <c r="Y90" s="30">
        <f t="shared" si="8"/>
        <v>3.7499999999999943E-2</v>
      </c>
    </row>
    <row r="91" spans="1:25" x14ac:dyDescent="0.2">
      <c r="A91" s="50" t="s">
        <v>837</v>
      </c>
      <c r="B91" s="30">
        <v>22.789000000000001</v>
      </c>
      <c r="C91" s="17">
        <v>216</v>
      </c>
      <c r="D91" s="17">
        <v>11</v>
      </c>
      <c r="E91" s="17">
        <v>231.1</v>
      </c>
      <c r="F91" s="17">
        <v>7.9</v>
      </c>
      <c r="G91" s="31">
        <f t="shared" si="5"/>
        <v>1.0699074074074073</v>
      </c>
      <c r="H91" s="32">
        <f t="shared" si="6"/>
        <v>270.30849999999998</v>
      </c>
      <c r="I91" s="56">
        <v>3.1899999999999998E-2</v>
      </c>
      <c r="J91" s="56">
        <v>2.5999999999999999E-3</v>
      </c>
      <c r="K91" s="56">
        <v>4.6699999999999997E-3</v>
      </c>
      <c r="L91" s="56">
        <v>1.2E-4</v>
      </c>
      <c r="M91" s="82">
        <v>7.9398999999999997E-2</v>
      </c>
      <c r="N91" s="17">
        <v>4.9000000000000002E-2</v>
      </c>
      <c r="O91" s="17">
        <v>4.1000000000000003E-3</v>
      </c>
      <c r="P91" s="17"/>
      <c r="Q91" s="17">
        <v>32.1</v>
      </c>
      <c r="R91" s="17">
        <v>2.5</v>
      </c>
      <c r="S91" s="182">
        <v>30.05</v>
      </c>
      <c r="T91" s="182">
        <v>0.78</v>
      </c>
      <c r="U91" s="121">
        <f t="shared" si="9"/>
        <v>2.5956738768718806</v>
      </c>
      <c r="V91" s="32">
        <v>130</v>
      </c>
      <c r="W91" s="32">
        <v>160</v>
      </c>
      <c r="X91" s="30">
        <f t="shared" si="7"/>
        <v>6.3862928348909715</v>
      </c>
      <c r="Y91" s="30">
        <f t="shared" si="8"/>
        <v>0.82000000000000028</v>
      </c>
    </row>
    <row r="92" spans="1:25" x14ac:dyDescent="0.2">
      <c r="A92" s="50" t="s">
        <v>838</v>
      </c>
      <c r="B92" s="30">
        <v>22.77</v>
      </c>
      <c r="C92" s="17">
        <v>207</v>
      </c>
      <c r="D92" s="17">
        <v>13</v>
      </c>
      <c r="E92" s="17">
        <v>192.6</v>
      </c>
      <c r="F92" s="17">
        <v>9.1</v>
      </c>
      <c r="G92" s="31">
        <f t="shared" si="5"/>
        <v>0.93043478260869561</v>
      </c>
      <c r="H92" s="32">
        <f t="shared" si="6"/>
        <v>252.261</v>
      </c>
      <c r="I92" s="56">
        <v>2.9899999999999999E-2</v>
      </c>
      <c r="J92" s="56">
        <v>2.7000000000000001E-3</v>
      </c>
      <c r="K92" s="56">
        <v>4.6800000000000001E-3</v>
      </c>
      <c r="L92" s="56">
        <v>1.1E-4</v>
      </c>
      <c r="M92" s="82">
        <v>8.2285999999999998E-2</v>
      </c>
      <c r="N92" s="17">
        <v>4.7E-2</v>
      </c>
      <c r="O92" s="17">
        <v>4.4000000000000003E-3</v>
      </c>
      <c r="P92" s="17"/>
      <c r="Q92" s="17">
        <v>29.8</v>
      </c>
      <c r="R92" s="17">
        <v>2.6</v>
      </c>
      <c r="S92" s="182">
        <v>30.09</v>
      </c>
      <c r="T92" s="182">
        <v>0.71</v>
      </c>
      <c r="U92" s="121">
        <f t="shared" si="9"/>
        <v>2.3595879029577929</v>
      </c>
      <c r="V92" s="32">
        <v>10</v>
      </c>
      <c r="W92" s="32">
        <v>170</v>
      </c>
      <c r="X92" s="30">
        <f t="shared" si="7"/>
        <v>-0.97315436241609543</v>
      </c>
      <c r="Y92" s="30">
        <f t="shared" si="8"/>
        <v>-0.11153846153846121</v>
      </c>
    </row>
    <row r="93" spans="1:25" x14ac:dyDescent="0.2">
      <c r="A93" s="50" t="s">
        <v>839</v>
      </c>
      <c r="B93" s="30">
        <v>9.2307000000000006</v>
      </c>
      <c r="C93" s="17">
        <v>223.5</v>
      </c>
      <c r="D93" s="17">
        <v>6.1</v>
      </c>
      <c r="E93" s="17">
        <v>97.9</v>
      </c>
      <c r="F93" s="17">
        <v>1.7</v>
      </c>
      <c r="G93" s="31">
        <f t="shared" si="5"/>
        <v>0.43803131991051458</v>
      </c>
      <c r="H93" s="32">
        <f t="shared" si="6"/>
        <v>246.50649999999999</v>
      </c>
      <c r="I93" s="56">
        <v>3.09E-2</v>
      </c>
      <c r="J93" s="56">
        <v>4.7000000000000002E-3</v>
      </c>
      <c r="K93" s="56">
        <v>4.6800000000000001E-3</v>
      </c>
      <c r="L93" s="56">
        <v>2.7999999999999998E-4</v>
      </c>
      <c r="M93" s="82">
        <v>0.3765</v>
      </c>
      <c r="N93" s="17">
        <v>4.9700000000000001E-2</v>
      </c>
      <c r="O93" s="17">
        <v>6.8999999999999999E-3</v>
      </c>
      <c r="P93" s="17"/>
      <c r="Q93" s="17">
        <v>30.8</v>
      </c>
      <c r="R93" s="17">
        <v>4.5999999999999996</v>
      </c>
      <c r="S93" s="182">
        <v>30.1</v>
      </c>
      <c r="T93" s="182">
        <v>1.8</v>
      </c>
      <c r="U93" s="121">
        <f t="shared" si="9"/>
        <v>5.9800664451827235</v>
      </c>
      <c r="V93" s="32">
        <v>90</v>
      </c>
      <c r="W93" s="32">
        <v>260</v>
      </c>
      <c r="X93" s="30">
        <f t="shared" si="7"/>
        <v>2.2727272727272707</v>
      </c>
      <c r="Y93" s="30">
        <f t="shared" si="8"/>
        <v>0.15217391304347813</v>
      </c>
    </row>
    <row r="94" spans="1:25" x14ac:dyDescent="0.2">
      <c r="A94" s="50" t="s">
        <v>840</v>
      </c>
      <c r="B94" s="30">
        <v>11.148</v>
      </c>
      <c r="C94" s="17">
        <v>208.9</v>
      </c>
      <c r="D94" s="17">
        <v>8.5</v>
      </c>
      <c r="E94" s="17">
        <v>75.900000000000006</v>
      </c>
      <c r="F94" s="17">
        <v>1.9</v>
      </c>
      <c r="G94" s="31">
        <f t="shared" si="5"/>
        <v>0.363331737673528</v>
      </c>
      <c r="H94" s="32">
        <f t="shared" si="6"/>
        <v>226.73650000000001</v>
      </c>
      <c r="I94" s="56">
        <v>2.93E-2</v>
      </c>
      <c r="J94" s="56">
        <v>3.5000000000000001E-3</v>
      </c>
      <c r="K94" s="56">
        <v>4.6800000000000001E-3</v>
      </c>
      <c r="L94" s="56">
        <v>1.4999999999999999E-4</v>
      </c>
      <c r="M94" s="82">
        <v>0.38014999999999999</v>
      </c>
      <c r="N94" s="17">
        <v>4.7300000000000002E-2</v>
      </c>
      <c r="O94" s="17">
        <v>4.7000000000000002E-3</v>
      </c>
      <c r="P94" s="17"/>
      <c r="Q94" s="17">
        <v>29.3</v>
      </c>
      <c r="R94" s="17">
        <v>3.4</v>
      </c>
      <c r="S94" s="182">
        <v>30.12</v>
      </c>
      <c r="T94" s="182">
        <v>0.99</v>
      </c>
      <c r="U94" s="121">
        <f t="shared" si="9"/>
        <v>3.286852589641434</v>
      </c>
      <c r="V94" s="32">
        <v>30</v>
      </c>
      <c r="W94" s="32">
        <v>200</v>
      </c>
      <c r="X94" s="30">
        <f t="shared" si="7"/>
        <v>-2.7986348122866822</v>
      </c>
      <c r="Y94" s="30">
        <f t="shared" si="8"/>
        <v>-0.24117647058823538</v>
      </c>
    </row>
    <row r="95" spans="1:25" x14ac:dyDescent="0.2">
      <c r="A95" s="50" t="s">
        <v>841</v>
      </c>
      <c r="B95" s="30">
        <v>22.759</v>
      </c>
      <c r="C95" s="17">
        <v>136.9</v>
      </c>
      <c r="D95" s="17">
        <v>7.7</v>
      </c>
      <c r="E95" s="17">
        <v>111.3</v>
      </c>
      <c r="F95" s="17">
        <v>4</v>
      </c>
      <c r="G95" s="31">
        <f t="shared" si="5"/>
        <v>0.81300219138056973</v>
      </c>
      <c r="H95" s="32">
        <f t="shared" si="6"/>
        <v>163.05549999999999</v>
      </c>
      <c r="I95" s="56">
        <v>2.8400000000000002E-2</v>
      </c>
      <c r="J95" s="56">
        <v>3.8E-3</v>
      </c>
      <c r="K95" s="56">
        <v>4.6899999999999997E-3</v>
      </c>
      <c r="L95" s="56">
        <v>1.2999999999999999E-4</v>
      </c>
      <c r="M95" s="82">
        <v>8.4258E-2</v>
      </c>
      <c r="N95" s="17">
        <v>4.3700000000000003E-2</v>
      </c>
      <c r="O95" s="17">
        <v>5.7999999999999996E-3</v>
      </c>
      <c r="P95" s="17"/>
      <c r="Q95" s="17">
        <v>28.3</v>
      </c>
      <c r="R95" s="17">
        <v>3.7</v>
      </c>
      <c r="S95" s="182">
        <v>30.14</v>
      </c>
      <c r="T95" s="182">
        <v>0.83</v>
      </c>
      <c r="U95" s="121">
        <f t="shared" si="9"/>
        <v>2.7538155275381553</v>
      </c>
      <c r="V95" s="32">
        <v>-80</v>
      </c>
      <c r="W95" s="32">
        <v>240</v>
      </c>
      <c r="X95" s="30">
        <f t="shared" si="7"/>
        <v>-6.5017667844522897</v>
      </c>
      <c r="Y95" s="30">
        <f t="shared" si="8"/>
        <v>-0.49729729729729721</v>
      </c>
    </row>
    <row r="96" spans="1:25" x14ac:dyDescent="0.2">
      <c r="A96" s="50" t="s">
        <v>842</v>
      </c>
      <c r="B96" s="30">
        <v>14.305999999999999</v>
      </c>
      <c r="C96" s="17">
        <v>263.2</v>
      </c>
      <c r="D96" s="17">
        <v>8.5</v>
      </c>
      <c r="E96" s="17">
        <v>258.5</v>
      </c>
      <c r="F96" s="17">
        <v>4.5999999999999996</v>
      </c>
      <c r="G96" s="31">
        <f t="shared" si="5"/>
        <v>0.98214285714285721</v>
      </c>
      <c r="H96" s="32">
        <f t="shared" si="6"/>
        <v>323.94749999999999</v>
      </c>
      <c r="I96" s="56">
        <v>2.9399999999999999E-2</v>
      </c>
      <c r="J96" s="56">
        <v>3.3E-3</v>
      </c>
      <c r="K96" s="56">
        <v>4.7000000000000002E-3</v>
      </c>
      <c r="L96" s="56">
        <v>1.2999999999999999E-4</v>
      </c>
      <c r="M96" s="82">
        <v>0.37214000000000003</v>
      </c>
      <c r="N96" s="17">
        <v>4.6300000000000001E-2</v>
      </c>
      <c r="O96" s="17">
        <v>4.8999999999999998E-3</v>
      </c>
      <c r="P96" s="17"/>
      <c r="Q96" s="17">
        <v>29.4</v>
      </c>
      <c r="R96" s="17">
        <v>3.3</v>
      </c>
      <c r="S96" s="182">
        <v>30.21</v>
      </c>
      <c r="T96" s="182">
        <v>0.82</v>
      </c>
      <c r="U96" s="121">
        <f t="shared" si="9"/>
        <v>2.7143330023171131</v>
      </c>
      <c r="V96" s="32">
        <v>10</v>
      </c>
      <c r="W96" s="32">
        <v>200</v>
      </c>
      <c r="X96" s="30">
        <f t="shared" si="7"/>
        <v>-2.7551020408163263</v>
      </c>
      <c r="Y96" s="30">
        <f t="shared" si="8"/>
        <v>-0.24545454545454615</v>
      </c>
    </row>
    <row r="97" spans="1:25" x14ac:dyDescent="0.2">
      <c r="A97" s="50" t="s">
        <v>843</v>
      </c>
      <c r="B97" s="30">
        <v>22.738</v>
      </c>
      <c r="C97" s="17">
        <v>209</v>
      </c>
      <c r="D97" s="17">
        <v>11</v>
      </c>
      <c r="E97" s="17">
        <v>211.8</v>
      </c>
      <c r="F97" s="17">
        <v>8</v>
      </c>
      <c r="G97" s="31">
        <f t="shared" si="5"/>
        <v>1.0133971291866029</v>
      </c>
      <c r="H97" s="32">
        <f t="shared" si="6"/>
        <v>258.77300000000002</v>
      </c>
      <c r="I97" s="56">
        <v>3.2399999999999998E-2</v>
      </c>
      <c r="J97" s="56">
        <v>2.3E-3</v>
      </c>
      <c r="K97" s="56">
        <v>4.7099999999999998E-3</v>
      </c>
      <c r="L97" s="56">
        <v>1.2E-4</v>
      </c>
      <c r="M97" s="82">
        <v>-0.21079000000000001</v>
      </c>
      <c r="N97" s="17">
        <v>4.9299999999999997E-2</v>
      </c>
      <c r="O97" s="17">
        <v>3.8999999999999998E-3</v>
      </c>
      <c r="P97" s="17"/>
      <c r="Q97" s="17">
        <v>32.299999999999997</v>
      </c>
      <c r="R97" s="17">
        <v>2.2999999999999998</v>
      </c>
      <c r="S97" s="182">
        <v>30.29</v>
      </c>
      <c r="T97" s="182">
        <v>0.74</v>
      </c>
      <c r="U97" s="121">
        <f t="shared" si="9"/>
        <v>2.4430505117200396</v>
      </c>
      <c r="V97" s="32">
        <v>180</v>
      </c>
      <c r="W97" s="32">
        <v>160</v>
      </c>
      <c r="X97" s="30">
        <f t="shared" si="7"/>
        <v>6.2229102167182582</v>
      </c>
      <c r="Y97" s="30">
        <f t="shared" si="8"/>
        <v>0.87391304347826004</v>
      </c>
    </row>
    <row r="98" spans="1:25" x14ac:dyDescent="0.2">
      <c r="A98" s="50" t="s">
        <v>844</v>
      </c>
      <c r="B98" s="30">
        <v>22.827000000000002</v>
      </c>
      <c r="C98" s="17">
        <v>199</v>
      </c>
      <c r="D98" s="17">
        <v>12</v>
      </c>
      <c r="E98" s="17">
        <v>222.3</v>
      </c>
      <c r="F98" s="17">
        <v>8.9</v>
      </c>
      <c r="G98" s="31">
        <f t="shared" si="5"/>
        <v>1.1170854271356785</v>
      </c>
      <c r="H98" s="32">
        <f t="shared" si="6"/>
        <v>251.2405</v>
      </c>
      <c r="I98" s="56">
        <v>0.03</v>
      </c>
      <c r="J98" s="56">
        <v>2.5999999999999999E-3</v>
      </c>
      <c r="K98" s="56">
        <v>4.7600000000000003E-3</v>
      </c>
      <c r="L98" s="56">
        <v>1.1E-4</v>
      </c>
      <c r="M98" s="82">
        <v>0.11302</v>
      </c>
      <c r="N98" s="17">
        <v>4.5999999999999999E-2</v>
      </c>
      <c r="O98" s="17">
        <v>4.1000000000000003E-3</v>
      </c>
      <c r="P98" s="17"/>
      <c r="Q98" s="17">
        <v>29.9</v>
      </c>
      <c r="R98" s="17">
        <v>2.6</v>
      </c>
      <c r="S98" s="182">
        <v>30.61</v>
      </c>
      <c r="T98" s="182">
        <v>0.73</v>
      </c>
      <c r="U98" s="121">
        <f t="shared" si="9"/>
        <v>2.3848415550473701</v>
      </c>
      <c r="V98" s="32">
        <v>-10</v>
      </c>
      <c r="W98" s="32">
        <v>170</v>
      </c>
      <c r="X98" s="30">
        <f t="shared" si="7"/>
        <v>-2.3745819397993362</v>
      </c>
      <c r="Y98" s="30">
        <f t="shared" si="8"/>
        <v>-0.27307692307692338</v>
      </c>
    </row>
    <row r="99" spans="1:25" x14ac:dyDescent="0.2">
      <c r="A99" s="50" t="s">
        <v>845</v>
      </c>
      <c r="B99" s="30">
        <v>22.789000000000001</v>
      </c>
      <c r="C99" s="17">
        <v>200.2</v>
      </c>
      <c r="D99" s="17">
        <v>9.6</v>
      </c>
      <c r="E99" s="17">
        <v>219.6</v>
      </c>
      <c r="F99" s="17">
        <v>6</v>
      </c>
      <c r="G99" s="31">
        <f t="shared" si="5"/>
        <v>1.0969030969030968</v>
      </c>
      <c r="H99" s="32">
        <f t="shared" si="6"/>
        <v>251.80599999999998</v>
      </c>
      <c r="I99" s="56">
        <v>2.9499999999999998E-2</v>
      </c>
      <c r="J99" s="56">
        <v>2.3999999999999998E-3</v>
      </c>
      <c r="K99" s="56">
        <v>4.7999999999999996E-3</v>
      </c>
      <c r="L99" s="56">
        <v>1.2999999999999999E-4</v>
      </c>
      <c r="M99" s="82">
        <v>0.27126</v>
      </c>
      <c r="N99" s="17">
        <v>4.5400000000000003E-2</v>
      </c>
      <c r="O99" s="17">
        <v>3.7000000000000002E-3</v>
      </c>
      <c r="P99" s="17"/>
      <c r="Q99" s="17">
        <v>29.5</v>
      </c>
      <c r="R99" s="17">
        <v>2.4</v>
      </c>
      <c r="S99" s="182">
        <v>30.9</v>
      </c>
      <c r="T99" s="182">
        <v>0.86</v>
      </c>
      <c r="U99" s="121">
        <f t="shared" si="9"/>
        <v>2.7831715210355989</v>
      </c>
      <c r="V99" s="32">
        <v>-40</v>
      </c>
      <c r="W99" s="32">
        <v>150</v>
      </c>
      <c r="X99" s="30">
        <f t="shared" si="7"/>
        <v>-4.7457627118643986</v>
      </c>
      <c r="Y99" s="30">
        <f t="shared" si="8"/>
        <v>-0.58333333333333282</v>
      </c>
    </row>
    <row r="100" spans="1:25" x14ac:dyDescent="0.2">
      <c r="A100" s="50" t="s">
        <v>846</v>
      </c>
      <c r="B100" s="30">
        <v>22.818999999999999</v>
      </c>
      <c r="C100" s="17">
        <v>275</v>
      </c>
      <c r="D100" s="17">
        <v>13</v>
      </c>
      <c r="E100" s="17">
        <v>183.5</v>
      </c>
      <c r="F100" s="17">
        <v>6.1</v>
      </c>
      <c r="G100" s="31">
        <f t="shared" si="5"/>
        <v>0.66727272727272724</v>
      </c>
      <c r="H100" s="32">
        <f t="shared" si="6"/>
        <v>318.1225</v>
      </c>
      <c r="I100" s="56">
        <v>3.2300000000000002E-2</v>
      </c>
      <c r="J100" s="56">
        <v>2.0999999999999999E-3</v>
      </c>
      <c r="K100" s="56">
        <v>4.8120000000000003E-3</v>
      </c>
      <c r="L100" s="56">
        <v>9.2999999999999997E-5</v>
      </c>
      <c r="M100" s="82">
        <v>1.0663000000000001E-2</v>
      </c>
      <c r="N100" s="17">
        <v>4.8099999999999997E-2</v>
      </c>
      <c r="O100" s="17">
        <v>3.0999999999999999E-3</v>
      </c>
      <c r="P100" s="17"/>
      <c r="Q100" s="17">
        <v>32.299999999999997</v>
      </c>
      <c r="R100" s="17">
        <v>2</v>
      </c>
      <c r="S100" s="182">
        <v>30.94</v>
      </c>
      <c r="T100" s="182">
        <v>0.59</v>
      </c>
      <c r="U100" s="121">
        <f t="shared" si="9"/>
        <v>1.9069166127989656</v>
      </c>
      <c r="V100" s="32">
        <v>100</v>
      </c>
      <c r="W100" s="32">
        <v>130</v>
      </c>
      <c r="X100" s="30">
        <f t="shared" si="7"/>
        <v>4.2105263157894646</v>
      </c>
      <c r="Y100" s="30">
        <f t="shared" si="8"/>
        <v>0.67999999999999794</v>
      </c>
    </row>
    <row r="101" spans="1:25" x14ac:dyDescent="0.2">
      <c r="A101" s="50" t="s">
        <v>847</v>
      </c>
      <c r="B101" s="30">
        <v>22.768000000000001</v>
      </c>
      <c r="C101" s="17">
        <v>140.5</v>
      </c>
      <c r="D101" s="17">
        <v>9.1</v>
      </c>
      <c r="E101" s="17">
        <v>167.1</v>
      </c>
      <c r="F101" s="17">
        <v>9</v>
      </c>
      <c r="G101" s="31">
        <f t="shared" si="5"/>
        <v>1.18932384341637</v>
      </c>
      <c r="H101" s="32">
        <f t="shared" si="6"/>
        <v>179.76849999999999</v>
      </c>
      <c r="I101" s="56">
        <v>3.0599999999999999E-2</v>
      </c>
      <c r="J101" s="56">
        <v>3.3999999999999998E-3</v>
      </c>
      <c r="K101" s="56">
        <v>4.81E-3</v>
      </c>
      <c r="L101" s="56">
        <v>1.2999999999999999E-4</v>
      </c>
      <c r="M101" s="82">
        <v>7.3658000000000001E-2</v>
      </c>
      <c r="N101" s="17">
        <v>4.7500000000000001E-2</v>
      </c>
      <c r="O101" s="17">
        <v>5.7000000000000002E-3</v>
      </c>
      <c r="P101" s="17"/>
      <c r="Q101" s="17">
        <v>30.5</v>
      </c>
      <c r="R101" s="17">
        <v>3.3</v>
      </c>
      <c r="S101" s="182">
        <v>30.96</v>
      </c>
      <c r="T101" s="182">
        <v>0.82</v>
      </c>
      <c r="U101" s="121">
        <f t="shared" si="9"/>
        <v>2.6485788113695086</v>
      </c>
      <c r="V101" s="32">
        <v>-30</v>
      </c>
      <c r="W101" s="32">
        <v>220</v>
      </c>
      <c r="X101" s="30">
        <f t="shared" si="7"/>
        <v>-1.5081967213114833</v>
      </c>
      <c r="Y101" s="30">
        <f t="shared" si="8"/>
        <v>-0.13939393939393965</v>
      </c>
    </row>
    <row r="102" spans="1:25" x14ac:dyDescent="0.2">
      <c r="A102" s="50" t="s">
        <v>848</v>
      </c>
      <c r="B102" s="30">
        <v>22.774000000000001</v>
      </c>
      <c r="C102" s="17">
        <v>116.6</v>
      </c>
      <c r="D102" s="17">
        <v>8.1999999999999993</v>
      </c>
      <c r="E102" s="17">
        <v>63</v>
      </c>
      <c r="F102" s="17">
        <v>4.2</v>
      </c>
      <c r="G102" s="31">
        <f t="shared" si="5"/>
        <v>0.54030874785591765</v>
      </c>
      <c r="H102" s="32">
        <f t="shared" si="6"/>
        <v>131.405</v>
      </c>
      <c r="I102" s="56">
        <v>2.9100000000000001E-2</v>
      </c>
      <c r="J102" s="56">
        <v>3.8999999999999998E-3</v>
      </c>
      <c r="K102" s="56">
        <v>4.8399999999999997E-3</v>
      </c>
      <c r="L102" s="56">
        <v>1.7000000000000001E-4</v>
      </c>
      <c r="M102" s="82">
        <v>0.16295999999999999</v>
      </c>
      <c r="N102" s="17">
        <v>4.3099999999999999E-2</v>
      </c>
      <c r="O102" s="17">
        <v>6.0000000000000001E-3</v>
      </c>
      <c r="P102" s="17"/>
      <c r="Q102" s="17">
        <v>29</v>
      </c>
      <c r="R102" s="17">
        <v>3.9</v>
      </c>
      <c r="S102" s="182">
        <v>31.1</v>
      </c>
      <c r="T102" s="182">
        <v>1.1000000000000001</v>
      </c>
      <c r="U102" s="121">
        <f t="shared" si="9"/>
        <v>3.536977491961415</v>
      </c>
      <c r="V102" s="32">
        <v>-120</v>
      </c>
      <c r="W102" s="32">
        <v>240</v>
      </c>
      <c r="X102" s="30">
        <f t="shared" si="7"/>
        <v>-7.241379310344831</v>
      </c>
      <c r="Y102" s="30">
        <f t="shared" si="8"/>
        <v>-0.53846153846153888</v>
      </c>
    </row>
    <row r="103" spans="1:25" x14ac:dyDescent="0.2">
      <c r="A103" s="50" t="s">
        <v>849</v>
      </c>
      <c r="B103" s="30">
        <v>22.77</v>
      </c>
      <c r="C103" s="17">
        <v>222</v>
      </c>
      <c r="D103" s="17">
        <v>10</v>
      </c>
      <c r="E103" s="17">
        <v>238.3</v>
      </c>
      <c r="F103" s="17">
        <v>7.4</v>
      </c>
      <c r="G103" s="31">
        <f t="shared" si="5"/>
        <v>1.0734234234234235</v>
      </c>
      <c r="H103" s="32">
        <f t="shared" si="6"/>
        <v>278.00049999999999</v>
      </c>
      <c r="I103" s="56">
        <v>3.0200000000000001E-2</v>
      </c>
      <c r="J103" s="56">
        <v>2.5999999999999999E-3</v>
      </c>
      <c r="K103" s="56">
        <v>4.8500000000000001E-3</v>
      </c>
      <c r="L103" s="56">
        <v>1.2E-4</v>
      </c>
      <c r="M103" s="82">
        <v>0.25652000000000003</v>
      </c>
      <c r="N103" s="17">
        <v>4.48E-2</v>
      </c>
      <c r="O103" s="17">
        <v>3.8999999999999998E-3</v>
      </c>
      <c r="P103" s="17"/>
      <c r="Q103" s="17">
        <v>30.1</v>
      </c>
      <c r="R103" s="17">
        <v>2.6</v>
      </c>
      <c r="S103" s="182">
        <v>31.17</v>
      </c>
      <c r="T103" s="182">
        <v>0.74</v>
      </c>
      <c r="U103" s="121">
        <f t="shared" si="9"/>
        <v>2.3740776387552129</v>
      </c>
      <c r="V103" s="32">
        <v>-40</v>
      </c>
      <c r="W103" s="32">
        <v>160</v>
      </c>
      <c r="X103" s="30">
        <f t="shared" si="7"/>
        <v>-3.5548172757475127</v>
      </c>
      <c r="Y103" s="30">
        <f t="shared" si="8"/>
        <v>-0.41153846153846163</v>
      </c>
    </row>
    <row r="104" spans="1:25" x14ac:dyDescent="0.2">
      <c r="A104" s="50" t="s">
        <v>850</v>
      </c>
      <c r="B104" s="30">
        <v>21.978000000000002</v>
      </c>
      <c r="C104" s="17">
        <v>215</v>
      </c>
      <c r="D104" s="17">
        <v>11</v>
      </c>
      <c r="E104" s="17">
        <v>232</v>
      </c>
      <c r="F104" s="17">
        <v>10</v>
      </c>
      <c r="G104" s="31">
        <f t="shared" si="5"/>
        <v>1.0790697674418606</v>
      </c>
      <c r="H104" s="32">
        <f t="shared" si="6"/>
        <v>269.52</v>
      </c>
      <c r="I104" s="56">
        <v>3.1199999999999999E-2</v>
      </c>
      <c r="J104" s="56">
        <v>2.5000000000000001E-3</v>
      </c>
      <c r="K104" s="56">
        <v>4.8700000000000002E-3</v>
      </c>
      <c r="L104" s="56">
        <v>1.2E-4</v>
      </c>
      <c r="M104" s="82">
        <v>0.18176999999999999</v>
      </c>
      <c r="N104" s="17">
        <v>4.5600000000000002E-2</v>
      </c>
      <c r="O104" s="17">
        <v>3.8E-3</v>
      </c>
      <c r="P104" s="17"/>
      <c r="Q104" s="17">
        <v>31.2</v>
      </c>
      <c r="R104" s="17">
        <v>2.5</v>
      </c>
      <c r="S104" s="182">
        <v>31.31</v>
      </c>
      <c r="T104" s="182">
        <v>0.78</v>
      </c>
      <c r="U104" s="121">
        <f t="shared" si="9"/>
        <v>2.4912168636218461</v>
      </c>
      <c r="V104" s="32">
        <v>-10</v>
      </c>
      <c r="W104" s="32">
        <v>160</v>
      </c>
      <c r="X104" s="30">
        <f t="shared" si="7"/>
        <v>-0.35256410256410131</v>
      </c>
      <c r="Y104" s="30">
        <f t="shared" si="8"/>
        <v>-4.3999999999999775E-2</v>
      </c>
    </row>
    <row r="105" spans="1:25" x14ac:dyDescent="0.2">
      <c r="A105" s="50" t="s">
        <v>851</v>
      </c>
      <c r="B105" s="30">
        <v>22.808</v>
      </c>
      <c r="C105" s="17">
        <v>193.4</v>
      </c>
      <c r="D105" s="17">
        <v>9.6</v>
      </c>
      <c r="E105" s="17">
        <v>151.19999999999999</v>
      </c>
      <c r="F105" s="17">
        <v>5.8</v>
      </c>
      <c r="G105" s="31">
        <f t="shared" si="5"/>
        <v>0.7817993795243019</v>
      </c>
      <c r="H105" s="32">
        <f t="shared" si="6"/>
        <v>228.93200000000002</v>
      </c>
      <c r="I105" s="56">
        <v>3.2899999999999999E-2</v>
      </c>
      <c r="J105" s="56">
        <v>2.8999999999999998E-3</v>
      </c>
      <c r="K105" s="56">
        <v>4.8859999999999997E-3</v>
      </c>
      <c r="L105" s="56">
        <v>1E-4</v>
      </c>
      <c r="M105" s="82">
        <v>0.23655999999999999</v>
      </c>
      <c r="N105" s="17">
        <v>4.8800000000000003E-2</v>
      </c>
      <c r="O105" s="17">
        <v>4.1999999999999997E-3</v>
      </c>
      <c r="P105" s="17"/>
      <c r="Q105" s="17">
        <v>32.799999999999997</v>
      </c>
      <c r="R105" s="17">
        <v>2.8</v>
      </c>
      <c r="S105" s="182">
        <v>31.42</v>
      </c>
      <c r="T105" s="182">
        <v>0.67</v>
      </c>
      <c r="U105" s="121">
        <f t="shared" si="9"/>
        <v>2.1323997453851051</v>
      </c>
      <c r="V105" s="32">
        <v>110</v>
      </c>
      <c r="W105" s="32">
        <v>170</v>
      </c>
      <c r="X105" s="30">
        <f t="shared" si="7"/>
        <v>4.2073170731707137</v>
      </c>
      <c r="Y105" s="30">
        <f t="shared" si="8"/>
        <v>0.49285714285714127</v>
      </c>
    </row>
    <row r="106" spans="1:25" x14ac:dyDescent="0.2">
      <c r="A106" s="50" t="s">
        <v>852</v>
      </c>
      <c r="B106" s="30">
        <v>17.376999999999999</v>
      </c>
      <c r="C106" s="17">
        <v>218.2</v>
      </c>
      <c r="D106" s="17">
        <v>9.6</v>
      </c>
      <c r="E106" s="17">
        <v>239.3</v>
      </c>
      <c r="F106" s="17">
        <v>7.8</v>
      </c>
      <c r="G106" s="31">
        <f t="shared" si="5"/>
        <v>1.0967002749770853</v>
      </c>
      <c r="H106" s="32">
        <f t="shared" si="6"/>
        <v>274.43549999999999</v>
      </c>
      <c r="I106" s="56">
        <v>3.44E-2</v>
      </c>
      <c r="J106" s="56">
        <v>3.5999999999999999E-3</v>
      </c>
      <c r="K106" s="56">
        <v>4.9100000000000003E-3</v>
      </c>
      <c r="L106" s="56">
        <v>1.4999999999999999E-4</v>
      </c>
      <c r="M106" s="82">
        <v>0.40240999999999999</v>
      </c>
      <c r="N106" s="17">
        <v>4.9399999999999999E-2</v>
      </c>
      <c r="O106" s="17">
        <v>4.7000000000000002E-3</v>
      </c>
      <c r="P106" s="17"/>
      <c r="Q106" s="17">
        <v>34.200000000000003</v>
      </c>
      <c r="R106" s="17">
        <v>3.6</v>
      </c>
      <c r="S106" s="182">
        <v>31.59</v>
      </c>
      <c r="T106" s="182">
        <v>0.95</v>
      </c>
      <c r="U106" s="121">
        <f t="shared" si="9"/>
        <v>3.0072807850585628</v>
      </c>
      <c r="V106" s="32">
        <v>170</v>
      </c>
      <c r="W106" s="32">
        <v>190</v>
      </c>
      <c r="X106" s="30">
        <f t="shared" si="7"/>
        <v>7.6315789473684337</v>
      </c>
      <c r="Y106" s="30">
        <f t="shared" si="8"/>
        <v>0.72500000000000087</v>
      </c>
    </row>
    <row r="107" spans="1:25" x14ac:dyDescent="0.2">
      <c r="A107" s="50" t="s">
        <v>853</v>
      </c>
      <c r="B107" s="30">
        <v>22.789000000000001</v>
      </c>
      <c r="C107" s="17">
        <v>109.4</v>
      </c>
      <c r="D107" s="17">
        <v>6.3</v>
      </c>
      <c r="E107" s="17">
        <v>51.5</v>
      </c>
      <c r="F107" s="17">
        <v>1.9</v>
      </c>
      <c r="G107" s="31">
        <f t="shared" si="5"/>
        <v>0.47074954296160876</v>
      </c>
      <c r="H107" s="32">
        <f t="shared" si="6"/>
        <v>121.5025</v>
      </c>
      <c r="I107" s="56">
        <v>3.39E-2</v>
      </c>
      <c r="J107" s="56">
        <v>4.3E-3</v>
      </c>
      <c r="K107" s="56">
        <v>4.9100000000000003E-3</v>
      </c>
      <c r="L107" s="56">
        <v>1.6000000000000001E-4</v>
      </c>
      <c r="M107" s="82">
        <v>0.19048999999999999</v>
      </c>
      <c r="N107" s="17">
        <v>5.0500000000000003E-2</v>
      </c>
      <c r="O107" s="17">
        <v>6.3E-3</v>
      </c>
      <c r="P107" s="17"/>
      <c r="Q107" s="17">
        <v>34.200000000000003</v>
      </c>
      <c r="R107" s="17">
        <v>4.0999999999999996</v>
      </c>
      <c r="S107" s="182">
        <v>31.6</v>
      </c>
      <c r="T107" s="182">
        <v>1.1000000000000001</v>
      </c>
      <c r="U107" s="121">
        <f t="shared" si="9"/>
        <v>3.481012658227848</v>
      </c>
      <c r="V107" s="32">
        <v>140</v>
      </c>
      <c r="W107" s="32">
        <v>230</v>
      </c>
      <c r="X107" s="30">
        <f t="shared" si="7"/>
        <v>7.6023391812865544</v>
      </c>
      <c r="Y107" s="30">
        <f t="shared" si="8"/>
        <v>0.63414634146341509</v>
      </c>
    </row>
    <row r="108" spans="1:25" s="54" customFormat="1" x14ac:dyDescent="0.2">
      <c r="A108" s="54" t="s">
        <v>854</v>
      </c>
      <c r="B108" s="22">
        <v>21.449000000000002</v>
      </c>
      <c r="C108" s="25">
        <v>6.27</v>
      </c>
      <c r="D108" s="25">
        <v>0.46</v>
      </c>
      <c r="E108" s="25">
        <v>0.66</v>
      </c>
      <c r="F108" s="25">
        <v>4.7E-2</v>
      </c>
      <c r="G108" s="23">
        <f t="shared" si="5"/>
        <v>0.10526315789473685</v>
      </c>
      <c r="H108" s="24">
        <f t="shared" si="6"/>
        <v>6.4250999999999996</v>
      </c>
      <c r="I108" s="58">
        <v>5.1999999999999998E-2</v>
      </c>
      <c r="J108" s="58">
        <v>5.6000000000000001E-2</v>
      </c>
      <c r="K108" s="58">
        <v>4.9399999999999999E-3</v>
      </c>
      <c r="L108" s="58">
        <v>7.2999999999999996E-4</v>
      </c>
      <c r="M108" s="80">
        <v>0.23734</v>
      </c>
      <c r="N108" s="25">
        <v>0.1</v>
      </c>
      <c r="O108" s="25">
        <v>0.12</v>
      </c>
      <c r="P108" s="25"/>
      <c r="Q108" s="25">
        <v>37</v>
      </c>
      <c r="R108" s="25">
        <v>55</v>
      </c>
      <c r="S108" s="184">
        <v>31.7</v>
      </c>
      <c r="T108" s="184">
        <v>4.7</v>
      </c>
      <c r="U108" s="147">
        <f t="shared" si="9"/>
        <v>14.826498422712936</v>
      </c>
      <c r="V108" s="24">
        <v>-1400</v>
      </c>
      <c r="W108" s="24">
        <v>2100</v>
      </c>
      <c r="X108" s="22">
        <f t="shared" si="7"/>
        <v>14.324324324324323</v>
      </c>
      <c r="Y108" s="22">
        <f t="shared" si="8"/>
        <v>9.6363636363636374E-2</v>
      </c>
    </row>
    <row r="109" spans="1:25" x14ac:dyDescent="0.2">
      <c r="A109" s="50" t="s">
        <v>855</v>
      </c>
      <c r="B109" s="30">
        <v>22.774000000000001</v>
      </c>
      <c r="C109" s="17">
        <v>222</v>
      </c>
      <c r="D109" s="17">
        <v>11</v>
      </c>
      <c r="E109" s="17">
        <v>235.5</v>
      </c>
      <c r="F109" s="17">
        <v>7.7</v>
      </c>
      <c r="G109" s="31">
        <f t="shared" si="5"/>
        <v>1.0608108108108107</v>
      </c>
      <c r="H109" s="32">
        <f t="shared" si="6"/>
        <v>277.34249999999997</v>
      </c>
      <c r="I109" s="56">
        <v>3.2199999999999999E-2</v>
      </c>
      <c r="J109" s="56">
        <v>2.8E-3</v>
      </c>
      <c r="K109" s="56">
        <v>4.9300000000000004E-3</v>
      </c>
      <c r="L109" s="56">
        <v>1.2E-4</v>
      </c>
      <c r="M109" s="82">
        <v>-4.7853E-2</v>
      </c>
      <c r="N109" s="17">
        <v>4.7100000000000003E-2</v>
      </c>
      <c r="O109" s="17">
        <v>4.4000000000000003E-3</v>
      </c>
      <c r="P109" s="17"/>
      <c r="Q109" s="17">
        <v>32.1</v>
      </c>
      <c r="R109" s="17">
        <v>2.8</v>
      </c>
      <c r="S109" s="182">
        <v>31.71</v>
      </c>
      <c r="T109" s="182">
        <v>0.8</v>
      </c>
      <c r="U109" s="121">
        <f t="shared" si="9"/>
        <v>2.5228634500157678</v>
      </c>
      <c r="V109" s="32">
        <v>80</v>
      </c>
      <c r="W109" s="32">
        <v>180</v>
      </c>
      <c r="X109" s="30">
        <f t="shared" si="7"/>
        <v>1.2149532710280408</v>
      </c>
      <c r="Y109" s="30">
        <f t="shared" si="8"/>
        <v>0.13928571428571448</v>
      </c>
    </row>
    <row r="110" spans="1:25" x14ac:dyDescent="0.2">
      <c r="A110" s="50" t="s">
        <v>856</v>
      </c>
      <c r="B110" s="30">
        <v>13.444000000000001</v>
      </c>
      <c r="C110" s="17">
        <v>128.6</v>
      </c>
      <c r="D110" s="17">
        <v>4.2</v>
      </c>
      <c r="E110" s="17">
        <v>71.3</v>
      </c>
      <c r="F110" s="17">
        <v>1.1000000000000001</v>
      </c>
      <c r="G110" s="31">
        <f t="shared" si="5"/>
        <v>0.55443234836702959</v>
      </c>
      <c r="H110" s="32">
        <f t="shared" si="6"/>
        <v>145.35550000000001</v>
      </c>
      <c r="I110" s="56">
        <v>3.3099999999999997E-2</v>
      </c>
      <c r="J110" s="56">
        <v>4.1999999999999997E-3</v>
      </c>
      <c r="K110" s="56">
        <v>5.0000000000000001E-3</v>
      </c>
      <c r="L110" s="56">
        <v>1.6000000000000001E-4</v>
      </c>
      <c r="M110" s="82">
        <v>0.25419000000000003</v>
      </c>
      <c r="N110" s="17">
        <v>4.8000000000000001E-2</v>
      </c>
      <c r="O110" s="17">
        <v>5.8999999999999999E-3</v>
      </c>
      <c r="P110" s="17"/>
      <c r="Q110" s="17">
        <v>33</v>
      </c>
      <c r="R110" s="17">
        <v>4.0999999999999996</v>
      </c>
      <c r="S110" s="182">
        <v>32.15</v>
      </c>
      <c r="T110" s="182">
        <v>1</v>
      </c>
      <c r="U110" s="121">
        <f t="shared" si="9"/>
        <v>3.1104199066874028</v>
      </c>
      <c r="V110" s="32">
        <v>190</v>
      </c>
      <c r="W110" s="32">
        <v>250</v>
      </c>
      <c r="X110" s="30">
        <f t="shared" si="7"/>
        <v>2.5757575757575757</v>
      </c>
      <c r="Y110" s="30">
        <f t="shared" si="8"/>
        <v>0.20731707317073209</v>
      </c>
    </row>
    <row r="111" spans="1:25" x14ac:dyDescent="0.2">
      <c r="A111" s="50" t="s">
        <v>857</v>
      </c>
      <c r="B111" s="30">
        <v>22.678000000000001</v>
      </c>
      <c r="C111" s="17">
        <v>155.30000000000001</v>
      </c>
      <c r="D111" s="17">
        <v>8</v>
      </c>
      <c r="E111" s="17">
        <v>138.5</v>
      </c>
      <c r="F111" s="17">
        <v>5.9</v>
      </c>
      <c r="G111" s="31">
        <f t="shared" si="5"/>
        <v>0.8918222794591113</v>
      </c>
      <c r="H111" s="32">
        <f t="shared" si="6"/>
        <v>187.84750000000003</v>
      </c>
      <c r="I111" s="56">
        <v>3.4099999999999998E-2</v>
      </c>
      <c r="J111" s="56">
        <v>3.5999999999999999E-3</v>
      </c>
      <c r="K111" s="56">
        <v>5.0699999999999999E-3</v>
      </c>
      <c r="L111" s="56">
        <v>1.2999999999999999E-4</v>
      </c>
      <c r="M111" s="82">
        <v>-3.3649999999999999E-2</v>
      </c>
      <c r="N111" s="17">
        <v>4.9299999999999997E-2</v>
      </c>
      <c r="O111" s="17">
        <v>5.4999999999999997E-3</v>
      </c>
      <c r="P111" s="17"/>
      <c r="Q111" s="17">
        <v>33.9</v>
      </c>
      <c r="R111" s="17">
        <v>3.5</v>
      </c>
      <c r="S111" s="182">
        <v>32.58</v>
      </c>
      <c r="T111" s="182">
        <v>0.81</v>
      </c>
      <c r="U111" s="121">
        <f t="shared" si="9"/>
        <v>2.4861878453038675</v>
      </c>
      <c r="V111" s="32">
        <v>100</v>
      </c>
      <c r="W111" s="32">
        <v>190</v>
      </c>
      <c r="X111" s="30">
        <f t="shared" si="7"/>
        <v>3.8938053097345104</v>
      </c>
      <c r="Y111" s="30">
        <f t="shared" si="8"/>
        <v>0.37714285714285722</v>
      </c>
    </row>
    <row r="112" spans="1:25" x14ac:dyDescent="0.2">
      <c r="A112" s="50" t="s">
        <v>858</v>
      </c>
      <c r="B112" s="30">
        <v>22.77</v>
      </c>
      <c r="C112" s="17">
        <v>203.4</v>
      </c>
      <c r="D112" s="17">
        <v>9.6999999999999993</v>
      </c>
      <c r="E112" s="17">
        <v>220.3</v>
      </c>
      <c r="F112" s="17">
        <v>6.8</v>
      </c>
      <c r="G112" s="31">
        <f t="shared" si="5"/>
        <v>1.0830875122910522</v>
      </c>
      <c r="H112" s="32">
        <f t="shared" si="6"/>
        <v>255.1705</v>
      </c>
      <c r="I112" s="56">
        <v>3.56E-2</v>
      </c>
      <c r="J112" s="56">
        <v>3.0000000000000001E-3</v>
      </c>
      <c r="K112" s="56">
        <v>5.0800000000000003E-3</v>
      </c>
      <c r="L112" s="56">
        <v>1.4999999999999999E-4</v>
      </c>
      <c r="M112" s="82">
        <v>6.0220000000000003E-2</v>
      </c>
      <c r="N112" s="17">
        <v>5.0700000000000002E-2</v>
      </c>
      <c r="O112" s="17">
        <v>4.3E-3</v>
      </c>
      <c r="P112" s="17"/>
      <c r="Q112" s="17">
        <v>35.4</v>
      </c>
      <c r="R112" s="17">
        <v>2.9</v>
      </c>
      <c r="S112" s="182">
        <v>32.630000000000003</v>
      </c>
      <c r="T112" s="182">
        <v>0.95</v>
      </c>
      <c r="U112" s="121">
        <f t="shared" si="9"/>
        <v>2.9114311982837875</v>
      </c>
      <c r="V112" s="32">
        <v>230</v>
      </c>
      <c r="W112" s="32">
        <v>160</v>
      </c>
      <c r="X112" s="30">
        <f t="shared" si="7"/>
        <v>7.8248587570621364</v>
      </c>
      <c r="Y112" s="30">
        <f t="shared" si="8"/>
        <v>0.95517241379310214</v>
      </c>
    </row>
    <row r="113" spans="1:25" x14ac:dyDescent="0.2">
      <c r="A113" s="50" t="s">
        <v>859</v>
      </c>
      <c r="B113" s="30">
        <v>18.638000000000002</v>
      </c>
      <c r="C113" s="17">
        <v>213</v>
      </c>
      <c r="D113" s="17">
        <v>13</v>
      </c>
      <c r="E113" s="17">
        <v>223</v>
      </c>
      <c r="F113" s="17">
        <v>12</v>
      </c>
      <c r="G113" s="31">
        <f t="shared" si="5"/>
        <v>1.0469483568075117</v>
      </c>
      <c r="H113" s="32">
        <f t="shared" si="6"/>
        <v>265.40499999999997</v>
      </c>
      <c r="I113" s="56">
        <v>3.56E-2</v>
      </c>
      <c r="J113" s="56">
        <v>3.0999999999999999E-3</v>
      </c>
      <c r="K113" s="56">
        <v>5.1000000000000004E-3</v>
      </c>
      <c r="L113" s="56">
        <v>1.2999999999999999E-4</v>
      </c>
      <c r="M113" s="82">
        <v>0.10197000000000001</v>
      </c>
      <c r="N113" s="17">
        <v>5.0500000000000003E-2</v>
      </c>
      <c r="O113" s="17">
        <v>4.4999999999999997E-3</v>
      </c>
      <c r="P113" s="17"/>
      <c r="Q113" s="17">
        <v>35.5</v>
      </c>
      <c r="R113" s="17">
        <v>3</v>
      </c>
      <c r="S113" s="182">
        <v>32.770000000000003</v>
      </c>
      <c r="T113" s="182">
        <v>0.86</v>
      </c>
      <c r="U113" s="121">
        <f t="shared" si="9"/>
        <v>2.6243515410436369</v>
      </c>
      <c r="V113" s="32">
        <v>180</v>
      </c>
      <c r="W113" s="32">
        <v>180</v>
      </c>
      <c r="X113" s="30">
        <f t="shared" si="7"/>
        <v>7.690140845070415</v>
      </c>
      <c r="Y113" s="30">
        <f t="shared" si="8"/>
        <v>0.90999999999999892</v>
      </c>
    </row>
    <row r="114" spans="1:25" x14ac:dyDescent="0.2">
      <c r="A114" s="50" t="s">
        <v>860</v>
      </c>
      <c r="B114" s="30">
        <v>19.843</v>
      </c>
      <c r="C114" s="17">
        <v>164.8</v>
      </c>
      <c r="D114" s="17">
        <v>8.8000000000000007</v>
      </c>
      <c r="E114" s="17">
        <v>148.1</v>
      </c>
      <c r="F114" s="17">
        <v>5.8</v>
      </c>
      <c r="G114" s="31">
        <f t="shared" si="5"/>
        <v>0.89866504854368923</v>
      </c>
      <c r="H114" s="32">
        <f t="shared" si="6"/>
        <v>199.6035</v>
      </c>
      <c r="I114" s="56">
        <v>3.61E-2</v>
      </c>
      <c r="J114" s="56">
        <v>3.5000000000000001E-3</v>
      </c>
      <c r="K114" s="56">
        <v>5.28E-3</v>
      </c>
      <c r="L114" s="56">
        <v>1.2E-4</v>
      </c>
      <c r="M114" s="82">
        <v>0.10629</v>
      </c>
      <c r="N114" s="17">
        <v>4.9299999999999997E-2</v>
      </c>
      <c r="O114" s="17">
        <v>4.7000000000000002E-3</v>
      </c>
      <c r="P114" s="17"/>
      <c r="Q114" s="17">
        <v>36.4</v>
      </c>
      <c r="R114" s="17">
        <v>3.5</v>
      </c>
      <c r="S114" s="182">
        <v>33.97</v>
      </c>
      <c r="T114" s="182">
        <v>0.77</v>
      </c>
      <c r="U114" s="121">
        <f t="shared" si="9"/>
        <v>2.2667059169855759</v>
      </c>
      <c r="V114" s="32">
        <v>150</v>
      </c>
      <c r="W114" s="32">
        <v>190</v>
      </c>
      <c r="X114" s="30">
        <f t="shared" si="7"/>
        <v>6.6758241758241743</v>
      </c>
      <c r="Y114" s="30">
        <f t="shared" si="8"/>
        <v>0.69428571428571417</v>
      </c>
    </row>
    <row r="115" spans="1:25" x14ac:dyDescent="0.2">
      <c r="A115" s="50" t="s">
        <v>861</v>
      </c>
      <c r="B115" s="30">
        <v>5.4637000000000002</v>
      </c>
      <c r="C115" s="17">
        <v>109.7</v>
      </c>
      <c r="D115" s="17">
        <v>6.8</v>
      </c>
      <c r="E115" s="17">
        <v>73.099999999999994</v>
      </c>
      <c r="F115" s="17">
        <v>5.3</v>
      </c>
      <c r="G115" s="31">
        <f t="shared" si="5"/>
        <v>0.66636280765724698</v>
      </c>
      <c r="H115" s="32">
        <f t="shared" si="6"/>
        <v>126.8785</v>
      </c>
      <c r="I115" s="56">
        <v>2.87E-2</v>
      </c>
      <c r="J115" s="56">
        <v>8.5000000000000006E-3</v>
      </c>
      <c r="K115" s="56">
        <v>5.3E-3</v>
      </c>
      <c r="L115" s="56">
        <v>2.3000000000000001E-4</v>
      </c>
      <c r="M115" s="82">
        <v>6.0623999999999997E-2</v>
      </c>
      <c r="N115" s="17">
        <v>3.9E-2</v>
      </c>
      <c r="O115" s="17">
        <v>1.2E-2</v>
      </c>
      <c r="P115" s="17"/>
      <c r="Q115" s="17">
        <v>28.6</v>
      </c>
      <c r="R115" s="17">
        <v>8.4</v>
      </c>
      <c r="S115" s="182">
        <v>34.1</v>
      </c>
      <c r="T115" s="182">
        <v>1.5</v>
      </c>
      <c r="U115" s="121">
        <f t="shared" si="9"/>
        <v>4.3988269794721404</v>
      </c>
      <c r="V115" s="32">
        <v>-280</v>
      </c>
      <c r="W115" s="32">
        <v>500</v>
      </c>
      <c r="X115" s="30">
        <f t="shared" si="7"/>
        <v>-19.23076923076923</v>
      </c>
      <c r="Y115" s="30">
        <f t="shared" si="8"/>
        <v>-0.65476190476190477</v>
      </c>
    </row>
    <row r="116" spans="1:25" x14ac:dyDescent="0.2">
      <c r="A116" s="50" t="s">
        <v>862</v>
      </c>
      <c r="B116" s="30">
        <v>16.606999999999999</v>
      </c>
      <c r="C116" s="17">
        <v>272</v>
      </c>
      <c r="D116" s="17">
        <v>17</v>
      </c>
      <c r="E116" s="17">
        <v>287</v>
      </c>
      <c r="F116" s="17">
        <v>12</v>
      </c>
      <c r="G116" s="31">
        <f t="shared" si="5"/>
        <v>1.0551470588235294</v>
      </c>
      <c r="H116" s="32">
        <f t="shared" si="6"/>
        <v>339.44499999999999</v>
      </c>
      <c r="I116" s="56">
        <v>3.4599999999999999E-2</v>
      </c>
      <c r="J116" s="56">
        <v>2.5000000000000001E-3</v>
      </c>
      <c r="K116" s="56">
        <v>5.3099999999999996E-3</v>
      </c>
      <c r="L116" s="56">
        <v>1.6000000000000001E-4</v>
      </c>
      <c r="M116" s="82">
        <v>0.33950999999999998</v>
      </c>
      <c r="N116" s="17">
        <v>4.6600000000000003E-2</v>
      </c>
      <c r="O116" s="17">
        <v>3.0999999999999999E-3</v>
      </c>
      <c r="P116" s="17"/>
      <c r="Q116" s="17">
        <v>34.5</v>
      </c>
      <c r="R116" s="17">
        <v>2.5</v>
      </c>
      <c r="S116" s="182">
        <v>34.200000000000003</v>
      </c>
      <c r="T116" s="182">
        <v>1</v>
      </c>
      <c r="U116" s="121">
        <f t="shared" si="9"/>
        <v>2.9239766081871341</v>
      </c>
      <c r="V116" s="32">
        <v>70</v>
      </c>
      <c r="W116" s="32">
        <v>130</v>
      </c>
      <c r="X116" s="30">
        <f t="shared" si="7"/>
        <v>0.86956521739129933</v>
      </c>
      <c r="Y116" s="30">
        <f t="shared" si="8"/>
        <v>0.11999999999999886</v>
      </c>
    </row>
    <row r="117" spans="1:25" s="54" customFormat="1" x14ac:dyDescent="0.2">
      <c r="A117" s="54" t="s">
        <v>863</v>
      </c>
      <c r="B117" s="29">
        <v>4.1780999999999997</v>
      </c>
      <c r="C117" s="25">
        <v>302.7</v>
      </c>
      <c r="D117" s="25">
        <v>8.3000000000000007</v>
      </c>
      <c r="E117" s="25">
        <v>94.2</v>
      </c>
      <c r="F117" s="25">
        <v>2.9</v>
      </c>
      <c r="G117" s="23">
        <f t="shared" si="5"/>
        <v>0.31119920713577803</v>
      </c>
      <c r="H117" s="24">
        <f t="shared" si="6"/>
        <v>324.83699999999999</v>
      </c>
      <c r="I117" s="58">
        <v>3.61E-2</v>
      </c>
      <c r="J117" s="58">
        <v>6.7999999999999996E-3</v>
      </c>
      <c r="K117" s="58">
        <v>5.4200000000000003E-3</v>
      </c>
      <c r="L117" s="58">
        <v>3.2000000000000003E-4</v>
      </c>
      <c r="M117" s="80">
        <v>0.12481</v>
      </c>
      <c r="N117" s="25">
        <v>4.9000000000000002E-2</v>
      </c>
      <c r="O117" s="25">
        <v>8.9999999999999993E-3</v>
      </c>
      <c r="P117" s="25"/>
      <c r="Q117" s="25">
        <v>35.9</v>
      </c>
      <c r="R117" s="25">
        <v>6.7</v>
      </c>
      <c r="S117" s="184">
        <v>34.799999999999997</v>
      </c>
      <c r="T117" s="184">
        <v>2.1</v>
      </c>
      <c r="U117" s="146">
        <f t="shared" si="9"/>
        <v>6.0344827586206904</v>
      </c>
      <c r="V117" s="24">
        <v>90</v>
      </c>
      <c r="W117" s="24">
        <v>370</v>
      </c>
      <c r="X117" s="22">
        <f t="shared" si="7"/>
        <v>3.0640668523676973</v>
      </c>
      <c r="Y117" s="22">
        <f t="shared" si="8"/>
        <v>0.16417910447761214</v>
      </c>
    </row>
    <row r="118" spans="1:25" x14ac:dyDescent="0.2">
      <c r="A118" s="50" t="s">
        <v>864</v>
      </c>
      <c r="B118" s="30">
        <v>6.7660999999999998</v>
      </c>
      <c r="C118" s="17">
        <v>153.5</v>
      </c>
      <c r="D118" s="17">
        <v>5.9</v>
      </c>
      <c r="E118" s="17">
        <v>139.4</v>
      </c>
      <c r="F118" s="17">
        <v>4.8</v>
      </c>
      <c r="G118" s="31">
        <f t="shared" si="5"/>
        <v>0.90814332247557006</v>
      </c>
      <c r="H118" s="32">
        <f t="shared" si="6"/>
        <v>186.25900000000001</v>
      </c>
      <c r="I118" s="56">
        <v>3.7999999999999999E-2</v>
      </c>
      <c r="J118" s="56">
        <v>7.1000000000000004E-3</v>
      </c>
      <c r="K118" s="56">
        <v>5.62E-3</v>
      </c>
      <c r="L118" s="56">
        <v>1.9000000000000001E-4</v>
      </c>
      <c r="M118" s="82">
        <v>0.22767000000000001</v>
      </c>
      <c r="N118" s="17">
        <v>4.8099999999999997E-2</v>
      </c>
      <c r="O118" s="17">
        <v>8.8000000000000005E-3</v>
      </c>
      <c r="P118" s="17"/>
      <c r="Q118" s="17">
        <v>37.700000000000003</v>
      </c>
      <c r="R118" s="17">
        <v>6.9</v>
      </c>
      <c r="S118" s="182">
        <v>36.1</v>
      </c>
      <c r="T118" s="182">
        <v>1.2</v>
      </c>
      <c r="U118" s="121">
        <f t="shared" si="9"/>
        <v>3.3240997229916891</v>
      </c>
      <c r="V118" s="32">
        <v>30</v>
      </c>
      <c r="W118" s="32">
        <v>360</v>
      </c>
      <c r="X118" s="30">
        <f t="shared" si="7"/>
        <v>4.2440318302387254</v>
      </c>
      <c r="Y118" s="30">
        <f t="shared" si="8"/>
        <v>0.23188405797101469</v>
      </c>
    </row>
    <row r="119" spans="1:25" x14ac:dyDescent="0.2">
      <c r="A119" s="50" t="s">
        <v>865</v>
      </c>
      <c r="B119" s="30">
        <v>6.9592999999999998</v>
      </c>
      <c r="C119" s="17">
        <v>206.3</v>
      </c>
      <c r="D119" s="17">
        <v>5.2</v>
      </c>
      <c r="E119" s="17">
        <v>81.8</v>
      </c>
      <c r="F119" s="17">
        <v>2</v>
      </c>
      <c r="G119" s="31">
        <f t="shared" si="5"/>
        <v>0.39650993698497328</v>
      </c>
      <c r="H119" s="32">
        <f t="shared" si="6"/>
        <v>225.52300000000002</v>
      </c>
      <c r="I119" s="56">
        <v>3.6900000000000002E-2</v>
      </c>
      <c r="J119" s="56">
        <v>4.5999999999999999E-3</v>
      </c>
      <c r="K119" s="56">
        <v>5.79E-3</v>
      </c>
      <c r="L119" s="56">
        <v>2.1000000000000001E-4</v>
      </c>
      <c r="M119" s="82">
        <v>6.0454000000000001E-2</v>
      </c>
      <c r="N119" s="17">
        <v>4.5999999999999999E-2</v>
      </c>
      <c r="O119" s="17">
        <v>5.5999999999999999E-3</v>
      </c>
      <c r="P119" s="17"/>
      <c r="Q119" s="17">
        <v>36.799999999999997</v>
      </c>
      <c r="R119" s="17">
        <v>4.5</v>
      </c>
      <c r="S119" s="182">
        <v>37.200000000000003</v>
      </c>
      <c r="T119" s="182">
        <v>1.4</v>
      </c>
      <c r="U119" s="121">
        <f t="shared" si="9"/>
        <v>3.7634408602150531</v>
      </c>
      <c r="V119" s="32">
        <v>-20</v>
      </c>
      <c r="W119" s="32">
        <v>240</v>
      </c>
      <c r="X119" s="30">
        <f t="shared" si="7"/>
        <v>-1.0869565217391353</v>
      </c>
      <c r="Y119" s="30">
        <f t="shared" si="8"/>
        <v>-8.8888888888890155E-2</v>
      </c>
    </row>
    <row r="120" spans="1:25" x14ac:dyDescent="0.2">
      <c r="A120" s="50" t="s">
        <v>866</v>
      </c>
      <c r="B120" s="30">
        <v>14.257</v>
      </c>
      <c r="C120" s="17">
        <v>110.2</v>
      </c>
      <c r="D120" s="17">
        <v>2.4</v>
      </c>
      <c r="E120" s="17">
        <v>47.4</v>
      </c>
      <c r="F120" s="17">
        <v>1.3</v>
      </c>
      <c r="G120" s="31">
        <f t="shared" si="5"/>
        <v>0.43012704174228672</v>
      </c>
      <c r="H120" s="32">
        <f t="shared" si="6"/>
        <v>121.339</v>
      </c>
      <c r="I120" s="56">
        <v>3.4700000000000002E-2</v>
      </c>
      <c r="J120" s="56">
        <v>5.4999999999999997E-3</v>
      </c>
      <c r="K120" s="56">
        <v>5.8599999999999998E-3</v>
      </c>
      <c r="L120" s="56">
        <v>2.3000000000000001E-4</v>
      </c>
      <c r="M120" s="82">
        <v>0.36723</v>
      </c>
      <c r="N120" s="17">
        <v>4.5400000000000003E-2</v>
      </c>
      <c r="O120" s="17">
        <v>6.0000000000000001E-3</v>
      </c>
      <c r="P120" s="17"/>
      <c r="Q120" s="17">
        <v>34.5</v>
      </c>
      <c r="R120" s="17">
        <v>5.3</v>
      </c>
      <c r="S120" s="182">
        <v>37.700000000000003</v>
      </c>
      <c r="T120" s="182">
        <v>1.5</v>
      </c>
      <c r="U120" s="121">
        <f t="shared" si="9"/>
        <v>3.978779840848806</v>
      </c>
      <c r="V120" s="32">
        <v>-10</v>
      </c>
      <c r="W120" s="32">
        <v>250</v>
      </c>
      <c r="X120" s="30">
        <f t="shared" si="7"/>
        <v>-9.2753623188405854</v>
      </c>
      <c r="Y120" s="30">
        <f t="shared" si="8"/>
        <v>-0.60377358490566091</v>
      </c>
    </row>
    <row r="121" spans="1:25" x14ac:dyDescent="0.2">
      <c r="A121" s="50" t="s">
        <v>867</v>
      </c>
      <c r="B121" s="30">
        <v>18.835000000000001</v>
      </c>
      <c r="C121" s="17">
        <v>172.9</v>
      </c>
      <c r="D121" s="17">
        <v>7.8</v>
      </c>
      <c r="E121" s="17">
        <v>111.7</v>
      </c>
      <c r="F121" s="17">
        <v>4.0999999999999996</v>
      </c>
      <c r="G121" s="31">
        <f t="shared" si="5"/>
        <v>0.64603817235396177</v>
      </c>
      <c r="H121" s="32">
        <f t="shared" si="6"/>
        <v>199.14949999999999</v>
      </c>
      <c r="I121" s="56">
        <v>3.9699999999999999E-2</v>
      </c>
      <c r="J121" s="56">
        <v>2.8999999999999998E-3</v>
      </c>
      <c r="K121" s="56">
        <v>5.9100000000000003E-3</v>
      </c>
      <c r="L121" s="56">
        <v>1.4999999999999999E-4</v>
      </c>
      <c r="M121" s="82">
        <v>0.18948000000000001</v>
      </c>
      <c r="N121" s="17">
        <v>4.9200000000000001E-2</v>
      </c>
      <c r="O121" s="17">
        <v>3.7000000000000002E-3</v>
      </c>
      <c r="P121" s="17"/>
      <c r="Q121" s="17">
        <v>39.9</v>
      </c>
      <c r="R121" s="17">
        <v>3</v>
      </c>
      <c r="S121" s="182">
        <v>37.97</v>
      </c>
      <c r="T121" s="182">
        <v>0.93</v>
      </c>
      <c r="U121" s="121">
        <f t="shared" si="9"/>
        <v>2.4493020805899395</v>
      </c>
      <c r="V121" s="32">
        <v>170</v>
      </c>
      <c r="W121" s="32">
        <v>160</v>
      </c>
      <c r="X121" s="30">
        <f t="shared" si="7"/>
        <v>4.8370927318295731</v>
      </c>
      <c r="Y121" s="30">
        <f t="shared" si="8"/>
        <v>0.6433333333333332</v>
      </c>
    </row>
    <row r="122" spans="1:25" x14ac:dyDescent="0.2">
      <c r="A122" s="50" t="s">
        <v>868</v>
      </c>
      <c r="B122" s="30">
        <v>6.6215000000000002</v>
      </c>
      <c r="C122" s="17">
        <v>271</v>
      </c>
      <c r="D122" s="17">
        <v>11</v>
      </c>
      <c r="E122" s="17">
        <v>264.5</v>
      </c>
      <c r="F122" s="17">
        <v>7.2</v>
      </c>
      <c r="G122" s="31">
        <f t="shared" si="5"/>
        <v>0.97601476014760147</v>
      </c>
      <c r="H122" s="32">
        <f t="shared" si="6"/>
        <v>333.15750000000003</v>
      </c>
      <c r="I122" s="56">
        <v>3.9600000000000003E-2</v>
      </c>
      <c r="J122" s="56">
        <v>4.8999999999999998E-3</v>
      </c>
      <c r="K122" s="56">
        <v>6.3E-3</v>
      </c>
      <c r="L122" s="56">
        <v>2.7999999999999998E-4</v>
      </c>
      <c r="M122" s="82">
        <v>0.11217000000000001</v>
      </c>
      <c r="N122" s="17">
        <v>4.5999999999999999E-2</v>
      </c>
      <c r="O122" s="17">
        <v>5.8999999999999999E-3</v>
      </c>
      <c r="P122" s="17"/>
      <c r="Q122" s="17">
        <v>39.299999999999997</v>
      </c>
      <c r="R122" s="17">
        <v>4.8</v>
      </c>
      <c r="S122" s="182">
        <v>40.5</v>
      </c>
      <c r="T122" s="182">
        <v>1.8</v>
      </c>
      <c r="U122" s="121">
        <f t="shared" si="9"/>
        <v>4.4444444444444446</v>
      </c>
      <c r="V122" s="32">
        <v>-20</v>
      </c>
      <c r="W122" s="32">
        <v>250</v>
      </c>
      <c r="X122" s="30">
        <f t="shared" si="7"/>
        <v>-3.0534351145038219</v>
      </c>
      <c r="Y122" s="30">
        <f t="shared" si="8"/>
        <v>-0.25000000000000061</v>
      </c>
    </row>
    <row r="123" spans="1:25" x14ac:dyDescent="0.2">
      <c r="A123" s="50" t="s">
        <v>869</v>
      </c>
      <c r="B123" s="30">
        <v>6.9391999999999996</v>
      </c>
      <c r="C123" s="17">
        <v>71.5</v>
      </c>
      <c r="D123" s="17">
        <v>5.4</v>
      </c>
      <c r="E123" s="17">
        <v>70.400000000000006</v>
      </c>
      <c r="F123" s="17">
        <v>6.6</v>
      </c>
      <c r="G123" s="31">
        <f t="shared" si="5"/>
        <v>0.98461538461538467</v>
      </c>
      <c r="H123" s="32">
        <f t="shared" si="6"/>
        <v>88.043999999999997</v>
      </c>
      <c r="I123" s="56">
        <v>4.9000000000000002E-2</v>
      </c>
      <c r="J123" s="56">
        <v>1.0999999999999999E-2</v>
      </c>
      <c r="K123" s="56">
        <v>6.3699999999999998E-3</v>
      </c>
      <c r="L123" s="56">
        <v>2.9999999999999997E-4</v>
      </c>
      <c r="M123" s="82">
        <v>0.45934000000000003</v>
      </c>
      <c r="N123" s="17">
        <v>5.2999999999999999E-2</v>
      </c>
      <c r="O123" s="17">
        <v>1.0999999999999999E-2</v>
      </c>
      <c r="P123" s="17"/>
      <c r="Q123" s="17">
        <v>48</v>
      </c>
      <c r="R123" s="17">
        <v>10</v>
      </c>
      <c r="S123" s="182">
        <v>40.9</v>
      </c>
      <c r="T123" s="182">
        <v>1.9</v>
      </c>
      <c r="U123" s="121">
        <f t="shared" si="9"/>
        <v>4.6454767726161368</v>
      </c>
      <c r="V123" s="32">
        <v>340</v>
      </c>
      <c r="W123" s="32">
        <v>400</v>
      </c>
      <c r="X123" s="30">
        <f t="shared" si="7"/>
        <v>14.79166666666667</v>
      </c>
      <c r="Y123" s="30">
        <f t="shared" si="8"/>
        <v>0.71000000000000019</v>
      </c>
    </row>
    <row r="124" spans="1:25" x14ac:dyDescent="0.2">
      <c r="A124" s="50" t="s">
        <v>870</v>
      </c>
      <c r="B124" s="30">
        <v>15.939</v>
      </c>
      <c r="C124" s="17">
        <v>154</v>
      </c>
      <c r="D124" s="17">
        <v>13</v>
      </c>
      <c r="E124" s="17">
        <v>157</v>
      </c>
      <c r="F124" s="17">
        <v>17</v>
      </c>
      <c r="G124" s="31">
        <f t="shared" si="5"/>
        <v>1.0194805194805194</v>
      </c>
      <c r="H124" s="32">
        <f t="shared" si="6"/>
        <v>190.89499999999998</v>
      </c>
      <c r="I124" s="56">
        <v>4.4499999999999998E-2</v>
      </c>
      <c r="J124" s="56">
        <v>3.7000000000000002E-3</v>
      </c>
      <c r="K124" s="56">
        <v>6.4900000000000001E-3</v>
      </c>
      <c r="L124" s="56">
        <v>2.1000000000000001E-4</v>
      </c>
      <c r="M124" s="82">
        <v>4.9581E-2</v>
      </c>
      <c r="N124" s="17">
        <v>4.9399999999999999E-2</v>
      </c>
      <c r="O124" s="17">
        <v>4.1999999999999997E-3</v>
      </c>
      <c r="P124" s="17"/>
      <c r="Q124" s="17">
        <v>44.1</v>
      </c>
      <c r="R124" s="17">
        <v>3.6</v>
      </c>
      <c r="S124" s="182">
        <v>41.7</v>
      </c>
      <c r="T124" s="182">
        <v>1.3</v>
      </c>
      <c r="U124" s="121">
        <f t="shared" si="9"/>
        <v>3.1175059952038371</v>
      </c>
      <c r="V124" s="32">
        <v>140</v>
      </c>
      <c r="W124" s="32">
        <v>180</v>
      </c>
      <c r="X124" s="30">
        <f t="shared" si="7"/>
        <v>5.4421768707482947</v>
      </c>
      <c r="Y124" s="30">
        <f t="shared" si="8"/>
        <v>0.6666666666666663</v>
      </c>
    </row>
    <row r="125" spans="1:25" s="54" customFormat="1" x14ac:dyDescent="0.2">
      <c r="A125" s="54" t="s">
        <v>871</v>
      </c>
      <c r="B125" s="29">
        <v>3.8832</v>
      </c>
      <c r="C125" s="25">
        <v>244.6</v>
      </c>
      <c r="D125" s="25">
        <v>6.5</v>
      </c>
      <c r="E125" s="25">
        <v>94.3</v>
      </c>
      <c r="F125" s="25">
        <v>3.6</v>
      </c>
      <c r="G125" s="23">
        <f t="shared" si="5"/>
        <v>0.38552739165985284</v>
      </c>
      <c r="H125" s="24">
        <f t="shared" si="6"/>
        <v>266.76049999999998</v>
      </c>
      <c r="I125" s="58">
        <v>4.4200000000000003E-2</v>
      </c>
      <c r="J125" s="58">
        <v>6.1000000000000004E-3</v>
      </c>
      <c r="K125" s="58">
        <v>6.5500000000000003E-3</v>
      </c>
      <c r="L125" s="58">
        <v>2.1000000000000001E-4</v>
      </c>
      <c r="M125" s="80">
        <v>0.64571999999999996</v>
      </c>
      <c r="N125" s="25">
        <v>5.0999999999999997E-2</v>
      </c>
      <c r="O125" s="25">
        <v>6.8999999999999999E-3</v>
      </c>
      <c r="P125" s="25"/>
      <c r="Q125" s="25">
        <v>43.9</v>
      </c>
      <c r="R125" s="25">
        <v>5.9</v>
      </c>
      <c r="S125" s="184">
        <v>42.1</v>
      </c>
      <c r="T125" s="184">
        <v>1.4</v>
      </c>
      <c r="U125" s="146">
        <f t="shared" si="9"/>
        <v>3.3254156769596199</v>
      </c>
      <c r="V125" s="24">
        <v>200</v>
      </c>
      <c r="W125" s="24">
        <v>290</v>
      </c>
      <c r="X125" s="22">
        <f t="shared" si="7"/>
        <v>4.1002277904327977</v>
      </c>
      <c r="Y125" s="22">
        <f t="shared" si="8"/>
        <v>0.30508474576271138</v>
      </c>
    </row>
    <row r="126" spans="1:25" s="54" customFormat="1" x14ac:dyDescent="0.2">
      <c r="A126" s="54" t="s">
        <v>872</v>
      </c>
      <c r="B126" s="29">
        <v>4.7778</v>
      </c>
      <c r="C126" s="25">
        <v>115</v>
      </c>
      <c r="D126" s="25">
        <v>4.5999999999999996</v>
      </c>
      <c r="E126" s="25">
        <v>48</v>
      </c>
      <c r="F126" s="25">
        <v>1.9</v>
      </c>
      <c r="G126" s="23">
        <f t="shared" si="5"/>
        <v>0.41739130434782606</v>
      </c>
      <c r="H126" s="24">
        <f t="shared" si="6"/>
        <v>126.28</v>
      </c>
      <c r="I126" s="58">
        <v>3.6999999999999998E-2</v>
      </c>
      <c r="J126" s="58">
        <v>6.0000000000000001E-3</v>
      </c>
      <c r="K126" s="58">
        <v>6.7099999999999998E-3</v>
      </c>
      <c r="L126" s="58">
        <v>3.8999999999999999E-4</v>
      </c>
      <c r="M126" s="80">
        <v>0.21539</v>
      </c>
      <c r="N126" s="25">
        <v>4.1399999999999999E-2</v>
      </c>
      <c r="O126" s="25">
        <v>7.3000000000000001E-3</v>
      </c>
      <c r="P126" s="25"/>
      <c r="Q126" s="25">
        <v>36.799999999999997</v>
      </c>
      <c r="R126" s="25">
        <v>5.8</v>
      </c>
      <c r="S126" s="184">
        <v>43.1</v>
      </c>
      <c r="T126" s="184">
        <v>2.5</v>
      </c>
      <c r="U126" s="146">
        <f t="shared" si="9"/>
        <v>5.8004640371229694</v>
      </c>
      <c r="V126" s="24">
        <v>-220</v>
      </c>
      <c r="W126" s="24">
        <v>320</v>
      </c>
      <c r="X126" s="22">
        <f t="shared" si="7"/>
        <v>-17.119565217391308</v>
      </c>
      <c r="Y126" s="22">
        <f t="shared" si="8"/>
        <v>-1.0862068965517249</v>
      </c>
    </row>
    <row r="127" spans="1:25" x14ac:dyDescent="0.2">
      <c r="A127" s="50" t="s">
        <v>873</v>
      </c>
      <c r="B127" s="30">
        <v>6.4584999999999999</v>
      </c>
      <c r="C127" s="17">
        <v>205.4</v>
      </c>
      <c r="D127" s="17">
        <v>5.5</v>
      </c>
      <c r="E127" s="17">
        <v>183</v>
      </c>
      <c r="F127" s="17">
        <v>13</v>
      </c>
      <c r="G127" s="31">
        <f t="shared" si="5"/>
        <v>0.89094449853943525</v>
      </c>
      <c r="H127" s="32">
        <f t="shared" si="6"/>
        <v>248.405</v>
      </c>
      <c r="I127" s="56">
        <v>4.3499999999999997E-2</v>
      </c>
      <c r="J127" s="56">
        <v>5.1000000000000004E-3</v>
      </c>
      <c r="K127" s="56">
        <v>7.45E-3</v>
      </c>
      <c r="L127" s="56">
        <v>4.4999999999999999E-4</v>
      </c>
      <c r="M127" s="82">
        <v>0.13922000000000001</v>
      </c>
      <c r="N127" s="17">
        <v>4.3999999999999997E-2</v>
      </c>
      <c r="O127" s="17">
        <v>4.7000000000000002E-3</v>
      </c>
      <c r="P127" s="17"/>
      <c r="Q127" s="17">
        <v>43.2</v>
      </c>
      <c r="R127" s="17">
        <v>5</v>
      </c>
      <c r="S127" s="182">
        <v>47.8</v>
      </c>
      <c r="T127" s="182">
        <v>2.9</v>
      </c>
      <c r="U127" s="121">
        <f t="shared" si="9"/>
        <v>6.0669456066945608</v>
      </c>
      <c r="V127" s="32">
        <v>-40</v>
      </c>
      <c r="W127" s="32">
        <v>220</v>
      </c>
      <c r="X127" s="30">
        <f t="shared" si="7"/>
        <v>-10.64814814814814</v>
      </c>
      <c r="Y127" s="30">
        <f t="shared" si="8"/>
        <v>-0.91999999999999882</v>
      </c>
    </row>
    <row r="128" spans="1:25" x14ac:dyDescent="0.2">
      <c r="A128" s="50" t="s">
        <v>874</v>
      </c>
      <c r="B128" s="30">
        <v>8.6987000000000005</v>
      </c>
      <c r="C128" s="17">
        <v>274.7</v>
      </c>
      <c r="D128" s="17">
        <v>8.5</v>
      </c>
      <c r="E128" s="17">
        <v>97.8</v>
      </c>
      <c r="F128" s="17">
        <v>2.4</v>
      </c>
      <c r="G128" s="31">
        <f t="shared" si="5"/>
        <v>0.35602475427739355</v>
      </c>
      <c r="H128" s="32">
        <f t="shared" si="6"/>
        <v>297.68299999999999</v>
      </c>
      <c r="I128" s="56">
        <v>5.4699999999999999E-2</v>
      </c>
      <c r="J128" s="56">
        <v>6.6E-3</v>
      </c>
      <c r="K128" s="56">
        <v>7.7299999999999999E-3</v>
      </c>
      <c r="L128" s="56">
        <v>2.9E-4</v>
      </c>
      <c r="M128" s="82">
        <v>0.39028000000000002</v>
      </c>
      <c r="N128" s="17">
        <v>5.1299999999999998E-2</v>
      </c>
      <c r="O128" s="17">
        <v>5.5999999999999999E-3</v>
      </c>
      <c r="P128" s="17"/>
      <c r="Q128" s="17">
        <v>53.9</v>
      </c>
      <c r="R128" s="17">
        <v>6.3</v>
      </c>
      <c r="S128" s="182">
        <v>49.7</v>
      </c>
      <c r="T128" s="182">
        <v>1.8</v>
      </c>
      <c r="U128" s="121">
        <f t="shared" si="9"/>
        <v>3.6217303822937628</v>
      </c>
      <c r="V128" s="32">
        <v>240</v>
      </c>
      <c r="W128" s="32">
        <v>220</v>
      </c>
      <c r="X128" s="30">
        <f t="shared" si="7"/>
        <v>7.7922077922077833</v>
      </c>
      <c r="Y128" s="30">
        <f t="shared" si="8"/>
        <v>0.66666666666666596</v>
      </c>
    </row>
    <row r="129" spans="1:25" x14ac:dyDescent="0.2">
      <c r="A129" s="50" t="s">
        <v>875</v>
      </c>
      <c r="B129" s="30">
        <v>7.7172000000000001</v>
      </c>
      <c r="C129" s="17">
        <v>175.5</v>
      </c>
      <c r="D129" s="17">
        <v>8.1999999999999993</v>
      </c>
      <c r="E129" s="17">
        <v>70.900000000000006</v>
      </c>
      <c r="F129" s="17">
        <v>2.8</v>
      </c>
      <c r="G129" s="31">
        <f t="shared" si="5"/>
        <v>0.40398860398860403</v>
      </c>
      <c r="H129" s="32">
        <f t="shared" si="6"/>
        <v>192.16149999999999</v>
      </c>
      <c r="I129" s="56">
        <v>5.1400000000000001E-2</v>
      </c>
      <c r="J129" s="56">
        <v>5.5999999999999999E-3</v>
      </c>
      <c r="K129" s="56">
        <v>7.7600000000000004E-3</v>
      </c>
      <c r="L129" s="56">
        <v>2.7999999999999998E-4</v>
      </c>
      <c r="M129" s="82">
        <v>3.8961999999999997E-2</v>
      </c>
      <c r="N129" s="17">
        <v>4.9000000000000002E-2</v>
      </c>
      <c r="O129" s="17">
        <v>5.0000000000000001E-3</v>
      </c>
      <c r="P129" s="17"/>
      <c r="Q129" s="17">
        <v>50.8</v>
      </c>
      <c r="R129" s="17">
        <v>5.4</v>
      </c>
      <c r="S129" s="182">
        <v>49.8</v>
      </c>
      <c r="T129" s="182">
        <v>1.8</v>
      </c>
      <c r="U129" s="121">
        <f t="shared" si="9"/>
        <v>3.6144578313253017</v>
      </c>
      <c r="V129" s="32">
        <v>120</v>
      </c>
      <c r="W129" s="32">
        <v>210</v>
      </c>
      <c r="X129" s="30">
        <f t="shared" si="7"/>
        <v>1.9685039370078705</v>
      </c>
      <c r="Y129" s="30">
        <f t="shared" si="8"/>
        <v>0.18518518518518517</v>
      </c>
    </row>
    <row r="130" spans="1:25" s="54" customFormat="1" x14ac:dyDescent="0.2">
      <c r="A130" s="54" t="s">
        <v>876</v>
      </c>
      <c r="B130" s="22">
        <v>13.3</v>
      </c>
      <c r="C130" s="25">
        <v>4.04</v>
      </c>
      <c r="D130" s="25">
        <v>0.16</v>
      </c>
      <c r="E130" s="25">
        <v>0.48099999999999998</v>
      </c>
      <c r="F130" s="25">
        <v>3.4000000000000002E-2</v>
      </c>
      <c r="G130" s="23">
        <f t="shared" si="5"/>
        <v>0.11905940594059405</v>
      </c>
      <c r="H130" s="24">
        <f t="shared" si="6"/>
        <v>4.153035</v>
      </c>
      <c r="I130" s="58">
        <v>5.2999999999999999E-2</v>
      </c>
      <c r="J130" s="58">
        <v>9.4E-2</v>
      </c>
      <c r="K130" s="58">
        <v>8.0999999999999996E-3</v>
      </c>
      <c r="L130" s="58">
        <v>1.1000000000000001E-3</v>
      </c>
      <c r="M130" s="80">
        <v>-0.10784000000000001</v>
      </c>
      <c r="N130" s="25">
        <v>0.14000000000000001</v>
      </c>
      <c r="O130" s="25">
        <v>0.13</v>
      </c>
      <c r="P130" s="25"/>
      <c r="Q130" s="25">
        <v>52</v>
      </c>
      <c r="R130" s="25">
        <v>92</v>
      </c>
      <c r="S130" s="184">
        <v>51.9</v>
      </c>
      <c r="T130" s="184">
        <v>7.3</v>
      </c>
      <c r="U130" s="147">
        <f t="shared" si="9"/>
        <v>14.065510597302506</v>
      </c>
      <c r="V130" s="24">
        <v>-1700</v>
      </c>
      <c r="W130" s="24">
        <v>2100</v>
      </c>
      <c r="X130" s="22">
        <f t="shared" si="7"/>
        <v>0.19230769230769162</v>
      </c>
      <c r="Y130" s="22">
        <f t="shared" si="8"/>
        <v>1.0869565217391458E-3</v>
      </c>
    </row>
    <row r="131" spans="1:25" x14ac:dyDescent="0.2">
      <c r="A131" s="116" t="s">
        <v>877</v>
      </c>
      <c r="B131" s="89">
        <v>9.9208999999999996</v>
      </c>
      <c r="C131" s="6">
        <v>159.5</v>
      </c>
      <c r="D131" s="6">
        <v>9.1</v>
      </c>
      <c r="E131" s="6">
        <v>64.900000000000006</v>
      </c>
      <c r="F131" s="6">
        <v>3.5</v>
      </c>
      <c r="G131" s="85">
        <f t="shared" ref="G131" si="10">E131/C131</f>
        <v>0.40689655172413797</v>
      </c>
      <c r="H131" s="86">
        <f t="shared" ref="H131" si="11">C131+(0.235*E131)</f>
        <v>174.75149999999999</v>
      </c>
      <c r="I131" s="129">
        <v>5.5899999999999998E-2</v>
      </c>
      <c r="J131" s="129">
        <v>5.4999999999999997E-3</v>
      </c>
      <c r="K131" s="129">
        <v>8.9800000000000001E-3</v>
      </c>
      <c r="L131" s="129">
        <v>3.2000000000000003E-4</v>
      </c>
      <c r="M131" s="133">
        <v>0.27167000000000002</v>
      </c>
      <c r="N131" s="6">
        <v>4.4999999999999998E-2</v>
      </c>
      <c r="O131" s="6">
        <v>4.4000000000000003E-3</v>
      </c>
      <c r="P131" s="6"/>
      <c r="Q131" s="6">
        <v>55.2</v>
      </c>
      <c r="R131" s="6">
        <v>5.3</v>
      </c>
      <c r="S131" s="198">
        <v>57.6</v>
      </c>
      <c r="T131" s="198">
        <v>2</v>
      </c>
      <c r="U131" s="19">
        <f t="shared" si="9"/>
        <v>3.4722222222222223</v>
      </c>
      <c r="V131" s="86">
        <v>-50</v>
      </c>
      <c r="W131" s="86">
        <v>190</v>
      </c>
      <c r="X131" s="89">
        <f t="shared" ref="X131" si="12">100*(1-(S131/Q131))</f>
        <v>-4.3478260869565188</v>
      </c>
      <c r="Y131" s="89">
        <f t="shared" ref="Y131" si="13">(Q131-S131)/R131</f>
        <v>-0.45283018867924502</v>
      </c>
    </row>
    <row r="132" spans="1:25" x14ac:dyDescent="0.2">
      <c r="A132" s="72" t="s">
        <v>1864</v>
      </c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40"/>
      <c r="T132" s="40"/>
      <c r="U132" s="17"/>
      <c r="V132" s="17"/>
      <c r="W132" s="17"/>
      <c r="X132" s="17"/>
      <c r="Y132" s="17"/>
    </row>
    <row r="133" spans="1:25" x14ac:dyDescent="0.2">
      <c r="A133" s="72" t="s">
        <v>1863</v>
      </c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40"/>
      <c r="T133" s="40"/>
      <c r="U133" s="17"/>
      <c r="V133" s="17"/>
      <c r="W133" s="17"/>
      <c r="X133" s="17"/>
      <c r="Y133" s="17"/>
    </row>
    <row r="134" spans="1:25" x14ac:dyDescent="0.2">
      <c r="A134" s="194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40"/>
      <c r="T134" s="40"/>
      <c r="U134" s="17"/>
      <c r="V134" s="17"/>
      <c r="W134" s="17"/>
      <c r="X134" s="17"/>
      <c r="Y134" s="17"/>
    </row>
    <row r="135" spans="1:25" ht="18" x14ac:dyDescent="0.2">
      <c r="A135" s="193" t="s">
        <v>1853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40"/>
      <c r="T135" s="40"/>
      <c r="U135" s="17"/>
      <c r="V135" s="17"/>
      <c r="W135" s="17"/>
      <c r="X135" s="17"/>
      <c r="Y135" s="17"/>
    </row>
    <row r="136" spans="1:25" ht="18" x14ac:dyDescent="0.2">
      <c r="A136" s="193" t="s">
        <v>1854</v>
      </c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40"/>
      <c r="T136" s="40"/>
      <c r="U136" s="17"/>
      <c r="V136" s="17"/>
      <c r="W136" s="17"/>
      <c r="X136" s="17"/>
      <c r="Y136" s="17"/>
    </row>
    <row r="137" spans="1:25" ht="18" x14ac:dyDescent="0.2">
      <c r="A137" s="193" t="s">
        <v>1855</v>
      </c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40"/>
      <c r="T137" s="40"/>
      <c r="U137" s="17"/>
      <c r="V137" s="17"/>
      <c r="W137" s="17"/>
      <c r="X137" s="17"/>
      <c r="Y137" s="17"/>
    </row>
    <row r="138" spans="1:25" ht="18" x14ac:dyDescent="0.2">
      <c r="A138" s="193" t="s">
        <v>1856</v>
      </c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40"/>
      <c r="T138" s="40"/>
      <c r="U138" s="17"/>
      <c r="V138" s="17"/>
      <c r="W138" s="17"/>
      <c r="X138" s="17"/>
      <c r="Y138" s="17"/>
    </row>
    <row r="139" spans="1:25" ht="18" x14ac:dyDescent="0.2">
      <c r="A139" s="193" t="s">
        <v>1857</v>
      </c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40"/>
      <c r="T139" s="40"/>
      <c r="U139" s="17"/>
      <c r="V139" s="17"/>
      <c r="W139" s="17"/>
      <c r="X139" s="17"/>
      <c r="Y139" s="17"/>
    </row>
    <row r="140" spans="1:25" ht="18" x14ac:dyDescent="0.2">
      <c r="A140" s="192" t="s">
        <v>1858</v>
      </c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40"/>
      <c r="T140" s="40"/>
      <c r="U140" s="17"/>
      <c r="V140" s="17"/>
      <c r="W140" s="17"/>
      <c r="X140" s="17"/>
      <c r="Y140" s="17"/>
    </row>
    <row r="141" spans="1:25" ht="18" x14ac:dyDescent="0.2">
      <c r="A141" s="192" t="s">
        <v>1859</v>
      </c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40"/>
      <c r="T141" s="40"/>
      <c r="U141" s="17"/>
      <c r="V141" s="17"/>
      <c r="W141" s="17"/>
      <c r="X141" s="17"/>
      <c r="Y141" s="17"/>
    </row>
    <row r="142" spans="1:25" ht="19" x14ac:dyDescent="0.25">
      <c r="A142" s="192" t="s">
        <v>1860</v>
      </c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40"/>
      <c r="T142" s="40"/>
      <c r="U142" s="17"/>
      <c r="V142" s="17"/>
      <c r="W142" s="17"/>
      <c r="X142" s="17"/>
      <c r="Y142" s="17"/>
    </row>
    <row r="143" spans="1:25" ht="18" x14ac:dyDescent="0.2">
      <c r="A143" s="193" t="s">
        <v>1861</v>
      </c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40"/>
      <c r="T143" s="40"/>
      <c r="U143" s="17"/>
      <c r="V143" s="17"/>
      <c r="W143" s="17"/>
      <c r="X143" s="17"/>
      <c r="Y143" s="17"/>
    </row>
    <row r="144" spans="1:25" ht="18" x14ac:dyDescent="0.2">
      <c r="A144" s="193" t="s">
        <v>1862</v>
      </c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40"/>
      <c r="T144" s="40"/>
      <c r="U144" s="17"/>
      <c r="V144" s="17"/>
      <c r="W144" s="17"/>
      <c r="X144" s="17"/>
      <c r="Y144" s="17"/>
    </row>
    <row r="145" spans="2:25" x14ac:dyDescent="0.2"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40"/>
      <c r="T145" s="40"/>
      <c r="U145" s="17"/>
      <c r="V145" s="17"/>
      <c r="W145" s="17"/>
      <c r="X145" s="17"/>
      <c r="Y145" s="17"/>
    </row>
    <row r="146" spans="2:25" x14ac:dyDescent="0.2"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40"/>
      <c r="T146" s="40"/>
      <c r="U146" s="17"/>
      <c r="V146" s="17"/>
      <c r="W146" s="17"/>
      <c r="X146" s="17"/>
      <c r="Y146" s="17"/>
    </row>
    <row r="147" spans="2:25" x14ac:dyDescent="0.2"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40"/>
      <c r="T147" s="40"/>
      <c r="U147" s="17"/>
      <c r="V147" s="17"/>
      <c r="W147" s="17"/>
      <c r="X147" s="17"/>
      <c r="Y147" s="17"/>
    </row>
    <row r="148" spans="2:25" x14ac:dyDescent="0.2"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40"/>
      <c r="T148" s="40"/>
      <c r="U148" s="17"/>
      <c r="V148" s="17"/>
      <c r="W148" s="17"/>
      <c r="X148" s="17"/>
      <c r="Y148" s="17"/>
    </row>
    <row r="149" spans="2:25" x14ac:dyDescent="0.2"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40"/>
      <c r="T149" s="40"/>
      <c r="U149" s="17"/>
      <c r="V149" s="17"/>
      <c r="W149" s="17"/>
      <c r="X149" s="17"/>
      <c r="Y149" s="17"/>
    </row>
    <row r="150" spans="2:25" x14ac:dyDescent="0.2"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40"/>
      <c r="T150" s="40"/>
      <c r="U150" s="17"/>
      <c r="V150" s="17"/>
      <c r="W150" s="17"/>
      <c r="X150" s="17"/>
      <c r="Y150" s="17"/>
    </row>
    <row r="151" spans="2:25" x14ac:dyDescent="0.2"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40"/>
      <c r="T151" s="40"/>
      <c r="U151" s="17"/>
      <c r="V151" s="17"/>
      <c r="W151" s="17"/>
      <c r="X151" s="17"/>
      <c r="Y151" s="17"/>
    </row>
    <row r="152" spans="2:25" x14ac:dyDescent="0.2"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40"/>
      <c r="T152" s="40"/>
      <c r="U152" s="17"/>
      <c r="V152" s="17"/>
      <c r="W152" s="17"/>
      <c r="X152" s="17"/>
      <c r="Y152" s="17"/>
    </row>
    <row r="153" spans="2:25" x14ac:dyDescent="0.2"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40"/>
      <c r="T153" s="40"/>
      <c r="U153" s="17"/>
      <c r="V153" s="17"/>
      <c r="W153" s="17"/>
      <c r="X153" s="17"/>
      <c r="Y153" s="17"/>
    </row>
    <row r="154" spans="2:25" x14ac:dyDescent="0.2"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40"/>
      <c r="T154" s="40"/>
      <c r="U154" s="17"/>
      <c r="V154" s="17"/>
      <c r="W154" s="17"/>
      <c r="X154" s="17"/>
      <c r="Y154" s="17"/>
    </row>
    <row r="155" spans="2:25" x14ac:dyDescent="0.2"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40"/>
      <c r="T155" s="40"/>
      <c r="U155" s="17"/>
      <c r="V155" s="17"/>
      <c r="W155" s="17"/>
      <c r="X155" s="17"/>
      <c r="Y155" s="17"/>
    </row>
    <row r="156" spans="2:25" x14ac:dyDescent="0.2"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40"/>
      <c r="T156" s="40"/>
      <c r="U156" s="17"/>
      <c r="V156" s="17"/>
      <c r="W156" s="17"/>
      <c r="X156" s="17"/>
      <c r="Y156" s="17"/>
    </row>
    <row r="157" spans="2:25" x14ac:dyDescent="0.2"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40"/>
      <c r="T157" s="40"/>
      <c r="U157" s="17"/>
      <c r="V157" s="17"/>
      <c r="W157" s="17"/>
      <c r="X157" s="17"/>
      <c r="Y157" s="17"/>
    </row>
    <row r="158" spans="2:25" x14ac:dyDescent="0.2"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40"/>
      <c r="T158" s="40"/>
      <c r="U158" s="17"/>
      <c r="V158" s="17"/>
      <c r="W158" s="17"/>
      <c r="X158" s="17"/>
      <c r="Y158" s="17"/>
    </row>
    <row r="159" spans="2:25" x14ac:dyDescent="0.2"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40"/>
      <c r="T159" s="40"/>
      <c r="U159" s="17"/>
      <c r="V159" s="17"/>
      <c r="W159" s="17"/>
      <c r="X159" s="17"/>
      <c r="Y159" s="17"/>
    </row>
    <row r="160" spans="2:25" x14ac:dyDescent="0.2"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40"/>
      <c r="T160" s="40"/>
      <c r="U160" s="17"/>
      <c r="V160" s="17"/>
      <c r="W160" s="17"/>
      <c r="X160" s="17"/>
      <c r="Y160" s="17"/>
    </row>
    <row r="161" spans="2:25" x14ac:dyDescent="0.2"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40"/>
      <c r="T161" s="40"/>
      <c r="U161" s="17"/>
      <c r="V161" s="17"/>
      <c r="W161" s="17"/>
      <c r="X161" s="17"/>
      <c r="Y161" s="17"/>
    </row>
    <row r="162" spans="2:25" x14ac:dyDescent="0.2"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40"/>
      <c r="T162" s="40"/>
      <c r="U162" s="17"/>
      <c r="V162" s="17"/>
      <c r="W162" s="17"/>
      <c r="X162" s="17"/>
      <c r="Y162" s="17"/>
    </row>
    <row r="163" spans="2:25" x14ac:dyDescent="0.2"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40"/>
      <c r="T163" s="40"/>
      <c r="U163" s="17"/>
      <c r="V163" s="17"/>
      <c r="W163" s="17"/>
      <c r="X163" s="17"/>
      <c r="Y163" s="17"/>
    </row>
    <row r="164" spans="2:25" x14ac:dyDescent="0.2"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40"/>
      <c r="T164" s="40"/>
      <c r="U164" s="17"/>
      <c r="V164" s="17"/>
      <c r="W164" s="17"/>
      <c r="X164" s="17"/>
      <c r="Y164" s="17"/>
    </row>
    <row r="165" spans="2:25" x14ac:dyDescent="0.2"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40"/>
      <c r="T165" s="40"/>
      <c r="U165" s="17"/>
      <c r="V165" s="17"/>
      <c r="W165" s="17"/>
      <c r="X165" s="17"/>
      <c r="Y165" s="17"/>
    </row>
    <row r="166" spans="2:25" x14ac:dyDescent="0.2"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40"/>
      <c r="T166" s="40"/>
      <c r="U166" s="17"/>
      <c r="V166" s="17"/>
      <c r="W166" s="17"/>
      <c r="X166" s="17"/>
      <c r="Y166" s="17"/>
    </row>
    <row r="167" spans="2:25" x14ac:dyDescent="0.2"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40"/>
      <c r="T167" s="40"/>
      <c r="U167" s="17"/>
      <c r="V167" s="17"/>
      <c r="W167" s="17"/>
      <c r="X167" s="17"/>
      <c r="Y167" s="17"/>
    </row>
    <row r="168" spans="2:25" x14ac:dyDescent="0.2"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40"/>
      <c r="T168" s="40"/>
      <c r="U168" s="17"/>
      <c r="V168" s="17"/>
      <c r="W168" s="17"/>
      <c r="X168" s="17"/>
      <c r="Y168" s="17"/>
    </row>
    <row r="169" spans="2:25" x14ac:dyDescent="0.2"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40"/>
      <c r="T169" s="40"/>
      <c r="U169" s="17"/>
      <c r="V169" s="17"/>
      <c r="W169" s="17"/>
      <c r="X169" s="17"/>
      <c r="Y169" s="17"/>
    </row>
    <row r="170" spans="2:25" x14ac:dyDescent="0.2"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40"/>
      <c r="T170" s="40"/>
      <c r="U170" s="17"/>
      <c r="V170" s="17"/>
      <c r="W170" s="17"/>
      <c r="X170" s="17"/>
      <c r="Y170" s="17"/>
    </row>
    <row r="171" spans="2:25" x14ac:dyDescent="0.2"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40"/>
      <c r="T171" s="40"/>
      <c r="U171" s="17"/>
      <c r="V171" s="17"/>
      <c r="W171" s="17"/>
      <c r="X171" s="17"/>
      <c r="Y171" s="17"/>
    </row>
    <row r="172" spans="2:25" x14ac:dyDescent="0.2"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40"/>
      <c r="T172" s="40"/>
      <c r="U172" s="17"/>
      <c r="V172" s="17"/>
      <c r="W172" s="17"/>
      <c r="X172" s="17"/>
      <c r="Y172" s="17"/>
    </row>
    <row r="173" spans="2:25" x14ac:dyDescent="0.2"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40"/>
      <c r="T173" s="40"/>
      <c r="U173" s="17"/>
      <c r="V173" s="17"/>
      <c r="W173" s="17"/>
      <c r="X173" s="17"/>
      <c r="Y173" s="17"/>
    </row>
    <row r="174" spans="2:25" x14ac:dyDescent="0.2"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40"/>
      <c r="T174" s="40"/>
      <c r="U174" s="17"/>
      <c r="V174" s="17"/>
      <c r="W174" s="17"/>
      <c r="X174" s="17"/>
      <c r="Y174" s="17"/>
    </row>
    <row r="175" spans="2:25" x14ac:dyDescent="0.2"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40"/>
      <c r="T175" s="40"/>
      <c r="U175" s="17"/>
      <c r="V175" s="17"/>
      <c r="W175" s="17"/>
      <c r="X175" s="17"/>
      <c r="Y175" s="17"/>
    </row>
    <row r="176" spans="2:25" x14ac:dyDescent="0.2"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40"/>
      <c r="T176" s="40"/>
      <c r="U176" s="17"/>
      <c r="V176" s="17"/>
      <c r="W176" s="17"/>
      <c r="X176" s="17"/>
      <c r="Y176" s="17"/>
    </row>
    <row r="177" spans="2:25" x14ac:dyDescent="0.2"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40"/>
      <c r="T177" s="40"/>
      <c r="U177" s="17"/>
      <c r="V177" s="17"/>
      <c r="W177" s="17"/>
      <c r="X177" s="17"/>
      <c r="Y177" s="17"/>
    </row>
    <row r="178" spans="2:25" x14ac:dyDescent="0.2"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40"/>
      <c r="T178" s="40"/>
      <c r="U178" s="17"/>
      <c r="V178" s="17"/>
      <c r="W178" s="17"/>
      <c r="X178" s="17"/>
      <c r="Y178" s="17"/>
    </row>
    <row r="179" spans="2:25" x14ac:dyDescent="0.2"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40"/>
      <c r="T179" s="40"/>
      <c r="U179" s="17"/>
      <c r="V179" s="17"/>
      <c r="W179" s="17"/>
      <c r="X179" s="17"/>
      <c r="Y179" s="17"/>
    </row>
    <row r="180" spans="2:25" x14ac:dyDescent="0.2"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40"/>
      <c r="T180" s="40"/>
      <c r="U180" s="17"/>
      <c r="V180" s="17"/>
      <c r="W180" s="17"/>
      <c r="X180" s="17"/>
      <c r="Y180" s="17"/>
    </row>
    <row r="181" spans="2:25" x14ac:dyDescent="0.2"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40"/>
      <c r="T181" s="40"/>
      <c r="U181" s="17"/>
      <c r="V181" s="17"/>
      <c r="W181" s="17"/>
      <c r="X181" s="17"/>
      <c r="Y181" s="17"/>
    </row>
    <row r="182" spans="2:25" x14ac:dyDescent="0.2"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40"/>
      <c r="T182" s="40"/>
      <c r="U182" s="17"/>
      <c r="V182" s="17"/>
      <c r="W182" s="17"/>
      <c r="X182" s="17"/>
      <c r="Y182" s="17"/>
    </row>
    <row r="183" spans="2:25" x14ac:dyDescent="0.2"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40"/>
      <c r="T183" s="40"/>
      <c r="U183" s="17"/>
      <c r="V183" s="17"/>
      <c r="W183" s="17"/>
      <c r="X183" s="17"/>
      <c r="Y183" s="17"/>
    </row>
    <row r="184" spans="2:25" x14ac:dyDescent="0.2"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40"/>
      <c r="T184" s="40"/>
      <c r="U184" s="17"/>
      <c r="V184" s="17"/>
      <c r="W184" s="17"/>
      <c r="X184" s="17"/>
      <c r="Y184" s="17"/>
    </row>
    <row r="185" spans="2:25" x14ac:dyDescent="0.2"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40"/>
      <c r="T185" s="40"/>
      <c r="U185" s="17"/>
      <c r="V185" s="17"/>
      <c r="W185" s="17"/>
      <c r="X185" s="17"/>
      <c r="Y185" s="17"/>
    </row>
    <row r="186" spans="2:25" x14ac:dyDescent="0.2"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40"/>
      <c r="T186" s="40"/>
      <c r="U186" s="17"/>
      <c r="V186" s="17"/>
      <c r="W186" s="17"/>
      <c r="X186" s="17"/>
      <c r="Y186" s="17"/>
    </row>
    <row r="187" spans="2:25" x14ac:dyDescent="0.2"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40"/>
      <c r="T187" s="40"/>
      <c r="U187" s="17"/>
      <c r="V187" s="17"/>
      <c r="W187" s="17"/>
      <c r="X187" s="17"/>
      <c r="Y187" s="17"/>
    </row>
    <row r="188" spans="2:25" x14ac:dyDescent="0.2"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40"/>
      <c r="T188" s="40"/>
      <c r="U188" s="17"/>
      <c r="V188" s="17"/>
      <c r="W188" s="17"/>
      <c r="X188" s="17"/>
      <c r="Y188" s="17"/>
    </row>
    <row r="189" spans="2:25" x14ac:dyDescent="0.2"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40"/>
      <c r="T189" s="40"/>
      <c r="U189" s="17"/>
      <c r="V189" s="17"/>
      <c r="W189" s="17"/>
      <c r="X189" s="17"/>
      <c r="Y189" s="17"/>
    </row>
    <row r="190" spans="2:25" x14ac:dyDescent="0.2"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40"/>
      <c r="T190" s="40"/>
      <c r="U190" s="17"/>
      <c r="V190" s="17"/>
      <c r="W190" s="17"/>
      <c r="X190" s="17"/>
      <c r="Y190" s="17"/>
    </row>
    <row r="191" spans="2:25" x14ac:dyDescent="0.2"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40"/>
      <c r="T191" s="40"/>
      <c r="U191" s="17"/>
      <c r="V191" s="17"/>
      <c r="W191" s="17"/>
      <c r="X191" s="17"/>
      <c r="Y191" s="17"/>
    </row>
    <row r="192" spans="2:25" x14ac:dyDescent="0.2"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40"/>
      <c r="T192" s="40"/>
      <c r="U192" s="17"/>
      <c r="V192" s="17"/>
      <c r="W192" s="17"/>
      <c r="X192" s="17"/>
      <c r="Y192" s="17"/>
    </row>
    <row r="193" spans="2:25" x14ac:dyDescent="0.2"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40"/>
      <c r="T193" s="40"/>
      <c r="U193" s="17"/>
      <c r="V193" s="17"/>
      <c r="W193" s="17"/>
      <c r="X193" s="17"/>
      <c r="Y193" s="17"/>
    </row>
    <row r="194" spans="2:25" x14ac:dyDescent="0.2"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40"/>
      <c r="T194" s="40"/>
      <c r="U194" s="17"/>
      <c r="V194" s="17"/>
      <c r="W194" s="17"/>
      <c r="X194" s="17"/>
      <c r="Y194" s="17"/>
    </row>
    <row r="195" spans="2:25" x14ac:dyDescent="0.2"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40"/>
      <c r="T195" s="40"/>
      <c r="U195" s="17"/>
      <c r="V195" s="17"/>
      <c r="W195" s="17"/>
      <c r="X195" s="17"/>
      <c r="Y195" s="17"/>
    </row>
    <row r="196" spans="2:25" x14ac:dyDescent="0.2"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40"/>
      <c r="T196" s="40"/>
      <c r="U196" s="17"/>
      <c r="V196" s="17"/>
      <c r="W196" s="17"/>
      <c r="X196" s="17"/>
      <c r="Y196" s="17"/>
    </row>
    <row r="197" spans="2:25" x14ac:dyDescent="0.2"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40"/>
      <c r="T197" s="40"/>
      <c r="U197" s="17"/>
      <c r="V197" s="17"/>
      <c r="W197" s="17"/>
      <c r="X197" s="17"/>
      <c r="Y197" s="17"/>
    </row>
    <row r="198" spans="2:25" x14ac:dyDescent="0.2"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40"/>
      <c r="T198" s="40"/>
      <c r="U198" s="17"/>
      <c r="V198" s="17"/>
      <c r="W198" s="17"/>
      <c r="X198" s="17"/>
      <c r="Y198" s="17"/>
    </row>
    <row r="199" spans="2:25" x14ac:dyDescent="0.2"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40"/>
      <c r="T199" s="40"/>
      <c r="U199" s="17"/>
      <c r="V199" s="17"/>
      <c r="W199" s="17"/>
      <c r="X199" s="17"/>
      <c r="Y199" s="17"/>
    </row>
    <row r="200" spans="2:25" x14ac:dyDescent="0.2"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40"/>
      <c r="T200" s="40"/>
      <c r="U200" s="17"/>
      <c r="V200" s="17"/>
      <c r="W200" s="17"/>
      <c r="X200" s="17"/>
      <c r="Y200" s="17"/>
    </row>
    <row r="201" spans="2:25" x14ac:dyDescent="0.2"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40"/>
      <c r="T201" s="40"/>
      <c r="U201" s="17"/>
      <c r="V201" s="17"/>
      <c r="W201" s="17"/>
      <c r="X201" s="17"/>
      <c r="Y201" s="17"/>
    </row>
    <row r="202" spans="2:25" x14ac:dyDescent="0.2"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40"/>
      <c r="T202" s="40"/>
      <c r="U202" s="17"/>
      <c r="V202" s="17"/>
      <c r="W202" s="17"/>
      <c r="X202" s="17"/>
      <c r="Y202" s="17"/>
    </row>
    <row r="203" spans="2:25" x14ac:dyDescent="0.2"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40"/>
      <c r="T203" s="40"/>
      <c r="U203" s="17"/>
      <c r="V203" s="17"/>
      <c r="W203" s="17"/>
      <c r="X203" s="17"/>
      <c r="Y203" s="17"/>
    </row>
    <row r="204" spans="2:25" x14ac:dyDescent="0.2"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40"/>
      <c r="T204" s="40"/>
      <c r="U204" s="17"/>
      <c r="V204" s="17"/>
      <c r="W204" s="17"/>
      <c r="X204" s="17"/>
      <c r="Y204" s="17"/>
    </row>
    <row r="205" spans="2:25" x14ac:dyDescent="0.2"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40"/>
      <c r="T205" s="40"/>
      <c r="U205" s="17"/>
      <c r="V205" s="17"/>
      <c r="W205" s="17"/>
      <c r="X205" s="17"/>
      <c r="Y205" s="17"/>
    </row>
    <row r="206" spans="2:25" x14ac:dyDescent="0.2"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40"/>
      <c r="T206" s="40"/>
      <c r="U206" s="17"/>
      <c r="V206" s="17"/>
      <c r="W206" s="17"/>
      <c r="X206" s="17"/>
      <c r="Y206" s="17"/>
    </row>
    <row r="207" spans="2:25" x14ac:dyDescent="0.2"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40"/>
      <c r="T207" s="40"/>
      <c r="U207" s="17"/>
      <c r="V207" s="17"/>
      <c r="W207" s="17"/>
      <c r="X207" s="17"/>
      <c r="Y207" s="17"/>
    </row>
  </sheetData>
  <mergeCells count="3">
    <mergeCell ref="A1:A2"/>
    <mergeCell ref="I1:O1"/>
    <mergeCell ref="Q1:W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F202C-BF58-0F45-BBD3-9C891150713E}">
  <dimension ref="A1:Y207"/>
  <sheetViews>
    <sheetView topLeftCell="F1" workbookViewId="0">
      <selection activeCell="H14" sqref="H14"/>
    </sheetView>
  </sheetViews>
  <sheetFormatPr baseColWidth="10" defaultRowHeight="16" x14ac:dyDescent="0.2"/>
  <cols>
    <col min="1" max="1" width="19.1640625" bestFit="1" customWidth="1"/>
    <col min="2" max="2" width="11.6640625" style="124" bestFit="1" customWidth="1"/>
    <col min="3" max="3" width="9.1640625" bestFit="1" customWidth="1"/>
    <col min="4" max="4" width="5.1640625" bestFit="1" customWidth="1"/>
    <col min="5" max="5" width="10.1640625" bestFit="1" customWidth="1"/>
    <col min="6" max="6" width="6.1640625" bestFit="1" customWidth="1"/>
    <col min="7" max="7" width="5.1640625" bestFit="1" customWidth="1"/>
    <col min="8" max="8" width="10" bestFit="1" customWidth="1"/>
    <col min="9" max="9" width="9.83203125" bestFit="1" customWidth="1"/>
    <col min="10" max="10" width="7.1640625" bestFit="1" customWidth="1"/>
    <col min="11" max="11" width="9.83203125" bestFit="1" customWidth="1"/>
    <col min="12" max="12" width="8.1640625" bestFit="1" customWidth="1"/>
    <col min="13" max="13" width="7.33203125" bestFit="1" customWidth="1"/>
    <col min="14" max="14" width="10.5" bestFit="1" customWidth="1"/>
    <col min="15" max="15" width="7.1640625" bestFit="1" customWidth="1"/>
    <col min="16" max="16" width="2.5" customWidth="1"/>
    <col min="17" max="17" width="9.1640625" bestFit="1" customWidth="1"/>
    <col min="18" max="18" width="4.5" bestFit="1" customWidth="1"/>
    <col min="19" max="19" width="9.1640625" style="156" bestFit="1" customWidth="1"/>
    <col min="20" max="20" width="5.1640625" style="156" bestFit="1" customWidth="1"/>
    <col min="21" max="21" width="8.5" style="115" bestFit="1" customWidth="1"/>
    <col min="22" max="22" width="10" bestFit="1" customWidth="1"/>
    <col min="23" max="23" width="6.1640625" bestFit="1" customWidth="1"/>
    <col min="24" max="24" width="14.83203125" bestFit="1" customWidth="1"/>
    <col min="25" max="25" width="10.6640625" bestFit="1" customWidth="1"/>
  </cols>
  <sheetData>
    <row r="1" spans="1:25" s="18" customFormat="1" ht="18" x14ac:dyDescent="0.2">
      <c r="A1" s="219" t="s">
        <v>278</v>
      </c>
      <c r="B1" s="109"/>
      <c r="C1" s="40"/>
      <c r="D1" s="40"/>
      <c r="E1" s="40"/>
      <c r="F1" s="40"/>
      <c r="G1" s="40"/>
      <c r="H1" s="40"/>
      <c r="I1" s="218" t="s">
        <v>103</v>
      </c>
      <c r="J1" s="218"/>
      <c r="K1" s="218"/>
      <c r="L1" s="218"/>
      <c r="M1" s="218"/>
      <c r="N1" s="218"/>
      <c r="O1" s="218"/>
      <c r="P1" s="40"/>
      <c r="Q1" s="218" t="s">
        <v>1838</v>
      </c>
      <c r="R1" s="218"/>
      <c r="S1" s="218"/>
      <c r="T1" s="218"/>
      <c r="U1" s="218"/>
      <c r="V1" s="218"/>
      <c r="W1" s="218"/>
      <c r="X1" s="17"/>
      <c r="Y1" s="17"/>
    </row>
    <row r="2" spans="1:25" s="18" customFormat="1" ht="50" customHeight="1" x14ac:dyDescent="0.2">
      <c r="A2" s="220"/>
      <c r="B2" s="110" t="s">
        <v>546</v>
      </c>
      <c r="C2" s="43" t="s">
        <v>1835</v>
      </c>
      <c r="D2" s="42" t="s">
        <v>106</v>
      </c>
      <c r="E2" s="43" t="s">
        <v>1836</v>
      </c>
      <c r="F2" s="42" t="s">
        <v>106</v>
      </c>
      <c r="G2" s="20" t="s">
        <v>0</v>
      </c>
      <c r="H2" s="43" t="s">
        <v>1837</v>
      </c>
      <c r="I2" s="41" t="s">
        <v>1839</v>
      </c>
      <c r="J2" s="42" t="s">
        <v>1840</v>
      </c>
      <c r="K2" s="41" t="s">
        <v>1841</v>
      </c>
      <c r="L2" s="42" t="s">
        <v>1840</v>
      </c>
      <c r="M2" s="43" t="s">
        <v>1842</v>
      </c>
      <c r="N2" s="41" t="s">
        <v>1843</v>
      </c>
      <c r="O2" s="42" t="s">
        <v>1840</v>
      </c>
      <c r="P2" s="42"/>
      <c r="Q2" s="41" t="s">
        <v>105</v>
      </c>
      <c r="R2" s="42" t="s">
        <v>106</v>
      </c>
      <c r="S2" s="41" t="s">
        <v>107</v>
      </c>
      <c r="T2" s="42" t="s">
        <v>106</v>
      </c>
      <c r="U2" s="42" t="s">
        <v>1606</v>
      </c>
      <c r="V2" s="41" t="s">
        <v>108</v>
      </c>
      <c r="W2" s="42" t="s">
        <v>106</v>
      </c>
      <c r="X2" s="43" t="s">
        <v>1847</v>
      </c>
      <c r="Y2" s="43" t="s">
        <v>1848</v>
      </c>
    </row>
    <row r="3" spans="1:25" s="114" customFormat="1" x14ac:dyDescent="0.2">
      <c r="A3" s="4" t="s">
        <v>1332</v>
      </c>
      <c r="B3" s="22">
        <v>13.882</v>
      </c>
      <c r="C3" s="25">
        <v>4.78</v>
      </c>
      <c r="D3" s="25">
        <v>0.42</v>
      </c>
      <c r="E3" s="25">
        <v>0.56000000000000005</v>
      </c>
      <c r="F3" s="25">
        <v>0.1</v>
      </c>
      <c r="G3" s="23">
        <f t="shared" ref="G3:G34" si="0">E3/C3</f>
        <v>0.11715481171548117</v>
      </c>
      <c r="H3" s="24">
        <f t="shared" ref="H3:H34" si="1">C3+(0.235*E3)</f>
        <v>4.9116</v>
      </c>
      <c r="I3" s="58">
        <v>-0.01</v>
      </c>
      <c r="J3" s="58">
        <v>0.16</v>
      </c>
      <c r="K3" s="58">
        <v>4.0000000000000002E-4</v>
      </c>
      <c r="L3" s="58">
        <v>1.5E-3</v>
      </c>
      <c r="M3" s="80">
        <v>-0.32756000000000002</v>
      </c>
      <c r="N3" s="25">
        <v>-0.3</v>
      </c>
      <c r="O3" s="25">
        <v>0.69</v>
      </c>
      <c r="P3" s="25"/>
      <c r="Q3" s="25">
        <v>-90</v>
      </c>
      <c r="R3" s="25">
        <v>160</v>
      </c>
      <c r="S3" s="176">
        <v>2</v>
      </c>
      <c r="T3" s="176">
        <v>10</v>
      </c>
      <c r="U3" s="147">
        <f>(T3/S3)*100</f>
        <v>500</v>
      </c>
      <c r="V3" s="24">
        <v>-27000</v>
      </c>
      <c r="W3" s="24">
        <v>21000</v>
      </c>
      <c r="X3" s="22">
        <f t="shared" ref="X3:X34" si="2">100*(1-(S3/Q3))</f>
        <v>102.22222222222221</v>
      </c>
      <c r="Y3" s="22">
        <f t="shared" ref="Y3:Y34" si="3">(Q3-S3)/R3</f>
        <v>-0.57499999999999996</v>
      </c>
    </row>
    <row r="4" spans="1:25" s="114" customFormat="1" x14ac:dyDescent="0.2">
      <c r="A4" s="4" t="s">
        <v>1333</v>
      </c>
      <c r="B4" s="22">
        <v>5.7160000000000002</v>
      </c>
      <c r="C4" s="25">
        <v>203</v>
      </c>
      <c r="D4" s="25">
        <v>10</v>
      </c>
      <c r="E4" s="25">
        <v>73.3</v>
      </c>
      <c r="F4" s="25">
        <v>3.4</v>
      </c>
      <c r="G4" s="23">
        <f t="shared" si="0"/>
        <v>0.36108374384236452</v>
      </c>
      <c r="H4" s="24">
        <f t="shared" si="1"/>
        <v>220.22550000000001</v>
      </c>
      <c r="I4" s="58">
        <v>1.2E-2</v>
      </c>
      <c r="J4" s="58">
        <v>0.01</v>
      </c>
      <c r="K4" s="58">
        <v>6.9999999999999999E-4</v>
      </c>
      <c r="L4" s="58">
        <v>1.9000000000000001E-4</v>
      </c>
      <c r="M4" s="80">
        <v>0.48031000000000001</v>
      </c>
      <c r="N4" s="25">
        <v>0.14000000000000001</v>
      </c>
      <c r="O4" s="25">
        <v>0.11</v>
      </c>
      <c r="P4" s="25"/>
      <c r="Q4" s="25">
        <v>12</v>
      </c>
      <c r="R4" s="25">
        <v>10</v>
      </c>
      <c r="S4" s="176">
        <v>4.5</v>
      </c>
      <c r="T4" s="176">
        <v>1.2</v>
      </c>
      <c r="U4" s="147">
        <f t="shared" ref="U4:U67" si="4">(T4/S4)*100</f>
        <v>26.666666666666668</v>
      </c>
      <c r="V4" s="24">
        <v>600</v>
      </c>
      <c r="W4" s="24">
        <v>2200</v>
      </c>
      <c r="X4" s="22">
        <f t="shared" si="2"/>
        <v>62.5</v>
      </c>
      <c r="Y4" s="22">
        <f t="shared" si="3"/>
        <v>0.75</v>
      </c>
    </row>
    <row r="5" spans="1:25" s="114" customFormat="1" x14ac:dyDescent="0.2">
      <c r="A5" s="4" t="s">
        <v>1334</v>
      </c>
      <c r="B5" s="22">
        <v>22.501000000000001</v>
      </c>
      <c r="C5" s="25">
        <v>153</v>
      </c>
      <c r="D5" s="25">
        <v>11</v>
      </c>
      <c r="E5" s="25">
        <v>164.5</v>
      </c>
      <c r="F5" s="25">
        <v>9.1999999999999993</v>
      </c>
      <c r="G5" s="23">
        <f t="shared" si="0"/>
        <v>1.0751633986928104</v>
      </c>
      <c r="H5" s="24">
        <f t="shared" si="1"/>
        <v>191.6575</v>
      </c>
      <c r="I5" s="58">
        <v>5.8999999999999999E-3</v>
      </c>
      <c r="J5" s="58">
        <v>5.5999999999999999E-3</v>
      </c>
      <c r="K5" s="58">
        <v>8.0999999999999996E-4</v>
      </c>
      <c r="L5" s="58">
        <v>1.1E-4</v>
      </c>
      <c r="M5" s="80">
        <v>-0.23105999999999999</v>
      </c>
      <c r="N5" s="25">
        <v>6.9000000000000006E-2</v>
      </c>
      <c r="O5" s="25">
        <v>7.6999999999999999E-2</v>
      </c>
      <c r="P5" s="25"/>
      <c r="Q5" s="25">
        <v>5.8</v>
      </c>
      <c r="R5" s="25">
        <v>5.6</v>
      </c>
      <c r="S5" s="176">
        <v>5.19</v>
      </c>
      <c r="T5" s="176">
        <v>0.73</v>
      </c>
      <c r="U5" s="147">
        <f t="shared" si="4"/>
        <v>14.065510597302502</v>
      </c>
      <c r="V5" s="24">
        <v>-1500</v>
      </c>
      <c r="W5" s="24">
        <v>1400</v>
      </c>
      <c r="X5" s="22">
        <f t="shared" si="2"/>
        <v>10.517241379310338</v>
      </c>
      <c r="Y5" s="22">
        <f t="shared" si="3"/>
        <v>0.10892857142857133</v>
      </c>
    </row>
    <row r="6" spans="1:25" s="114" customFormat="1" x14ac:dyDescent="0.2">
      <c r="A6" s="4" t="s">
        <v>1335</v>
      </c>
      <c r="B6" s="22">
        <v>22.501000000000001</v>
      </c>
      <c r="C6" s="25">
        <v>151</v>
      </c>
      <c r="D6" s="25">
        <v>11</v>
      </c>
      <c r="E6" s="25">
        <v>47.1</v>
      </c>
      <c r="F6" s="25">
        <v>2.7</v>
      </c>
      <c r="G6" s="23">
        <f t="shared" si="0"/>
        <v>0.31192052980132451</v>
      </c>
      <c r="H6" s="24">
        <f t="shared" si="1"/>
        <v>162.0685</v>
      </c>
      <c r="I6" s="58">
        <v>8.0000000000000002E-3</v>
      </c>
      <c r="J6" s="58">
        <v>5.4000000000000003E-3</v>
      </c>
      <c r="K6" s="58">
        <v>1.0399999999999999E-3</v>
      </c>
      <c r="L6" s="58">
        <v>1.3999999999999999E-4</v>
      </c>
      <c r="M6" s="80">
        <v>1.8415999999999998E-2</v>
      </c>
      <c r="N6" s="25">
        <v>6.9000000000000006E-2</v>
      </c>
      <c r="O6" s="25">
        <v>4.5999999999999999E-2</v>
      </c>
      <c r="P6" s="25"/>
      <c r="Q6" s="25">
        <v>8</v>
      </c>
      <c r="R6" s="25">
        <v>5.4</v>
      </c>
      <c r="S6" s="176">
        <v>6.69</v>
      </c>
      <c r="T6" s="176">
        <v>0.89</v>
      </c>
      <c r="U6" s="147">
        <f t="shared" si="4"/>
        <v>13.303437967115098</v>
      </c>
      <c r="V6" s="24">
        <v>-200</v>
      </c>
      <c r="W6" s="24">
        <v>1000</v>
      </c>
      <c r="X6" s="22">
        <f t="shared" si="2"/>
        <v>16.374999999999996</v>
      </c>
      <c r="Y6" s="22">
        <f t="shared" si="3"/>
        <v>0.2425925925925925</v>
      </c>
    </row>
    <row r="7" spans="1:25" s="114" customFormat="1" x14ac:dyDescent="0.2">
      <c r="A7" s="4" t="s">
        <v>1336</v>
      </c>
      <c r="B7" s="22">
        <v>16.241</v>
      </c>
      <c r="C7" s="25">
        <v>268</v>
      </c>
      <c r="D7" s="25">
        <v>19</v>
      </c>
      <c r="E7" s="25">
        <v>87</v>
      </c>
      <c r="F7" s="25">
        <v>5.0999999999999996</v>
      </c>
      <c r="G7" s="23">
        <f t="shared" si="0"/>
        <v>0.32462686567164178</v>
      </c>
      <c r="H7" s="24">
        <f t="shared" si="1"/>
        <v>288.44499999999999</v>
      </c>
      <c r="I7" s="58">
        <v>9.2999999999999992E-3</v>
      </c>
      <c r="J7" s="58">
        <v>3.5999999999999999E-3</v>
      </c>
      <c r="K7" s="58">
        <v>1.1000000000000001E-3</v>
      </c>
      <c r="L7" s="58">
        <v>1.2999999999999999E-4</v>
      </c>
      <c r="M7" s="80">
        <v>-0.13675999999999999</v>
      </c>
      <c r="N7" s="25">
        <v>0.06</v>
      </c>
      <c r="O7" s="25">
        <v>2.5000000000000001E-2</v>
      </c>
      <c r="P7" s="25"/>
      <c r="Q7" s="25">
        <v>9.4</v>
      </c>
      <c r="R7" s="25">
        <v>3.6</v>
      </c>
      <c r="S7" s="176">
        <v>7.12</v>
      </c>
      <c r="T7" s="176">
        <v>0.81</v>
      </c>
      <c r="U7" s="147">
        <f t="shared" si="4"/>
        <v>11.376404494382022</v>
      </c>
      <c r="V7" s="24">
        <v>210</v>
      </c>
      <c r="W7" s="24">
        <v>780</v>
      </c>
      <c r="X7" s="22">
        <f t="shared" si="2"/>
        <v>24.255319148936174</v>
      </c>
      <c r="Y7" s="22">
        <f t="shared" si="3"/>
        <v>0.63333333333333341</v>
      </c>
    </row>
    <row r="8" spans="1:25" s="114" customFormat="1" x14ac:dyDescent="0.2">
      <c r="A8" s="4" t="s">
        <v>1337</v>
      </c>
      <c r="B8" s="22">
        <v>22.501000000000001</v>
      </c>
      <c r="C8" s="25">
        <v>227</v>
      </c>
      <c r="D8" s="25">
        <v>16</v>
      </c>
      <c r="E8" s="25">
        <v>78.7</v>
      </c>
      <c r="F8" s="25">
        <v>4.9000000000000004</v>
      </c>
      <c r="G8" s="23">
        <f t="shared" si="0"/>
        <v>0.34669603524229076</v>
      </c>
      <c r="H8" s="24">
        <f t="shared" si="1"/>
        <v>245.49449999999999</v>
      </c>
      <c r="I8" s="58">
        <v>1.37E-2</v>
      </c>
      <c r="J8" s="58">
        <v>5.4999999999999997E-3</v>
      </c>
      <c r="K8" s="58">
        <v>1.6999999999999999E-3</v>
      </c>
      <c r="L8" s="58">
        <v>2.5000000000000001E-4</v>
      </c>
      <c r="M8" s="80">
        <v>0.30986999999999998</v>
      </c>
      <c r="N8" s="25">
        <v>5.7000000000000002E-2</v>
      </c>
      <c r="O8" s="25">
        <v>2.5000000000000001E-2</v>
      </c>
      <c r="P8" s="25"/>
      <c r="Q8" s="25">
        <v>13.7</v>
      </c>
      <c r="R8" s="25">
        <v>5.5</v>
      </c>
      <c r="S8" s="176">
        <v>10.9</v>
      </c>
      <c r="T8" s="176">
        <v>1.6</v>
      </c>
      <c r="U8" s="147">
        <f t="shared" si="4"/>
        <v>14.678899082568808</v>
      </c>
      <c r="V8" s="24">
        <v>-70</v>
      </c>
      <c r="W8" s="24">
        <v>740</v>
      </c>
      <c r="X8" s="22">
        <f t="shared" si="2"/>
        <v>20.43795620437956</v>
      </c>
      <c r="Y8" s="22">
        <f t="shared" si="3"/>
        <v>0.50909090909090893</v>
      </c>
    </row>
    <row r="9" spans="1:25" s="114" customFormat="1" x14ac:dyDescent="0.2">
      <c r="A9" s="4" t="s">
        <v>1338</v>
      </c>
      <c r="B9" s="22">
        <v>18.055</v>
      </c>
      <c r="C9" s="25">
        <v>99</v>
      </c>
      <c r="D9" s="25">
        <v>5.6</v>
      </c>
      <c r="E9" s="25">
        <v>52.6</v>
      </c>
      <c r="F9" s="25">
        <v>2.1</v>
      </c>
      <c r="G9" s="23">
        <f t="shared" si="0"/>
        <v>0.53131313131313129</v>
      </c>
      <c r="H9" s="24">
        <f t="shared" si="1"/>
        <v>111.361</v>
      </c>
      <c r="I9" s="58">
        <v>1.8700000000000001E-2</v>
      </c>
      <c r="J9" s="58">
        <v>9.4000000000000004E-3</v>
      </c>
      <c r="K9" s="58">
        <v>1.7899999999999999E-3</v>
      </c>
      <c r="L9" s="58">
        <v>3.1E-4</v>
      </c>
      <c r="M9" s="80">
        <v>8.2445000000000004E-2</v>
      </c>
      <c r="N9" s="25">
        <v>0.10100000000000001</v>
      </c>
      <c r="O9" s="25">
        <v>5.5E-2</v>
      </c>
      <c r="P9" s="25"/>
      <c r="Q9" s="25">
        <v>18.399999999999999</v>
      </c>
      <c r="R9" s="25">
        <v>9.4</v>
      </c>
      <c r="S9" s="176">
        <v>11.5</v>
      </c>
      <c r="T9" s="176">
        <v>2</v>
      </c>
      <c r="U9" s="147">
        <f t="shared" si="4"/>
        <v>17.391304347826086</v>
      </c>
      <c r="V9" s="24">
        <v>-100</v>
      </c>
      <c r="W9" s="24">
        <v>1200</v>
      </c>
      <c r="X9" s="22">
        <f t="shared" si="2"/>
        <v>37.5</v>
      </c>
      <c r="Y9" s="22">
        <f t="shared" si="3"/>
        <v>0.73404255319148914</v>
      </c>
    </row>
    <row r="10" spans="1:25" s="114" customFormat="1" x14ac:dyDescent="0.2">
      <c r="A10" s="4" t="s">
        <v>1339</v>
      </c>
      <c r="B10" s="22">
        <v>19.87</v>
      </c>
      <c r="C10" s="25">
        <v>126</v>
      </c>
      <c r="D10" s="25">
        <v>7.8</v>
      </c>
      <c r="E10" s="25">
        <v>62.4</v>
      </c>
      <c r="F10" s="25">
        <v>2.6</v>
      </c>
      <c r="G10" s="23">
        <f t="shared" si="0"/>
        <v>0.4952380952380952</v>
      </c>
      <c r="H10" s="24">
        <f t="shared" si="1"/>
        <v>140.66399999999999</v>
      </c>
      <c r="I10" s="58">
        <v>1.7000000000000001E-2</v>
      </c>
      <c r="J10" s="58">
        <v>8.5000000000000006E-3</v>
      </c>
      <c r="K10" s="58">
        <v>1.83E-3</v>
      </c>
      <c r="L10" s="58">
        <v>2.2000000000000001E-4</v>
      </c>
      <c r="M10" s="80">
        <v>0.20243</v>
      </c>
      <c r="N10" s="25">
        <v>7.3999999999999996E-2</v>
      </c>
      <c r="O10" s="25">
        <v>3.9E-2</v>
      </c>
      <c r="P10" s="25"/>
      <c r="Q10" s="25">
        <v>16.899999999999999</v>
      </c>
      <c r="R10" s="25">
        <v>8.4</v>
      </c>
      <c r="S10" s="176">
        <v>11.8</v>
      </c>
      <c r="T10" s="176">
        <v>1.4</v>
      </c>
      <c r="U10" s="147">
        <f t="shared" si="4"/>
        <v>11.864406779661016</v>
      </c>
      <c r="V10" s="24">
        <v>200</v>
      </c>
      <c r="W10" s="24">
        <v>1000</v>
      </c>
      <c r="X10" s="22">
        <f t="shared" si="2"/>
        <v>30.177514792899395</v>
      </c>
      <c r="Y10" s="22">
        <f t="shared" si="3"/>
        <v>0.60714285714285687</v>
      </c>
    </row>
    <row r="11" spans="1:25" s="114" customFormat="1" x14ac:dyDescent="0.2">
      <c r="A11" s="4" t="s">
        <v>1340</v>
      </c>
      <c r="B11" s="22">
        <v>19.87</v>
      </c>
      <c r="C11" s="25">
        <v>3.83</v>
      </c>
      <c r="D11" s="25">
        <v>0.49</v>
      </c>
      <c r="E11" s="25">
        <v>0.51400000000000001</v>
      </c>
      <c r="F11" s="25">
        <v>7.6999999999999999E-2</v>
      </c>
      <c r="G11" s="23">
        <f t="shared" si="0"/>
        <v>0.13420365535248041</v>
      </c>
      <c r="H11" s="24">
        <f t="shared" si="1"/>
        <v>3.95079</v>
      </c>
      <c r="I11" s="58">
        <v>0.06</v>
      </c>
      <c r="J11" s="58">
        <v>0.17</v>
      </c>
      <c r="K11" s="58">
        <v>2E-3</v>
      </c>
      <c r="L11" s="58">
        <v>1.9E-3</v>
      </c>
      <c r="M11" s="80">
        <v>-6.1048999999999999E-3</v>
      </c>
      <c r="N11" s="25">
        <v>0.51</v>
      </c>
      <c r="O11" s="25">
        <v>0.47</v>
      </c>
      <c r="P11" s="25"/>
      <c r="Q11" s="25">
        <v>40</v>
      </c>
      <c r="R11" s="25">
        <v>200</v>
      </c>
      <c r="S11" s="176">
        <v>13</v>
      </c>
      <c r="T11" s="176">
        <v>12</v>
      </c>
      <c r="U11" s="147">
        <f t="shared" si="4"/>
        <v>92.307692307692307</v>
      </c>
      <c r="V11" s="24">
        <v>-6400</v>
      </c>
      <c r="W11" s="24">
        <v>7900</v>
      </c>
      <c r="X11" s="22">
        <f t="shared" si="2"/>
        <v>67.5</v>
      </c>
      <c r="Y11" s="22">
        <f t="shared" si="3"/>
        <v>0.13500000000000001</v>
      </c>
    </row>
    <row r="12" spans="1:25" x14ac:dyDescent="0.2">
      <c r="A12" s="2" t="s">
        <v>1341</v>
      </c>
      <c r="B12" s="30">
        <v>22.501000000000001</v>
      </c>
      <c r="C12" s="17">
        <v>121</v>
      </c>
      <c r="D12" s="17">
        <v>8.6999999999999993</v>
      </c>
      <c r="E12" s="17">
        <v>44.9</v>
      </c>
      <c r="F12" s="17">
        <v>2.5</v>
      </c>
      <c r="G12" s="31">
        <f t="shared" si="0"/>
        <v>0.37107438016528926</v>
      </c>
      <c r="H12" s="32">
        <f t="shared" si="1"/>
        <v>131.5515</v>
      </c>
      <c r="I12" s="56">
        <v>6.7000000000000002E-3</v>
      </c>
      <c r="J12" s="56">
        <v>6.7999999999999996E-3</v>
      </c>
      <c r="K12" s="56">
        <v>2.15E-3</v>
      </c>
      <c r="L12" s="56">
        <v>2.1000000000000001E-4</v>
      </c>
      <c r="M12" s="82">
        <v>-3.5603000000000002E-3</v>
      </c>
      <c r="N12" s="17">
        <v>3.7999999999999999E-2</v>
      </c>
      <c r="O12" s="17">
        <v>3.1E-2</v>
      </c>
      <c r="P12" s="17"/>
      <c r="Q12" s="17">
        <v>6.5</v>
      </c>
      <c r="R12" s="17">
        <v>6.8</v>
      </c>
      <c r="S12" s="175">
        <v>13.9</v>
      </c>
      <c r="T12" s="175">
        <v>1.3</v>
      </c>
      <c r="U12" s="121">
        <f t="shared" si="4"/>
        <v>9.3525179856115113</v>
      </c>
      <c r="V12" s="32">
        <v>-1260</v>
      </c>
      <c r="W12" s="32">
        <v>830</v>
      </c>
      <c r="X12" s="30">
        <f t="shared" si="2"/>
        <v>-113.84615384615384</v>
      </c>
      <c r="Y12" s="30">
        <f t="shared" si="3"/>
        <v>-1.0882352941176472</v>
      </c>
    </row>
    <row r="13" spans="1:25" s="114" customFormat="1" x14ac:dyDescent="0.2">
      <c r="A13" s="4" t="s">
        <v>1342</v>
      </c>
      <c r="B13" s="22">
        <v>22.501000000000001</v>
      </c>
      <c r="C13" s="25">
        <v>5.45</v>
      </c>
      <c r="D13" s="25">
        <v>0.44</v>
      </c>
      <c r="E13" s="25">
        <v>0.56000000000000005</v>
      </c>
      <c r="F13" s="25">
        <v>0.06</v>
      </c>
      <c r="G13" s="23">
        <f t="shared" si="0"/>
        <v>0.10275229357798166</v>
      </c>
      <c r="H13" s="24">
        <f t="shared" si="1"/>
        <v>5.5815999999999999</v>
      </c>
      <c r="I13" s="58">
        <v>0.04</v>
      </c>
      <c r="J13" s="58">
        <v>0.12</v>
      </c>
      <c r="K13" s="58">
        <v>2.2000000000000001E-3</v>
      </c>
      <c r="L13" s="58">
        <v>1.5E-3</v>
      </c>
      <c r="M13" s="80">
        <v>-0.19500000000000001</v>
      </c>
      <c r="N13" s="25">
        <v>-0.06</v>
      </c>
      <c r="O13" s="25">
        <v>0.35</v>
      </c>
      <c r="P13" s="25"/>
      <c r="Q13" s="25">
        <v>-10</v>
      </c>
      <c r="R13" s="25">
        <v>120</v>
      </c>
      <c r="S13" s="176">
        <v>14.3</v>
      </c>
      <c r="T13" s="176">
        <v>9.9</v>
      </c>
      <c r="U13" s="147">
        <f t="shared" si="4"/>
        <v>69.230769230769226</v>
      </c>
      <c r="V13" s="24">
        <v>-17000</v>
      </c>
      <c r="W13" s="24">
        <v>11000</v>
      </c>
      <c r="X13" s="22">
        <f t="shared" si="2"/>
        <v>243.00000000000003</v>
      </c>
      <c r="Y13" s="22">
        <f t="shared" si="3"/>
        <v>-0.20250000000000001</v>
      </c>
    </row>
    <row r="14" spans="1:25" x14ac:dyDescent="0.2">
      <c r="A14" s="2" t="s">
        <v>1343</v>
      </c>
      <c r="B14" s="30">
        <v>13.7</v>
      </c>
      <c r="C14" s="17">
        <v>313</v>
      </c>
      <c r="D14" s="17">
        <v>16</v>
      </c>
      <c r="E14" s="17">
        <v>110.6</v>
      </c>
      <c r="F14" s="17">
        <v>3.6</v>
      </c>
      <c r="G14" s="31">
        <f t="shared" si="0"/>
        <v>0.35335463258785943</v>
      </c>
      <c r="H14" s="32">
        <f t="shared" si="1"/>
        <v>338.99099999999999</v>
      </c>
      <c r="I14" s="56">
        <v>1.18E-2</v>
      </c>
      <c r="J14" s="56">
        <v>5.5999999999999999E-3</v>
      </c>
      <c r="K14" s="56">
        <v>2.2599999999999999E-3</v>
      </c>
      <c r="L14" s="56">
        <v>1.8000000000000001E-4</v>
      </c>
      <c r="M14" s="82">
        <v>-1.1639E-3</v>
      </c>
      <c r="N14" s="17">
        <v>3.9E-2</v>
      </c>
      <c r="O14" s="17">
        <v>1.7000000000000001E-2</v>
      </c>
      <c r="P14" s="17"/>
      <c r="Q14" s="17">
        <v>11.8</v>
      </c>
      <c r="R14" s="17">
        <v>5.6</v>
      </c>
      <c r="S14" s="175">
        <v>14.6</v>
      </c>
      <c r="T14" s="175">
        <v>1.1000000000000001</v>
      </c>
      <c r="U14" s="121">
        <f t="shared" si="4"/>
        <v>7.5342465753424666</v>
      </c>
      <c r="V14" s="32">
        <v>-360</v>
      </c>
      <c r="W14" s="32">
        <v>660</v>
      </c>
      <c r="X14" s="30">
        <f t="shared" si="2"/>
        <v>-23.728813559322013</v>
      </c>
      <c r="Y14" s="30">
        <f t="shared" si="3"/>
        <v>-0.49999999999999983</v>
      </c>
    </row>
    <row r="15" spans="1:25" x14ac:dyDescent="0.2">
      <c r="A15" s="2" t="s">
        <v>1344</v>
      </c>
      <c r="B15" s="30">
        <v>22.501000000000001</v>
      </c>
      <c r="C15" s="17">
        <v>122.3</v>
      </c>
      <c r="D15" s="17">
        <v>9.4</v>
      </c>
      <c r="E15" s="17">
        <v>83.4</v>
      </c>
      <c r="F15" s="17">
        <v>5.2</v>
      </c>
      <c r="G15" s="31">
        <f t="shared" si="0"/>
        <v>0.68192968111201968</v>
      </c>
      <c r="H15" s="32">
        <f t="shared" si="1"/>
        <v>141.899</v>
      </c>
      <c r="I15" s="56">
        <v>1.5599999999999999E-2</v>
      </c>
      <c r="J15" s="56">
        <v>7.4000000000000003E-3</v>
      </c>
      <c r="K15" s="56">
        <v>2.3500000000000001E-3</v>
      </c>
      <c r="L15" s="56">
        <v>2.2000000000000001E-4</v>
      </c>
      <c r="M15" s="82">
        <v>-3.7100000000000001E-2</v>
      </c>
      <c r="N15" s="17">
        <v>5.3999999999999999E-2</v>
      </c>
      <c r="O15" s="17">
        <v>2.5999999999999999E-2</v>
      </c>
      <c r="P15" s="17"/>
      <c r="Q15" s="17">
        <v>15.5</v>
      </c>
      <c r="R15" s="17">
        <v>7.3</v>
      </c>
      <c r="S15" s="175">
        <v>15.1</v>
      </c>
      <c r="T15" s="175">
        <v>1.4</v>
      </c>
      <c r="U15" s="121">
        <f t="shared" si="4"/>
        <v>9.2715231788079464</v>
      </c>
      <c r="V15" s="32">
        <v>-100</v>
      </c>
      <c r="W15" s="32">
        <v>740</v>
      </c>
      <c r="X15" s="30">
        <f t="shared" si="2"/>
        <v>2.5806451612903292</v>
      </c>
      <c r="Y15" s="30">
        <f t="shared" si="3"/>
        <v>5.4794520547945258E-2</v>
      </c>
    </row>
    <row r="16" spans="1:25" s="114" customFormat="1" x14ac:dyDescent="0.2">
      <c r="A16" s="4" t="s">
        <v>1345</v>
      </c>
      <c r="B16" s="22">
        <v>22.41</v>
      </c>
      <c r="C16" s="25">
        <v>129</v>
      </c>
      <c r="D16" s="25">
        <v>12</v>
      </c>
      <c r="E16" s="25">
        <v>87.6</v>
      </c>
      <c r="F16" s="25">
        <v>8.6999999999999993</v>
      </c>
      <c r="G16" s="23">
        <f t="shared" si="0"/>
        <v>0.67906976744186043</v>
      </c>
      <c r="H16" s="24">
        <f t="shared" si="1"/>
        <v>149.58600000000001</v>
      </c>
      <c r="I16" s="58">
        <v>2.18E-2</v>
      </c>
      <c r="J16" s="58">
        <v>9.1000000000000004E-3</v>
      </c>
      <c r="K16" s="58">
        <v>2.5200000000000001E-3</v>
      </c>
      <c r="L16" s="58">
        <v>3.1E-4</v>
      </c>
      <c r="M16" s="80">
        <v>0.25447999999999998</v>
      </c>
      <c r="N16" s="25">
        <v>6.2E-2</v>
      </c>
      <c r="O16" s="25">
        <v>2.5000000000000001E-2</v>
      </c>
      <c r="P16" s="25"/>
      <c r="Q16" s="25">
        <v>21.5</v>
      </c>
      <c r="R16" s="25">
        <v>9</v>
      </c>
      <c r="S16" s="176">
        <v>16.2</v>
      </c>
      <c r="T16" s="176">
        <v>2</v>
      </c>
      <c r="U16" s="146">
        <f t="shared" si="4"/>
        <v>12.345679012345681</v>
      </c>
      <c r="V16" s="24">
        <v>110</v>
      </c>
      <c r="W16" s="24">
        <v>710</v>
      </c>
      <c r="X16" s="22">
        <f t="shared" si="2"/>
        <v>24.651162790697679</v>
      </c>
      <c r="Y16" s="22">
        <f t="shared" si="3"/>
        <v>0.58888888888888902</v>
      </c>
    </row>
    <row r="17" spans="1:25" s="114" customFormat="1" x14ac:dyDescent="0.2">
      <c r="A17" s="4" t="s">
        <v>1346</v>
      </c>
      <c r="B17" s="22">
        <v>22.439</v>
      </c>
      <c r="C17" s="25">
        <v>6.04</v>
      </c>
      <c r="D17" s="25">
        <v>0.49</v>
      </c>
      <c r="E17" s="25">
        <v>0.59199999999999997</v>
      </c>
      <c r="F17" s="25">
        <v>8.2000000000000003E-2</v>
      </c>
      <c r="G17" s="23">
        <f t="shared" si="0"/>
        <v>9.8013245033112581E-2</v>
      </c>
      <c r="H17" s="24">
        <f t="shared" si="1"/>
        <v>6.1791200000000002</v>
      </c>
      <c r="I17" s="58">
        <v>7.0000000000000007E-2</v>
      </c>
      <c r="J17" s="58">
        <v>0.13</v>
      </c>
      <c r="K17" s="58">
        <v>2.5999999999999999E-3</v>
      </c>
      <c r="L17" s="58">
        <v>1.4E-3</v>
      </c>
      <c r="M17" s="80">
        <v>0.19256000000000001</v>
      </c>
      <c r="N17" s="25">
        <v>0.27</v>
      </c>
      <c r="O17" s="25">
        <v>0.49</v>
      </c>
      <c r="P17" s="25"/>
      <c r="Q17" s="25">
        <v>20</v>
      </c>
      <c r="R17" s="25">
        <v>120</v>
      </c>
      <c r="S17" s="176">
        <v>16.5</v>
      </c>
      <c r="T17" s="176">
        <v>8.9</v>
      </c>
      <c r="U17" s="147">
        <f t="shared" si="4"/>
        <v>53.939393939393945</v>
      </c>
      <c r="V17" s="24">
        <v>-8300</v>
      </c>
      <c r="W17" s="24">
        <v>7300</v>
      </c>
      <c r="X17" s="22">
        <f t="shared" si="2"/>
        <v>17.500000000000004</v>
      </c>
      <c r="Y17" s="22">
        <f t="shared" si="3"/>
        <v>2.9166666666666667E-2</v>
      </c>
    </row>
    <row r="18" spans="1:25" s="114" customFormat="1" x14ac:dyDescent="0.2">
      <c r="A18" s="4" t="s">
        <v>1347</v>
      </c>
      <c r="B18" s="22">
        <v>22.501000000000001</v>
      </c>
      <c r="C18" s="25">
        <v>100</v>
      </c>
      <c r="D18" s="25">
        <v>14</v>
      </c>
      <c r="E18" s="25">
        <v>76</v>
      </c>
      <c r="F18" s="25">
        <v>12</v>
      </c>
      <c r="G18" s="23">
        <f t="shared" si="0"/>
        <v>0.76</v>
      </c>
      <c r="H18" s="24">
        <f t="shared" si="1"/>
        <v>117.86</v>
      </c>
      <c r="I18" s="58">
        <v>1.4E-2</v>
      </c>
      <c r="J18" s="58">
        <v>0.01</v>
      </c>
      <c r="K18" s="58">
        <v>2.6900000000000001E-3</v>
      </c>
      <c r="L18" s="58">
        <v>3.2000000000000003E-4</v>
      </c>
      <c r="M18" s="80">
        <v>0.19642999999999999</v>
      </c>
      <c r="N18" s="25">
        <v>6.0999999999999999E-2</v>
      </c>
      <c r="O18" s="25">
        <v>4.2000000000000003E-2</v>
      </c>
      <c r="P18" s="25"/>
      <c r="Q18" s="25">
        <v>14</v>
      </c>
      <c r="R18" s="25">
        <v>10</v>
      </c>
      <c r="S18" s="176">
        <v>17.3</v>
      </c>
      <c r="T18" s="176">
        <v>2</v>
      </c>
      <c r="U18" s="147">
        <f t="shared" si="4"/>
        <v>11.560693641618498</v>
      </c>
      <c r="V18" s="24">
        <v>-280</v>
      </c>
      <c r="W18" s="24">
        <v>960</v>
      </c>
      <c r="X18" s="22">
        <f t="shared" si="2"/>
        <v>-23.571428571428577</v>
      </c>
      <c r="Y18" s="22">
        <f t="shared" si="3"/>
        <v>-0.33000000000000007</v>
      </c>
    </row>
    <row r="19" spans="1:25" s="114" customFormat="1" x14ac:dyDescent="0.2">
      <c r="A19" s="4" t="s">
        <v>1348</v>
      </c>
      <c r="B19" s="22">
        <v>20.959</v>
      </c>
      <c r="C19" s="25">
        <v>110.2</v>
      </c>
      <c r="D19" s="25">
        <v>9.4</v>
      </c>
      <c r="E19" s="25">
        <v>70.8</v>
      </c>
      <c r="F19" s="25">
        <v>5.3</v>
      </c>
      <c r="G19" s="23">
        <f t="shared" si="0"/>
        <v>0.64246823956442822</v>
      </c>
      <c r="H19" s="24">
        <f t="shared" si="1"/>
        <v>126.83799999999999</v>
      </c>
      <c r="I19" s="58">
        <v>2.35E-2</v>
      </c>
      <c r="J19" s="58">
        <v>9.4999999999999998E-3</v>
      </c>
      <c r="K19" s="58">
        <v>2.7399999999999998E-3</v>
      </c>
      <c r="L19" s="58">
        <v>3.2000000000000003E-4</v>
      </c>
      <c r="M19" s="80">
        <v>0.16186</v>
      </c>
      <c r="N19" s="25">
        <v>7.0000000000000007E-2</v>
      </c>
      <c r="O19" s="25">
        <v>2.5999999999999999E-2</v>
      </c>
      <c r="P19" s="25"/>
      <c r="Q19" s="25">
        <v>23.2</v>
      </c>
      <c r="R19" s="25">
        <v>9.4</v>
      </c>
      <c r="S19" s="176">
        <v>17.7</v>
      </c>
      <c r="T19" s="176">
        <v>2.1</v>
      </c>
      <c r="U19" s="147">
        <f t="shared" si="4"/>
        <v>11.864406779661017</v>
      </c>
      <c r="V19" s="24">
        <v>140</v>
      </c>
      <c r="W19" s="24">
        <v>750</v>
      </c>
      <c r="X19" s="22">
        <f t="shared" si="2"/>
        <v>23.706896551724142</v>
      </c>
      <c r="Y19" s="22">
        <f t="shared" si="3"/>
        <v>0.58510638297872342</v>
      </c>
    </row>
    <row r="20" spans="1:25" s="114" customFormat="1" x14ac:dyDescent="0.2">
      <c r="A20" s="4" t="s">
        <v>1349</v>
      </c>
      <c r="B20" s="22">
        <v>7.4398999999999997</v>
      </c>
      <c r="C20" s="25">
        <v>128.19999999999999</v>
      </c>
      <c r="D20" s="25">
        <v>9.4</v>
      </c>
      <c r="E20" s="25">
        <v>51.5</v>
      </c>
      <c r="F20" s="25">
        <v>3.2</v>
      </c>
      <c r="G20" s="23">
        <f t="shared" si="0"/>
        <v>0.40171606864274573</v>
      </c>
      <c r="H20" s="24">
        <f t="shared" si="1"/>
        <v>140.30249999999998</v>
      </c>
      <c r="I20" s="58">
        <v>1.7000000000000001E-2</v>
      </c>
      <c r="J20" s="58">
        <v>1.7000000000000001E-2</v>
      </c>
      <c r="K20" s="58">
        <v>2.81E-3</v>
      </c>
      <c r="L20" s="58">
        <v>6.4000000000000005E-4</v>
      </c>
      <c r="M20" s="80">
        <v>0.46274999999999999</v>
      </c>
      <c r="N20" s="25">
        <v>3.2000000000000001E-2</v>
      </c>
      <c r="O20" s="25">
        <v>3.3000000000000002E-2</v>
      </c>
      <c r="P20" s="25"/>
      <c r="Q20" s="25">
        <v>17</v>
      </c>
      <c r="R20" s="25">
        <v>17</v>
      </c>
      <c r="S20" s="176">
        <v>18.100000000000001</v>
      </c>
      <c r="T20" s="176">
        <v>4.0999999999999996</v>
      </c>
      <c r="U20" s="147">
        <f t="shared" si="4"/>
        <v>22.651933701657452</v>
      </c>
      <c r="V20" s="24">
        <v>-600</v>
      </c>
      <c r="W20" s="24">
        <v>1300</v>
      </c>
      <c r="X20" s="22">
        <f t="shared" si="2"/>
        <v>-6.4705882352941169</v>
      </c>
      <c r="Y20" s="22">
        <f t="shared" si="3"/>
        <v>-6.4705882352941266E-2</v>
      </c>
    </row>
    <row r="21" spans="1:25" s="114" customFormat="1" x14ac:dyDescent="0.2">
      <c r="A21" s="4" t="s">
        <v>1350</v>
      </c>
      <c r="B21" s="22">
        <v>22.501000000000001</v>
      </c>
      <c r="C21" s="25">
        <v>7.45</v>
      </c>
      <c r="D21" s="25">
        <v>0.68</v>
      </c>
      <c r="E21" s="25">
        <v>0.77200000000000002</v>
      </c>
      <c r="F21" s="25">
        <v>7.1999999999999995E-2</v>
      </c>
      <c r="G21" s="23">
        <f t="shared" si="0"/>
        <v>0.10362416107382551</v>
      </c>
      <c r="H21" s="24">
        <f t="shared" si="1"/>
        <v>7.6314200000000003</v>
      </c>
      <c r="I21" s="58">
        <v>0</v>
      </c>
      <c r="J21" s="58">
        <v>0.1</v>
      </c>
      <c r="K21" s="58">
        <v>2.8E-3</v>
      </c>
      <c r="L21" s="58">
        <v>1.1000000000000001E-3</v>
      </c>
      <c r="M21" s="80">
        <v>-0.10467</v>
      </c>
      <c r="N21" s="25">
        <v>-0.36</v>
      </c>
      <c r="O21" s="25">
        <v>0.47</v>
      </c>
      <c r="P21" s="25"/>
      <c r="Q21" s="25">
        <v>-43</v>
      </c>
      <c r="R21" s="25">
        <v>93</v>
      </c>
      <c r="S21" s="176">
        <v>18.2</v>
      </c>
      <c r="T21" s="176">
        <v>6.8</v>
      </c>
      <c r="U21" s="147">
        <f t="shared" si="4"/>
        <v>37.362637362637365</v>
      </c>
      <c r="V21" s="24">
        <v>-11800</v>
      </c>
      <c r="W21" s="24">
        <v>9800</v>
      </c>
      <c r="X21" s="22">
        <f t="shared" si="2"/>
        <v>142.32558139534882</v>
      </c>
      <c r="Y21" s="22">
        <f t="shared" si="3"/>
        <v>-0.65806451612903227</v>
      </c>
    </row>
    <row r="22" spans="1:25" s="114" customFormat="1" x14ac:dyDescent="0.2">
      <c r="A22" s="4" t="s">
        <v>1351</v>
      </c>
      <c r="B22" s="22">
        <v>21.684999999999999</v>
      </c>
      <c r="C22" s="25">
        <v>132</v>
      </c>
      <c r="D22" s="25">
        <v>17</v>
      </c>
      <c r="E22" s="25">
        <v>127</v>
      </c>
      <c r="F22" s="25">
        <v>21</v>
      </c>
      <c r="G22" s="23">
        <f t="shared" si="0"/>
        <v>0.96212121212121215</v>
      </c>
      <c r="H22" s="24">
        <f t="shared" si="1"/>
        <v>161.845</v>
      </c>
      <c r="I22" s="58">
        <v>2.5899999999999999E-2</v>
      </c>
      <c r="J22" s="58">
        <v>9.1999999999999998E-3</v>
      </c>
      <c r="K22" s="58">
        <v>2.8500000000000001E-3</v>
      </c>
      <c r="L22" s="58">
        <v>5.1999999999999995E-4</v>
      </c>
      <c r="M22" s="80">
        <v>0.13386000000000001</v>
      </c>
      <c r="N22" s="25">
        <v>6.2E-2</v>
      </c>
      <c r="O22" s="25">
        <v>6.0999999999999999E-2</v>
      </c>
      <c r="P22" s="25"/>
      <c r="Q22" s="25">
        <v>25.6</v>
      </c>
      <c r="R22" s="25">
        <v>9.1</v>
      </c>
      <c r="S22" s="176">
        <v>18.399999999999999</v>
      </c>
      <c r="T22" s="176">
        <v>3.4</v>
      </c>
      <c r="U22" s="147">
        <f t="shared" si="4"/>
        <v>18.478260869565219</v>
      </c>
      <c r="V22" s="24">
        <v>330</v>
      </c>
      <c r="W22" s="24">
        <v>910</v>
      </c>
      <c r="X22" s="22">
        <f t="shared" si="2"/>
        <v>28.125000000000011</v>
      </c>
      <c r="Y22" s="22">
        <f t="shared" si="3"/>
        <v>0.79120879120879151</v>
      </c>
    </row>
    <row r="23" spans="1:25" s="114" customFormat="1" x14ac:dyDescent="0.2">
      <c r="A23" s="4" t="s">
        <v>1352</v>
      </c>
      <c r="B23" s="22">
        <v>22.501000000000001</v>
      </c>
      <c r="C23" s="25">
        <v>110.3</v>
      </c>
      <c r="D23" s="25">
        <v>7.2</v>
      </c>
      <c r="E23" s="25">
        <v>48.6</v>
      </c>
      <c r="F23" s="25">
        <v>2.8</v>
      </c>
      <c r="G23" s="23">
        <f t="shared" si="0"/>
        <v>0.44061650045330919</v>
      </c>
      <c r="H23" s="24">
        <f t="shared" si="1"/>
        <v>121.721</v>
      </c>
      <c r="I23" s="58">
        <v>1.7000000000000001E-2</v>
      </c>
      <c r="J23" s="58">
        <v>8.8999999999999999E-3</v>
      </c>
      <c r="K23" s="58">
        <v>2.8900000000000002E-3</v>
      </c>
      <c r="L23" s="58">
        <v>3.2000000000000003E-4</v>
      </c>
      <c r="M23" s="80">
        <v>0.24954999999999999</v>
      </c>
      <c r="N23" s="25">
        <v>3.5999999999999997E-2</v>
      </c>
      <c r="O23" s="25">
        <v>2.1999999999999999E-2</v>
      </c>
      <c r="P23" s="25"/>
      <c r="Q23" s="25">
        <v>16.7</v>
      </c>
      <c r="R23" s="25">
        <v>8.9</v>
      </c>
      <c r="S23" s="176">
        <v>18.600000000000001</v>
      </c>
      <c r="T23" s="176">
        <v>2.1</v>
      </c>
      <c r="U23" s="147">
        <f t="shared" si="4"/>
        <v>11.29032258064516</v>
      </c>
      <c r="V23" s="24">
        <v>-520</v>
      </c>
      <c r="W23" s="24">
        <v>740</v>
      </c>
      <c r="X23" s="22">
        <f t="shared" si="2"/>
        <v>-11.377245508982048</v>
      </c>
      <c r="Y23" s="22">
        <f t="shared" si="3"/>
        <v>-0.21348314606741597</v>
      </c>
    </row>
    <row r="24" spans="1:25" s="114" customFormat="1" x14ac:dyDescent="0.2">
      <c r="A24" s="4" t="s">
        <v>1353</v>
      </c>
      <c r="B24" s="22">
        <v>22.501000000000001</v>
      </c>
      <c r="C24" s="25">
        <v>99.5</v>
      </c>
      <c r="D24" s="25">
        <v>7.4</v>
      </c>
      <c r="E24" s="25">
        <v>49.3</v>
      </c>
      <c r="F24" s="25">
        <v>3.1</v>
      </c>
      <c r="G24" s="23">
        <f t="shared" si="0"/>
        <v>0.49547738693467336</v>
      </c>
      <c r="H24" s="24">
        <f t="shared" si="1"/>
        <v>111.0855</v>
      </c>
      <c r="I24" s="58">
        <v>1.5800000000000002E-2</v>
      </c>
      <c r="J24" s="58">
        <v>8.8000000000000005E-3</v>
      </c>
      <c r="K24" s="58">
        <v>2.98E-3</v>
      </c>
      <c r="L24" s="58">
        <v>3.2000000000000003E-4</v>
      </c>
      <c r="M24" s="80">
        <v>-0.18847</v>
      </c>
      <c r="N24" s="25">
        <v>5.3999999999999999E-2</v>
      </c>
      <c r="O24" s="25">
        <v>2.9000000000000001E-2</v>
      </c>
      <c r="P24" s="25"/>
      <c r="Q24" s="25">
        <v>15.5</v>
      </c>
      <c r="R24" s="25">
        <v>8.6999999999999993</v>
      </c>
      <c r="S24" s="176">
        <v>19.2</v>
      </c>
      <c r="T24" s="176">
        <v>2.1</v>
      </c>
      <c r="U24" s="147">
        <f t="shared" si="4"/>
        <v>10.937500000000002</v>
      </c>
      <c r="V24" s="24">
        <v>-190</v>
      </c>
      <c r="W24" s="24">
        <v>760</v>
      </c>
      <c r="X24" s="22">
        <f t="shared" si="2"/>
        <v>-23.870967741935488</v>
      </c>
      <c r="Y24" s="22">
        <f t="shared" si="3"/>
        <v>-0.42528735632183906</v>
      </c>
    </row>
    <row r="25" spans="1:25" s="114" customFormat="1" x14ac:dyDescent="0.2">
      <c r="A25" s="4" t="s">
        <v>1354</v>
      </c>
      <c r="B25" s="22">
        <v>22.501000000000001</v>
      </c>
      <c r="C25" s="25">
        <v>112</v>
      </c>
      <c r="D25" s="25">
        <v>10</v>
      </c>
      <c r="E25" s="25">
        <v>47.7</v>
      </c>
      <c r="F25" s="25">
        <v>3.4</v>
      </c>
      <c r="G25" s="23">
        <f t="shared" si="0"/>
        <v>0.42589285714285718</v>
      </c>
      <c r="H25" s="24">
        <f t="shared" si="1"/>
        <v>123.20950000000001</v>
      </c>
      <c r="I25" s="58">
        <v>0.03</v>
      </c>
      <c r="J25" s="58">
        <v>9.7999999999999997E-3</v>
      </c>
      <c r="K25" s="58">
        <v>3.1099999999999999E-3</v>
      </c>
      <c r="L25" s="58">
        <v>4.6000000000000001E-4</v>
      </c>
      <c r="M25" s="80">
        <v>0.33332000000000001</v>
      </c>
      <c r="N25" s="25">
        <v>5.3999999999999999E-2</v>
      </c>
      <c r="O25" s="25">
        <v>2.5000000000000001E-2</v>
      </c>
      <c r="P25" s="25"/>
      <c r="Q25" s="25">
        <v>31</v>
      </c>
      <c r="R25" s="25">
        <v>9.9</v>
      </c>
      <c r="S25" s="176">
        <v>20</v>
      </c>
      <c r="T25" s="176">
        <v>2.9</v>
      </c>
      <c r="U25" s="147">
        <f t="shared" si="4"/>
        <v>14.499999999999998</v>
      </c>
      <c r="V25" s="24">
        <v>280</v>
      </c>
      <c r="W25" s="24">
        <v>740</v>
      </c>
      <c r="X25" s="22">
        <f t="shared" si="2"/>
        <v>35.483870967741936</v>
      </c>
      <c r="Y25" s="22">
        <f t="shared" si="3"/>
        <v>1.1111111111111112</v>
      </c>
    </row>
    <row r="26" spans="1:25" x14ac:dyDescent="0.2">
      <c r="A26" s="2" t="s">
        <v>1355</v>
      </c>
      <c r="B26" s="30">
        <v>22.010999999999999</v>
      </c>
      <c r="C26" s="17">
        <v>70.599999999999994</v>
      </c>
      <c r="D26" s="17">
        <v>5.4</v>
      </c>
      <c r="E26" s="17">
        <v>32.700000000000003</v>
      </c>
      <c r="F26" s="17">
        <v>1.8</v>
      </c>
      <c r="G26" s="31">
        <f t="shared" si="0"/>
        <v>0.46317280453257798</v>
      </c>
      <c r="H26" s="32">
        <f t="shared" si="1"/>
        <v>78.284499999999994</v>
      </c>
      <c r="I26" s="56">
        <v>1.2999999999999999E-2</v>
      </c>
      <c r="J26" s="56">
        <v>1.0999999999999999E-2</v>
      </c>
      <c r="K26" s="56">
        <v>3.14E-3</v>
      </c>
      <c r="L26" s="56">
        <v>2.9E-4</v>
      </c>
      <c r="M26" s="82">
        <v>0.19267999999999999</v>
      </c>
      <c r="N26" s="17">
        <v>3.1E-2</v>
      </c>
      <c r="O26" s="17">
        <v>2.5000000000000001E-2</v>
      </c>
      <c r="P26" s="17"/>
      <c r="Q26" s="17">
        <v>13</v>
      </c>
      <c r="R26" s="17">
        <v>11</v>
      </c>
      <c r="S26" s="175">
        <v>20.2</v>
      </c>
      <c r="T26" s="175">
        <v>1.9</v>
      </c>
      <c r="U26" s="121">
        <f t="shared" si="4"/>
        <v>9.4059405940594054</v>
      </c>
      <c r="V26" s="32">
        <v>-1080</v>
      </c>
      <c r="W26" s="32">
        <v>870</v>
      </c>
      <c r="X26" s="30">
        <f t="shared" si="2"/>
        <v>-55.384615384615387</v>
      </c>
      <c r="Y26" s="30">
        <f t="shared" si="3"/>
        <v>-0.65454545454545443</v>
      </c>
    </row>
    <row r="27" spans="1:25" x14ac:dyDescent="0.2">
      <c r="A27" s="2" t="s">
        <v>1356</v>
      </c>
      <c r="B27" s="30">
        <v>22.515000000000001</v>
      </c>
      <c r="C27" s="17">
        <v>212</v>
      </c>
      <c r="D27" s="17">
        <v>19</v>
      </c>
      <c r="E27" s="17">
        <v>223</v>
      </c>
      <c r="F27" s="17">
        <v>14</v>
      </c>
      <c r="G27" s="31">
        <f t="shared" si="0"/>
        <v>1.0518867924528301</v>
      </c>
      <c r="H27" s="32">
        <f t="shared" si="1"/>
        <v>264.40499999999997</v>
      </c>
      <c r="I27" s="56">
        <v>0.02</v>
      </c>
      <c r="J27" s="56">
        <v>5.4000000000000003E-3</v>
      </c>
      <c r="K27" s="56">
        <v>3.4499999999999999E-3</v>
      </c>
      <c r="L27" s="56">
        <v>2.2000000000000001E-4</v>
      </c>
      <c r="M27" s="82">
        <v>0.20266999999999999</v>
      </c>
      <c r="N27" s="17">
        <v>4.3999999999999997E-2</v>
      </c>
      <c r="O27" s="17">
        <v>1.2E-2</v>
      </c>
      <c r="P27" s="17"/>
      <c r="Q27" s="17">
        <v>20</v>
      </c>
      <c r="R27" s="17">
        <v>5.4</v>
      </c>
      <c r="S27" s="175">
        <v>22.2</v>
      </c>
      <c r="T27" s="175">
        <v>1.4</v>
      </c>
      <c r="U27" s="121">
        <f t="shared" si="4"/>
        <v>6.3063063063063058</v>
      </c>
      <c r="V27" s="32">
        <v>-130</v>
      </c>
      <c r="W27" s="32">
        <v>400</v>
      </c>
      <c r="X27" s="30">
        <f t="shared" si="2"/>
        <v>-10.999999999999988</v>
      </c>
      <c r="Y27" s="30">
        <f t="shared" si="3"/>
        <v>-0.40740740740740727</v>
      </c>
    </row>
    <row r="28" spans="1:25" x14ac:dyDescent="0.2">
      <c r="A28" s="2" t="s">
        <v>1357</v>
      </c>
      <c r="B28" s="30">
        <v>22.41</v>
      </c>
      <c r="C28" s="17">
        <v>122.7</v>
      </c>
      <c r="D28" s="17">
        <v>7.2</v>
      </c>
      <c r="E28" s="17">
        <v>62.3</v>
      </c>
      <c r="F28" s="17">
        <v>3.1</v>
      </c>
      <c r="G28" s="31">
        <f t="shared" si="0"/>
        <v>0.50774246128769351</v>
      </c>
      <c r="H28" s="32">
        <f t="shared" si="1"/>
        <v>137.34049999999999</v>
      </c>
      <c r="I28" s="56">
        <v>2.7E-2</v>
      </c>
      <c r="J28" s="56">
        <v>7.4000000000000003E-3</v>
      </c>
      <c r="K28" s="56">
        <v>3.48E-3</v>
      </c>
      <c r="L28" s="56">
        <v>3.4000000000000002E-4</v>
      </c>
      <c r="M28" s="82">
        <v>-0.14077999999999999</v>
      </c>
      <c r="N28" s="17">
        <v>6.4000000000000001E-2</v>
      </c>
      <c r="O28" s="17">
        <v>1.9E-2</v>
      </c>
      <c r="P28" s="17"/>
      <c r="Q28" s="17">
        <v>26.8</v>
      </c>
      <c r="R28" s="17">
        <v>7.3</v>
      </c>
      <c r="S28" s="175">
        <v>22.4</v>
      </c>
      <c r="T28" s="175">
        <v>2.2000000000000002</v>
      </c>
      <c r="U28" s="121">
        <f t="shared" si="4"/>
        <v>9.821428571428573</v>
      </c>
      <c r="V28" s="32">
        <v>320</v>
      </c>
      <c r="W28" s="32">
        <v>570</v>
      </c>
      <c r="X28" s="30">
        <f t="shared" si="2"/>
        <v>16.417910447761198</v>
      </c>
      <c r="Y28" s="30">
        <f t="shared" si="3"/>
        <v>0.60273972602739756</v>
      </c>
    </row>
    <row r="29" spans="1:25" s="114" customFormat="1" x14ac:dyDescent="0.2">
      <c r="A29" s="4" t="s">
        <v>1358</v>
      </c>
      <c r="B29" s="22">
        <v>22.41</v>
      </c>
      <c r="C29" s="25">
        <v>129</v>
      </c>
      <c r="D29" s="25">
        <v>13</v>
      </c>
      <c r="E29" s="25">
        <v>64</v>
      </c>
      <c r="F29" s="25">
        <v>5.5</v>
      </c>
      <c r="G29" s="23">
        <f t="shared" si="0"/>
        <v>0.49612403100775193</v>
      </c>
      <c r="H29" s="24">
        <f t="shared" si="1"/>
        <v>144.04</v>
      </c>
      <c r="I29" s="58">
        <v>2.46E-2</v>
      </c>
      <c r="J29" s="58">
        <v>8.2000000000000007E-3</v>
      </c>
      <c r="K29" s="58">
        <v>3.5200000000000001E-3</v>
      </c>
      <c r="L29" s="58">
        <v>3.8000000000000002E-4</v>
      </c>
      <c r="M29" s="80">
        <v>0.24823999999999999</v>
      </c>
      <c r="N29" s="25">
        <v>4.3999999999999997E-2</v>
      </c>
      <c r="O29" s="25">
        <v>1.7000000000000001E-2</v>
      </c>
      <c r="P29" s="25"/>
      <c r="Q29" s="25">
        <v>25.6</v>
      </c>
      <c r="R29" s="25">
        <v>8.3000000000000007</v>
      </c>
      <c r="S29" s="176">
        <v>22.6</v>
      </c>
      <c r="T29" s="176">
        <v>2.5</v>
      </c>
      <c r="U29" s="147">
        <f t="shared" si="4"/>
        <v>11.061946902654867</v>
      </c>
      <c r="V29" s="24">
        <v>-10</v>
      </c>
      <c r="W29" s="24">
        <v>580</v>
      </c>
      <c r="X29" s="22">
        <f t="shared" si="2"/>
        <v>11.71875</v>
      </c>
      <c r="Y29" s="22">
        <f t="shared" si="3"/>
        <v>0.36144578313253006</v>
      </c>
    </row>
    <row r="30" spans="1:25" x14ac:dyDescent="0.2">
      <c r="A30" s="2" t="s">
        <v>1359</v>
      </c>
      <c r="B30" s="30">
        <v>22.501000000000001</v>
      </c>
      <c r="C30" s="17">
        <v>126.5</v>
      </c>
      <c r="D30" s="17">
        <v>8.1999999999999993</v>
      </c>
      <c r="E30" s="17">
        <v>90.2</v>
      </c>
      <c r="F30" s="17">
        <v>4.0999999999999996</v>
      </c>
      <c r="G30" s="31">
        <f t="shared" si="0"/>
        <v>0.71304347826086956</v>
      </c>
      <c r="H30" s="32">
        <f t="shared" si="1"/>
        <v>147.697</v>
      </c>
      <c r="I30" s="56">
        <v>2.8000000000000001E-2</v>
      </c>
      <c r="J30" s="56">
        <v>9.1000000000000004E-3</v>
      </c>
      <c r="K30" s="56">
        <v>3.5799999999999998E-3</v>
      </c>
      <c r="L30" s="56">
        <v>2.7E-4</v>
      </c>
      <c r="M30" s="82">
        <v>-0.36664999999999998</v>
      </c>
      <c r="N30" s="17">
        <v>6.8000000000000005E-2</v>
      </c>
      <c r="O30" s="17">
        <v>2.5000000000000001E-2</v>
      </c>
      <c r="P30" s="17"/>
      <c r="Q30" s="17">
        <v>27.6</v>
      </c>
      <c r="R30" s="17">
        <v>8.9</v>
      </c>
      <c r="S30" s="175">
        <v>23.1</v>
      </c>
      <c r="T30" s="175">
        <v>1.8</v>
      </c>
      <c r="U30" s="121">
        <f t="shared" si="4"/>
        <v>7.7922077922077921</v>
      </c>
      <c r="V30" s="32">
        <v>50</v>
      </c>
      <c r="W30" s="32">
        <v>600</v>
      </c>
      <c r="X30" s="30">
        <f t="shared" si="2"/>
        <v>16.30434782608695</v>
      </c>
      <c r="Y30" s="30">
        <f t="shared" si="3"/>
        <v>0.5056179775280899</v>
      </c>
    </row>
    <row r="31" spans="1:25" x14ac:dyDescent="0.2">
      <c r="A31" s="2" t="s">
        <v>1360</v>
      </c>
      <c r="B31" s="30">
        <v>22.515000000000001</v>
      </c>
      <c r="C31" s="17">
        <v>164</v>
      </c>
      <c r="D31" s="17">
        <v>13</v>
      </c>
      <c r="E31" s="17">
        <v>180</v>
      </c>
      <c r="F31" s="17">
        <v>12</v>
      </c>
      <c r="G31" s="31">
        <f t="shared" si="0"/>
        <v>1.0975609756097562</v>
      </c>
      <c r="H31" s="32">
        <f t="shared" si="1"/>
        <v>206.3</v>
      </c>
      <c r="I31" s="56">
        <v>2.0899999999999998E-2</v>
      </c>
      <c r="J31" s="56">
        <v>5.7999999999999996E-3</v>
      </c>
      <c r="K31" s="56">
        <v>3.6700000000000001E-3</v>
      </c>
      <c r="L31" s="56">
        <v>2.4000000000000001E-4</v>
      </c>
      <c r="M31" s="82">
        <v>-0.13813</v>
      </c>
      <c r="N31" s="17">
        <v>4.5999999999999999E-2</v>
      </c>
      <c r="O31" s="17">
        <v>1.2999999999999999E-2</v>
      </c>
      <c r="P31" s="17"/>
      <c r="Q31" s="17">
        <v>20.9</v>
      </c>
      <c r="R31" s="17">
        <v>5.8</v>
      </c>
      <c r="S31" s="175">
        <v>23.6</v>
      </c>
      <c r="T31" s="175">
        <v>1.5</v>
      </c>
      <c r="U31" s="121">
        <f t="shared" si="4"/>
        <v>6.3559322033898304</v>
      </c>
      <c r="V31" s="32">
        <v>-220</v>
      </c>
      <c r="W31" s="32">
        <v>470</v>
      </c>
      <c r="X31" s="30">
        <f t="shared" si="2"/>
        <v>-12.918660287081352</v>
      </c>
      <c r="Y31" s="30">
        <f t="shared" si="3"/>
        <v>-0.46551724137931083</v>
      </c>
    </row>
    <row r="32" spans="1:25" s="114" customFormat="1" x14ac:dyDescent="0.2">
      <c r="A32" s="4" t="s">
        <v>1361</v>
      </c>
      <c r="B32" s="22">
        <v>20.959</v>
      </c>
      <c r="C32" s="25">
        <v>4.0999999999999996</v>
      </c>
      <c r="D32" s="25">
        <v>0.3</v>
      </c>
      <c r="E32" s="25">
        <v>0.51900000000000002</v>
      </c>
      <c r="F32" s="25">
        <v>7.2999999999999995E-2</v>
      </c>
      <c r="G32" s="23">
        <f t="shared" si="0"/>
        <v>0.12658536585365854</v>
      </c>
      <c r="H32" s="24">
        <f t="shared" si="1"/>
        <v>4.221965</v>
      </c>
      <c r="I32" s="58">
        <v>0.12</v>
      </c>
      <c r="J32" s="58">
        <v>0.21</v>
      </c>
      <c r="K32" s="58">
        <v>3.7000000000000002E-3</v>
      </c>
      <c r="L32" s="58">
        <v>2.0999999999999999E-3</v>
      </c>
      <c r="M32" s="80">
        <v>0.10813</v>
      </c>
      <c r="N32" s="25">
        <v>0.16</v>
      </c>
      <c r="O32" s="25">
        <v>0.42</v>
      </c>
      <c r="P32" s="25"/>
      <c r="Q32" s="25">
        <v>-30</v>
      </c>
      <c r="R32" s="25">
        <v>180</v>
      </c>
      <c r="S32" s="176">
        <v>24</v>
      </c>
      <c r="T32" s="176">
        <v>13</v>
      </c>
      <c r="U32" s="147">
        <f t="shared" si="4"/>
        <v>54.166666666666664</v>
      </c>
      <c r="V32" s="24">
        <v>-9000</v>
      </c>
      <c r="W32" s="24">
        <v>7000</v>
      </c>
      <c r="X32" s="22">
        <f t="shared" si="2"/>
        <v>180</v>
      </c>
      <c r="Y32" s="22">
        <f t="shared" si="3"/>
        <v>-0.3</v>
      </c>
    </row>
    <row r="33" spans="1:25" x14ac:dyDescent="0.2">
      <c r="A33" s="2" t="s">
        <v>1362</v>
      </c>
      <c r="B33" s="30">
        <v>22.501000000000001</v>
      </c>
      <c r="C33" s="17">
        <v>158</v>
      </c>
      <c r="D33" s="17">
        <v>10</v>
      </c>
      <c r="E33" s="17">
        <v>175.3</v>
      </c>
      <c r="F33" s="17">
        <v>8.6999999999999993</v>
      </c>
      <c r="G33" s="31">
        <f t="shared" si="0"/>
        <v>1.1094936708860761</v>
      </c>
      <c r="H33" s="32">
        <f t="shared" si="1"/>
        <v>199.19550000000001</v>
      </c>
      <c r="I33" s="56">
        <v>2.86E-2</v>
      </c>
      <c r="J33" s="56">
        <v>9.1000000000000004E-3</v>
      </c>
      <c r="K33" s="56">
        <v>3.7499999999999999E-3</v>
      </c>
      <c r="L33" s="56">
        <v>2.5000000000000001E-4</v>
      </c>
      <c r="M33" s="82">
        <v>-9.4795000000000004E-2</v>
      </c>
      <c r="N33" s="17">
        <v>5.7000000000000002E-2</v>
      </c>
      <c r="O33" s="17">
        <v>1.9E-2</v>
      </c>
      <c r="P33" s="17"/>
      <c r="Q33" s="17">
        <v>28.2</v>
      </c>
      <c r="R33" s="17">
        <v>8.9</v>
      </c>
      <c r="S33" s="175">
        <v>24.1</v>
      </c>
      <c r="T33" s="175">
        <v>1.6</v>
      </c>
      <c r="U33" s="121">
        <f t="shared" si="4"/>
        <v>6.6390041493775938</v>
      </c>
      <c r="V33" s="32">
        <v>110</v>
      </c>
      <c r="W33" s="32">
        <v>610</v>
      </c>
      <c r="X33" s="30">
        <f t="shared" si="2"/>
        <v>14.539007092198574</v>
      </c>
      <c r="Y33" s="30">
        <f t="shared" si="3"/>
        <v>0.46067415730337052</v>
      </c>
    </row>
    <row r="34" spans="1:25" s="114" customFormat="1" x14ac:dyDescent="0.2">
      <c r="A34" s="4" t="s">
        <v>1363</v>
      </c>
      <c r="B34" s="22">
        <v>20.687000000000001</v>
      </c>
      <c r="C34" s="25">
        <v>12</v>
      </c>
      <c r="D34" s="25">
        <v>1.8</v>
      </c>
      <c r="E34" s="25">
        <v>8.4</v>
      </c>
      <c r="F34" s="25">
        <v>2.2000000000000002</v>
      </c>
      <c r="G34" s="23">
        <f t="shared" si="0"/>
        <v>0.70000000000000007</v>
      </c>
      <c r="H34" s="24">
        <f t="shared" si="1"/>
        <v>13.974</v>
      </c>
      <c r="I34" s="58">
        <v>4.9000000000000002E-2</v>
      </c>
      <c r="J34" s="58">
        <v>8.2000000000000003E-2</v>
      </c>
      <c r="K34" s="58">
        <v>3.8E-3</v>
      </c>
      <c r="L34" s="58">
        <v>1.1999999999999999E-3</v>
      </c>
      <c r="M34" s="80">
        <v>-6.8949999999999997E-2</v>
      </c>
      <c r="N34" s="25">
        <v>0.1</v>
      </c>
      <c r="O34" s="25">
        <v>0.27</v>
      </c>
      <c r="P34" s="25"/>
      <c r="Q34" s="25">
        <v>21</v>
      </c>
      <c r="R34" s="25">
        <v>79</v>
      </c>
      <c r="S34" s="176">
        <v>24.6</v>
      </c>
      <c r="T34" s="176">
        <v>7.9</v>
      </c>
      <c r="U34" s="147">
        <f t="shared" si="4"/>
        <v>32.113821138211378</v>
      </c>
      <c r="V34" s="24">
        <v>-6100</v>
      </c>
      <c r="W34" s="24">
        <v>6100</v>
      </c>
      <c r="X34" s="22">
        <f t="shared" si="2"/>
        <v>-17.142857142857149</v>
      </c>
      <c r="Y34" s="22">
        <f t="shared" si="3"/>
        <v>-4.5569620253164578E-2</v>
      </c>
    </row>
    <row r="35" spans="1:25" x14ac:dyDescent="0.2">
      <c r="A35" s="2" t="s">
        <v>1364</v>
      </c>
      <c r="B35" s="30">
        <v>22.41</v>
      </c>
      <c r="C35" s="17">
        <v>122.1</v>
      </c>
      <c r="D35" s="17">
        <v>3</v>
      </c>
      <c r="E35" s="17">
        <v>38.65</v>
      </c>
      <c r="F35" s="17">
        <v>0.73</v>
      </c>
      <c r="G35" s="31">
        <f t="shared" ref="G35:G66" si="5">E35/C35</f>
        <v>0.31654381654381653</v>
      </c>
      <c r="H35" s="32">
        <f t="shared" ref="H35:H66" si="6">C35+(0.235*E35)</f>
        <v>131.18275</v>
      </c>
      <c r="I35" s="56">
        <v>2.5999999999999999E-2</v>
      </c>
      <c r="J35" s="56">
        <v>6.3E-3</v>
      </c>
      <c r="K35" s="56">
        <v>3.8400000000000001E-3</v>
      </c>
      <c r="L35" s="56">
        <v>3.3E-4</v>
      </c>
      <c r="M35" s="82">
        <v>0.24807000000000001</v>
      </c>
      <c r="N35" s="17">
        <v>5.2999999999999999E-2</v>
      </c>
      <c r="O35" s="17">
        <v>1.2999999999999999E-2</v>
      </c>
      <c r="P35" s="17"/>
      <c r="Q35" s="17">
        <v>25.9</v>
      </c>
      <c r="R35" s="17">
        <v>6.3</v>
      </c>
      <c r="S35" s="175">
        <v>24.7</v>
      </c>
      <c r="T35" s="175">
        <v>2.1</v>
      </c>
      <c r="U35" s="121">
        <f t="shared" si="4"/>
        <v>8.5020242914979764</v>
      </c>
      <c r="V35" s="32">
        <v>210</v>
      </c>
      <c r="W35" s="32">
        <v>450</v>
      </c>
      <c r="X35" s="30">
        <f t="shared" ref="X35:X66" si="7">100*(1-(S35/Q35))</f>
        <v>4.6332046332046346</v>
      </c>
      <c r="Y35" s="30">
        <f t="shared" ref="Y35:Y66" si="8">(Q35-S35)/R35</f>
        <v>0.19047619047619038</v>
      </c>
    </row>
    <row r="36" spans="1:25" x14ac:dyDescent="0.2">
      <c r="A36" s="2" t="s">
        <v>1365</v>
      </c>
      <c r="B36" s="30">
        <v>22.501000000000001</v>
      </c>
      <c r="C36" s="17">
        <v>179</v>
      </c>
      <c r="D36" s="17">
        <v>11</v>
      </c>
      <c r="E36" s="17">
        <v>189.5</v>
      </c>
      <c r="F36" s="17">
        <v>8.5</v>
      </c>
      <c r="G36" s="31">
        <f t="shared" si="5"/>
        <v>1.058659217877095</v>
      </c>
      <c r="H36" s="32">
        <f t="shared" si="6"/>
        <v>223.5325</v>
      </c>
      <c r="I36" s="56">
        <v>2.7300000000000001E-2</v>
      </c>
      <c r="J36" s="56">
        <v>7.3000000000000001E-3</v>
      </c>
      <c r="K36" s="56">
        <v>3.8600000000000001E-3</v>
      </c>
      <c r="L36" s="56">
        <v>2.9E-4</v>
      </c>
      <c r="M36" s="82">
        <v>0.20893999999999999</v>
      </c>
      <c r="N36" s="17">
        <v>5.1999999999999998E-2</v>
      </c>
      <c r="O36" s="17">
        <v>1.4E-2</v>
      </c>
      <c r="P36" s="17"/>
      <c r="Q36" s="17">
        <v>27.1</v>
      </c>
      <c r="R36" s="17">
        <v>7.1</v>
      </c>
      <c r="S36" s="175">
        <v>24.8</v>
      </c>
      <c r="T36" s="175">
        <v>1.9</v>
      </c>
      <c r="U36" s="121">
        <f t="shared" si="4"/>
        <v>7.6612903225806441</v>
      </c>
      <c r="V36" s="32">
        <v>140</v>
      </c>
      <c r="W36" s="32">
        <v>460</v>
      </c>
      <c r="X36" s="30">
        <f t="shared" si="7"/>
        <v>8.4870848708487152</v>
      </c>
      <c r="Y36" s="30">
        <f t="shared" si="8"/>
        <v>0.32394366197183111</v>
      </c>
    </row>
    <row r="37" spans="1:25" x14ac:dyDescent="0.2">
      <c r="A37" s="2" t="s">
        <v>1366</v>
      </c>
      <c r="B37" s="30">
        <v>22.501000000000001</v>
      </c>
      <c r="C37" s="17">
        <v>176</v>
      </c>
      <c r="D37" s="17">
        <v>16</v>
      </c>
      <c r="E37" s="17">
        <v>94.9</v>
      </c>
      <c r="F37" s="17">
        <v>7.6</v>
      </c>
      <c r="G37" s="31">
        <f t="shared" si="5"/>
        <v>0.53920454545454544</v>
      </c>
      <c r="H37" s="32">
        <f t="shared" si="6"/>
        <v>198.3015</v>
      </c>
      <c r="I37" s="56">
        <v>2.63E-2</v>
      </c>
      <c r="J37" s="56">
        <v>6.0000000000000001E-3</v>
      </c>
      <c r="K37" s="56">
        <v>3.8899999999999998E-3</v>
      </c>
      <c r="L37" s="56">
        <v>2.5999999999999998E-4</v>
      </c>
      <c r="M37" s="82">
        <v>-6.8728999999999998E-2</v>
      </c>
      <c r="N37" s="17">
        <v>5.3999999999999999E-2</v>
      </c>
      <c r="O37" s="17">
        <v>1.2999999999999999E-2</v>
      </c>
      <c r="P37" s="17"/>
      <c r="Q37" s="17">
        <v>26.2</v>
      </c>
      <c r="R37" s="17">
        <v>5.9</v>
      </c>
      <c r="S37" s="175">
        <v>25</v>
      </c>
      <c r="T37" s="175">
        <v>1.7</v>
      </c>
      <c r="U37" s="121">
        <f t="shared" si="4"/>
        <v>6.8000000000000007</v>
      </c>
      <c r="V37" s="32">
        <v>90</v>
      </c>
      <c r="W37" s="32">
        <v>460</v>
      </c>
      <c r="X37" s="30">
        <f t="shared" si="7"/>
        <v>4.5801526717557213</v>
      </c>
      <c r="Y37" s="30">
        <f t="shared" si="8"/>
        <v>0.20338983050847445</v>
      </c>
    </row>
    <row r="38" spans="1:25" x14ac:dyDescent="0.2">
      <c r="A38" s="2" t="s">
        <v>1367</v>
      </c>
      <c r="B38" s="30">
        <v>22.41</v>
      </c>
      <c r="C38" s="17">
        <v>120</v>
      </c>
      <c r="D38" s="17">
        <v>11</v>
      </c>
      <c r="E38" s="17">
        <v>85.5</v>
      </c>
      <c r="F38" s="17">
        <v>7.8</v>
      </c>
      <c r="G38" s="31">
        <f t="shared" si="5"/>
        <v>0.71250000000000002</v>
      </c>
      <c r="H38" s="32">
        <f t="shared" si="6"/>
        <v>140.0925</v>
      </c>
      <c r="I38" s="56">
        <v>2.9000000000000001E-2</v>
      </c>
      <c r="J38" s="56">
        <v>8.9999999999999993E-3</v>
      </c>
      <c r="K38" s="56">
        <v>4.1000000000000003E-3</v>
      </c>
      <c r="L38" s="56">
        <v>2.7E-4</v>
      </c>
      <c r="M38" s="82">
        <v>-8.3428000000000002E-2</v>
      </c>
      <c r="N38" s="17">
        <v>5.2999999999999999E-2</v>
      </c>
      <c r="O38" s="17">
        <v>1.7999999999999999E-2</v>
      </c>
      <c r="P38" s="17"/>
      <c r="Q38" s="17">
        <v>28.6</v>
      </c>
      <c r="R38" s="17">
        <v>8.8000000000000007</v>
      </c>
      <c r="S38" s="175">
        <v>26.3</v>
      </c>
      <c r="T38" s="175">
        <v>1.7</v>
      </c>
      <c r="U38" s="121">
        <f t="shared" si="4"/>
        <v>6.4638783269961975</v>
      </c>
      <c r="V38" s="32">
        <v>90</v>
      </c>
      <c r="W38" s="32">
        <v>570</v>
      </c>
      <c r="X38" s="30">
        <f t="shared" si="7"/>
        <v>8.0419580419580416</v>
      </c>
      <c r="Y38" s="30">
        <f t="shared" si="8"/>
        <v>0.26136363636363641</v>
      </c>
    </row>
    <row r="39" spans="1:25" x14ac:dyDescent="0.2">
      <c r="A39" s="2" t="s">
        <v>1368</v>
      </c>
      <c r="B39" s="30">
        <v>22.501000000000001</v>
      </c>
      <c r="C39" s="17">
        <v>143</v>
      </c>
      <c r="D39" s="17">
        <v>13</v>
      </c>
      <c r="E39" s="17">
        <v>115.5</v>
      </c>
      <c r="F39" s="17">
        <v>9.6999999999999993</v>
      </c>
      <c r="G39" s="31">
        <f t="shared" si="5"/>
        <v>0.80769230769230771</v>
      </c>
      <c r="H39" s="32">
        <f t="shared" si="6"/>
        <v>170.14249999999998</v>
      </c>
      <c r="I39" s="56">
        <v>2.9700000000000001E-2</v>
      </c>
      <c r="J39" s="56">
        <v>8.8999999999999999E-3</v>
      </c>
      <c r="K39" s="56">
        <v>4.0899999999999999E-3</v>
      </c>
      <c r="L39" s="56">
        <v>2.7E-4</v>
      </c>
      <c r="M39" s="82">
        <v>-0.21803</v>
      </c>
      <c r="N39" s="17">
        <v>5.3999999999999999E-2</v>
      </c>
      <c r="O39" s="17">
        <v>1.7999999999999999E-2</v>
      </c>
      <c r="P39" s="17"/>
      <c r="Q39" s="17">
        <v>29.4</v>
      </c>
      <c r="R39" s="17">
        <v>8.6999999999999993</v>
      </c>
      <c r="S39" s="175">
        <v>26.3</v>
      </c>
      <c r="T39" s="175">
        <v>1.7</v>
      </c>
      <c r="U39" s="121">
        <f t="shared" si="4"/>
        <v>6.4638783269961975</v>
      </c>
      <c r="V39" s="32">
        <v>10</v>
      </c>
      <c r="W39" s="32">
        <v>570</v>
      </c>
      <c r="X39" s="30">
        <f t="shared" si="7"/>
        <v>10.54421768707482</v>
      </c>
      <c r="Y39" s="30">
        <f t="shared" si="8"/>
        <v>0.35632183908045956</v>
      </c>
    </row>
    <row r="40" spans="1:25" s="114" customFormat="1" x14ac:dyDescent="0.2">
      <c r="A40" s="4" t="s">
        <v>1369</v>
      </c>
      <c r="B40" s="22">
        <v>16.513000000000002</v>
      </c>
      <c r="C40" s="25">
        <v>105.1</v>
      </c>
      <c r="D40" s="25">
        <v>7.2</v>
      </c>
      <c r="E40" s="25">
        <v>48.8</v>
      </c>
      <c r="F40" s="25">
        <v>2.8</v>
      </c>
      <c r="G40" s="23">
        <f t="shared" si="5"/>
        <v>0.46431969552806851</v>
      </c>
      <c r="H40" s="24">
        <f t="shared" si="6"/>
        <v>116.568</v>
      </c>
      <c r="I40" s="58">
        <v>3.6999999999999998E-2</v>
      </c>
      <c r="J40" s="58">
        <v>1.2999999999999999E-2</v>
      </c>
      <c r="K40" s="58">
        <v>4.1099999999999999E-3</v>
      </c>
      <c r="L40" s="58">
        <v>5.8E-4</v>
      </c>
      <c r="M40" s="80">
        <v>0.23233000000000001</v>
      </c>
      <c r="N40" s="25">
        <v>6.9000000000000006E-2</v>
      </c>
      <c r="O40" s="25">
        <v>2.4E-2</v>
      </c>
      <c r="P40" s="25"/>
      <c r="Q40" s="25">
        <v>37</v>
      </c>
      <c r="R40" s="25">
        <v>13</v>
      </c>
      <c r="S40" s="176">
        <v>26.4</v>
      </c>
      <c r="T40" s="176">
        <v>3.7</v>
      </c>
      <c r="U40" s="147">
        <f t="shared" si="4"/>
        <v>14.015151515151517</v>
      </c>
      <c r="V40" s="24">
        <v>540</v>
      </c>
      <c r="W40" s="24">
        <v>650</v>
      </c>
      <c r="X40" s="22">
        <f t="shared" si="7"/>
        <v>28.648648648648656</v>
      </c>
      <c r="Y40" s="22">
        <f t="shared" si="8"/>
        <v>0.81538461538461549</v>
      </c>
    </row>
    <row r="41" spans="1:25" x14ac:dyDescent="0.2">
      <c r="A41" s="2" t="s">
        <v>1370</v>
      </c>
      <c r="B41" s="30">
        <v>22.501000000000001</v>
      </c>
      <c r="C41" s="17">
        <v>102.9</v>
      </c>
      <c r="D41" s="17">
        <v>6.8</v>
      </c>
      <c r="E41" s="17">
        <v>57.1</v>
      </c>
      <c r="F41" s="17">
        <v>3</v>
      </c>
      <c r="G41" s="31">
        <f t="shared" si="5"/>
        <v>0.55490767735665691</v>
      </c>
      <c r="H41" s="32">
        <f t="shared" si="6"/>
        <v>116.3185</v>
      </c>
      <c r="I41" s="56">
        <v>2.7099999999999999E-2</v>
      </c>
      <c r="J41" s="56">
        <v>9.4999999999999998E-3</v>
      </c>
      <c r="K41" s="56">
        <v>4.15E-3</v>
      </c>
      <c r="L41" s="56">
        <v>3.6000000000000002E-4</v>
      </c>
      <c r="M41" s="82">
        <v>-8.5817000000000004E-2</v>
      </c>
      <c r="N41" s="17">
        <v>0.05</v>
      </c>
      <c r="O41" s="17">
        <v>1.9E-2</v>
      </c>
      <c r="P41" s="17"/>
      <c r="Q41" s="17">
        <v>26.7</v>
      </c>
      <c r="R41" s="17">
        <v>9.3000000000000007</v>
      </c>
      <c r="S41" s="175">
        <v>26.7</v>
      </c>
      <c r="T41" s="175">
        <v>2.2999999999999998</v>
      </c>
      <c r="U41" s="121">
        <f t="shared" si="4"/>
        <v>8.6142322097378283</v>
      </c>
      <c r="V41" s="32">
        <v>-200</v>
      </c>
      <c r="W41" s="32">
        <v>610</v>
      </c>
      <c r="X41" s="30">
        <f t="shared" si="7"/>
        <v>0</v>
      </c>
      <c r="Y41" s="30">
        <f t="shared" si="8"/>
        <v>0</v>
      </c>
    </row>
    <row r="42" spans="1:25" x14ac:dyDescent="0.2">
      <c r="A42" s="2" t="s">
        <v>1371</v>
      </c>
      <c r="B42" s="30">
        <v>22.501000000000001</v>
      </c>
      <c r="C42" s="17">
        <v>200</v>
      </c>
      <c r="D42" s="17">
        <v>15</v>
      </c>
      <c r="E42" s="17">
        <v>226</v>
      </c>
      <c r="F42" s="17">
        <v>13</v>
      </c>
      <c r="G42" s="31">
        <f t="shared" si="5"/>
        <v>1.1299999999999999</v>
      </c>
      <c r="H42" s="32">
        <f t="shared" si="6"/>
        <v>253.11</v>
      </c>
      <c r="I42" s="56">
        <v>3.4200000000000001E-2</v>
      </c>
      <c r="J42" s="56">
        <v>8.6999999999999994E-3</v>
      </c>
      <c r="K42" s="56">
        <v>4.2700000000000004E-3</v>
      </c>
      <c r="L42" s="56">
        <v>2.5000000000000001E-4</v>
      </c>
      <c r="M42" s="82">
        <v>0.12514</v>
      </c>
      <c r="N42" s="17">
        <v>5.8000000000000003E-2</v>
      </c>
      <c r="O42" s="17">
        <v>1.4E-2</v>
      </c>
      <c r="P42" s="17"/>
      <c r="Q42" s="17">
        <v>33.700000000000003</v>
      </c>
      <c r="R42" s="17">
        <v>8.4</v>
      </c>
      <c r="S42" s="175">
        <v>27.5</v>
      </c>
      <c r="T42" s="175">
        <v>1.6</v>
      </c>
      <c r="U42" s="121">
        <f t="shared" si="4"/>
        <v>5.8181818181818183</v>
      </c>
      <c r="V42" s="32">
        <v>140</v>
      </c>
      <c r="W42" s="32">
        <v>430</v>
      </c>
      <c r="X42" s="30">
        <f t="shared" si="7"/>
        <v>18.397626112759646</v>
      </c>
      <c r="Y42" s="30">
        <f t="shared" si="8"/>
        <v>0.73809523809523836</v>
      </c>
    </row>
    <row r="43" spans="1:25" x14ac:dyDescent="0.2">
      <c r="A43" s="2" t="s">
        <v>1372</v>
      </c>
      <c r="B43" s="30">
        <v>22.41</v>
      </c>
      <c r="C43" s="17">
        <v>294</v>
      </c>
      <c r="D43" s="17">
        <v>20</v>
      </c>
      <c r="E43" s="17">
        <v>99</v>
      </c>
      <c r="F43" s="17">
        <v>5.5</v>
      </c>
      <c r="G43" s="31">
        <f t="shared" si="5"/>
        <v>0.33673469387755101</v>
      </c>
      <c r="H43" s="32">
        <f t="shared" si="6"/>
        <v>317.26499999999999</v>
      </c>
      <c r="I43" s="56">
        <v>2.7699999999999999E-2</v>
      </c>
      <c r="J43" s="56">
        <v>5.1999999999999998E-3</v>
      </c>
      <c r="K43" s="56">
        <v>4.2700000000000004E-3</v>
      </c>
      <c r="L43" s="56">
        <v>3.1E-4</v>
      </c>
      <c r="M43" s="82">
        <v>0.32734999999999997</v>
      </c>
      <c r="N43" s="17">
        <v>4.3799999999999999E-2</v>
      </c>
      <c r="O43" s="17">
        <v>7.7000000000000002E-3</v>
      </c>
      <c r="P43" s="17"/>
      <c r="Q43" s="17">
        <v>28.5</v>
      </c>
      <c r="R43" s="17">
        <v>5.3</v>
      </c>
      <c r="S43" s="175">
        <v>27.5</v>
      </c>
      <c r="T43" s="175">
        <v>2</v>
      </c>
      <c r="U43" s="121">
        <f t="shared" si="4"/>
        <v>7.2727272727272725</v>
      </c>
      <c r="V43" s="32">
        <v>-10</v>
      </c>
      <c r="W43" s="32">
        <v>340</v>
      </c>
      <c r="X43" s="30">
        <f t="shared" si="7"/>
        <v>3.5087719298245612</v>
      </c>
      <c r="Y43" s="30">
        <f t="shared" si="8"/>
        <v>0.18867924528301888</v>
      </c>
    </row>
    <row r="44" spans="1:25" s="114" customFormat="1" x14ac:dyDescent="0.2">
      <c r="A44" s="4" t="s">
        <v>1373</v>
      </c>
      <c r="B44" s="22">
        <v>16.241</v>
      </c>
      <c r="C44" s="25">
        <v>181</v>
      </c>
      <c r="D44" s="25">
        <v>18</v>
      </c>
      <c r="E44" s="25">
        <v>182</v>
      </c>
      <c r="F44" s="25">
        <v>21</v>
      </c>
      <c r="G44" s="23">
        <f t="shared" si="5"/>
        <v>1.0055248618784531</v>
      </c>
      <c r="H44" s="24">
        <f t="shared" si="6"/>
        <v>223.76999999999998</v>
      </c>
      <c r="I44" s="58">
        <v>2.3900000000000001E-2</v>
      </c>
      <c r="J44" s="58">
        <v>9.4999999999999998E-3</v>
      </c>
      <c r="K44" s="58">
        <v>4.3E-3</v>
      </c>
      <c r="L44" s="58">
        <v>1E-3</v>
      </c>
      <c r="M44" s="80">
        <v>0.34864000000000001</v>
      </c>
      <c r="N44" s="25">
        <v>3.9E-2</v>
      </c>
      <c r="O44" s="25">
        <v>1.9E-2</v>
      </c>
      <c r="P44" s="25"/>
      <c r="Q44" s="25">
        <v>23.7</v>
      </c>
      <c r="R44" s="25">
        <v>9.4</v>
      </c>
      <c r="S44" s="176">
        <v>27.8</v>
      </c>
      <c r="T44" s="176">
        <v>6.7</v>
      </c>
      <c r="U44" s="147">
        <f t="shared" si="4"/>
        <v>24.100719424460433</v>
      </c>
      <c r="V44" s="24">
        <v>-280</v>
      </c>
      <c r="W44" s="24">
        <v>720</v>
      </c>
      <c r="X44" s="22">
        <f t="shared" si="7"/>
        <v>-17.299578059071742</v>
      </c>
      <c r="Y44" s="22">
        <f t="shared" si="8"/>
        <v>-0.43617021276595758</v>
      </c>
    </row>
    <row r="45" spans="1:25" x14ac:dyDescent="0.2">
      <c r="A45" s="2" t="s">
        <v>1374</v>
      </c>
      <c r="B45" s="30">
        <v>22.501000000000001</v>
      </c>
      <c r="C45" s="17">
        <v>176.8</v>
      </c>
      <c r="D45" s="17">
        <v>8.5</v>
      </c>
      <c r="E45" s="17">
        <v>180.7</v>
      </c>
      <c r="F45" s="17">
        <v>9</v>
      </c>
      <c r="G45" s="31">
        <f t="shared" si="5"/>
        <v>1.0220588235294117</v>
      </c>
      <c r="H45" s="32">
        <f t="shared" si="6"/>
        <v>219.2645</v>
      </c>
      <c r="I45" s="56">
        <v>2.53E-2</v>
      </c>
      <c r="J45" s="56">
        <v>5.7000000000000002E-3</v>
      </c>
      <c r="K45" s="56">
        <v>4.3899999999999998E-3</v>
      </c>
      <c r="L45" s="56">
        <v>2.7E-4</v>
      </c>
      <c r="M45" s="82">
        <v>0.19586999999999999</v>
      </c>
      <c r="N45" s="17">
        <v>4.1000000000000002E-2</v>
      </c>
      <c r="O45" s="17">
        <v>9.1999999999999998E-3</v>
      </c>
      <c r="P45" s="17"/>
      <c r="Q45" s="17">
        <v>25.2</v>
      </c>
      <c r="R45" s="17">
        <v>5.6</v>
      </c>
      <c r="S45" s="175">
        <v>28.2</v>
      </c>
      <c r="T45" s="175">
        <v>1.7</v>
      </c>
      <c r="U45" s="121">
        <f t="shared" si="4"/>
        <v>6.0283687943262407</v>
      </c>
      <c r="V45" s="32">
        <v>-140</v>
      </c>
      <c r="W45" s="32">
        <v>390</v>
      </c>
      <c r="X45" s="30">
        <f t="shared" si="7"/>
        <v>-11.904761904761907</v>
      </c>
      <c r="Y45" s="30">
        <f t="shared" si="8"/>
        <v>-0.5357142857142857</v>
      </c>
    </row>
    <row r="46" spans="1:25" x14ac:dyDescent="0.2">
      <c r="A46" s="2" t="s">
        <v>1375</v>
      </c>
      <c r="B46" s="30">
        <v>22.41</v>
      </c>
      <c r="C46" s="17">
        <v>211</v>
      </c>
      <c r="D46" s="17">
        <v>16</v>
      </c>
      <c r="E46" s="17">
        <v>224</v>
      </c>
      <c r="F46" s="17">
        <v>13</v>
      </c>
      <c r="G46" s="31">
        <f t="shared" si="5"/>
        <v>1.061611374407583</v>
      </c>
      <c r="H46" s="32">
        <f t="shared" si="6"/>
        <v>263.64</v>
      </c>
      <c r="I46" s="56">
        <v>3.2199999999999999E-2</v>
      </c>
      <c r="J46" s="56">
        <v>7.6E-3</v>
      </c>
      <c r="K46" s="56">
        <v>4.4000000000000003E-3</v>
      </c>
      <c r="L46" s="56">
        <v>2.4000000000000001E-4</v>
      </c>
      <c r="M46" s="82">
        <v>7.6638999999999999E-2</v>
      </c>
      <c r="N46" s="17">
        <v>5.3999999999999999E-2</v>
      </c>
      <c r="O46" s="17">
        <v>1.2999999999999999E-2</v>
      </c>
      <c r="P46" s="17"/>
      <c r="Q46" s="17">
        <v>31.9</v>
      </c>
      <c r="R46" s="17">
        <v>7.5</v>
      </c>
      <c r="S46" s="175">
        <v>28.3</v>
      </c>
      <c r="T46" s="175">
        <v>1.6</v>
      </c>
      <c r="U46" s="121">
        <f t="shared" si="4"/>
        <v>5.6537102473498235</v>
      </c>
      <c r="V46" s="32">
        <v>240</v>
      </c>
      <c r="W46" s="32">
        <v>420</v>
      </c>
      <c r="X46" s="30">
        <f t="shared" si="7"/>
        <v>11.285266457680244</v>
      </c>
      <c r="Y46" s="30">
        <f t="shared" si="8"/>
        <v>0.4799999999999997</v>
      </c>
    </row>
    <row r="47" spans="1:25" x14ac:dyDescent="0.2">
      <c r="A47" s="2" t="s">
        <v>1376</v>
      </c>
      <c r="B47" s="30">
        <v>22.501000000000001</v>
      </c>
      <c r="C47" s="17">
        <v>206</v>
      </c>
      <c r="D47" s="17">
        <v>17</v>
      </c>
      <c r="E47" s="17">
        <v>74.3</v>
      </c>
      <c r="F47" s="17">
        <v>4.2</v>
      </c>
      <c r="G47" s="31">
        <f t="shared" si="5"/>
        <v>0.3606796116504854</v>
      </c>
      <c r="H47" s="32">
        <f t="shared" si="6"/>
        <v>223.4605</v>
      </c>
      <c r="I47" s="56">
        <v>2.5399999999999999E-2</v>
      </c>
      <c r="J47" s="56">
        <v>6.1000000000000004E-3</v>
      </c>
      <c r="K47" s="56">
        <v>4.4200000000000003E-3</v>
      </c>
      <c r="L47" s="56">
        <v>3.2000000000000003E-4</v>
      </c>
      <c r="M47" s="82">
        <v>7.0059999999999997E-2</v>
      </c>
      <c r="N47" s="17">
        <v>4.5999999999999999E-2</v>
      </c>
      <c r="O47" s="17">
        <v>1.2E-2</v>
      </c>
      <c r="P47" s="17"/>
      <c r="Q47" s="17">
        <v>25.3</v>
      </c>
      <c r="R47" s="17">
        <v>6</v>
      </c>
      <c r="S47" s="175">
        <v>28.4</v>
      </c>
      <c r="T47" s="175">
        <v>2</v>
      </c>
      <c r="U47" s="121">
        <f t="shared" si="4"/>
        <v>7.042253521126761</v>
      </c>
      <c r="V47" s="32">
        <v>-230</v>
      </c>
      <c r="W47" s="32">
        <v>400</v>
      </c>
      <c r="X47" s="30">
        <f t="shared" si="7"/>
        <v>-12.252964426877465</v>
      </c>
      <c r="Y47" s="30">
        <f t="shared" si="8"/>
        <v>-0.51666666666666627</v>
      </c>
    </row>
    <row r="48" spans="1:25" x14ac:dyDescent="0.2">
      <c r="A48" s="2" t="s">
        <v>1377</v>
      </c>
      <c r="B48" s="30">
        <v>22.501000000000001</v>
      </c>
      <c r="C48" s="17">
        <v>169</v>
      </c>
      <c r="D48" s="17">
        <v>13</v>
      </c>
      <c r="E48" s="17">
        <v>190</v>
      </c>
      <c r="F48" s="17">
        <v>10</v>
      </c>
      <c r="G48" s="31">
        <f t="shared" si="5"/>
        <v>1.1242603550295858</v>
      </c>
      <c r="H48" s="32">
        <f t="shared" si="6"/>
        <v>213.65</v>
      </c>
      <c r="I48" s="56">
        <v>3.4000000000000002E-2</v>
      </c>
      <c r="J48" s="56">
        <v>7.1000000000000004E-3</v>
      </c>
      <c r="K48" s="56">
        <v>4.47E-3</v>
      </c>
      <c r="L48" s="56">
        <v>2.5999999999999998E-4</v>
      </c>
      <c r="M48" s="82">
        <v>0.1086</v>
      </c>
      <c r="N48" s="17">
        <v>5.6000000000000001E-2</v>
      </c>
      <c r="O48" s="17">
        <v>1.2E-2</v>
      </c>
      <c r="P48" s="17"/>
      <c r="Q48" s="17">
        <v>33.700000000000003</v>
      </c>
      <c r="R48" s="17">
        <v>6.9</v>
      </c>
      <c r="S48" s="175">
        <v>28.7</v>
      </c>
      <c r="T48" s="175">
        <v>1.7</v>
      </c>
      <c r="U48" s="121">
        <f t="shared" si="4"/>
        <v>5.9233449477351918</v>
      </c>
      <c r="V48" s="32">
        <v>230</v>
      </c>
      <c r="W48" s="32">
        <v>380</v>
      </c>
      <c r="X48" s="30">
        <f t="shared" si="7"/>
        <v>14.836795252225532</v>
      </c>
      <c r="Y48" s="30">
        <f t="shared" si="8"/>
        <v>0.72463768115942073</v>
      </c>
    </row>
    <row r="49" spans="1:25" x14ac:dyDescent="0.2">
      <c r="A49" s="2" t="s">
        <v>1378</v>
      </c>
      <c r="B49" s="30">
        <v>22.501000000000001</v>
      </c>
      <c r="C49" s="17">
        <v>193</v>
      </c>
      <c r="D49" s="17">
        <v>13</v>
      </c>
      <c r="E49" s="17">
        <v>164</v>
      </c>
      <c r="F49" s="17">
        <v>8.6999999999999993</v>
      </c>
      <c r="G49" s="31">
        <f t="shared" si="5"/>
        <v>0.84974093264248707</v>
      </c>
      <c r="H49" s="32">
        <f t="shared" si="6"/>
        <v>231.54</v>
      </c>
      <c r="I49" s="56">
        <v>2.52E-2</v>
      </c>
      <c r="J49" s="56">
        <v>6.1999999999999998E-3</v>
      </c>
      <c r="K49" s="56">
        <v>4.4900000000000001E-3</v>
      </c>
      <c r="L49" s="56">
        <v>2.7999999999999998E-4</v>
      </c>
      <c r="M49" s="82">
        <v>-5.4948999999999998E-2</v>
      </c>
      <c r="N49" s="17">
        <v>4.7E-2</v>
      </c>
      <c r="O49" s="17">
        <v>1.2E-2</v>
      </c>
      <c r="P49" s="17"/>
      <c r="Q49" s="17">
        <v>25.1</v>
      </c>
      <c r="R49" s="17">
        <v>6.1</v>
      </c>
      <c r="S49" s="175">
        <v>28.9</v>
      </c>
      <c r="T49" s="175">
        <v>1.8</v>
      </c>
      <c r="U49" s="121">
        <f t="shared" si="4"/>
        <v>6.2283737024221457</v>
      </c>
      <c r="V49" s="32">
        <v>-100</v>
      </c>
      <c r="W49" s="32">
        <v>440</v>
      </c>
      <c r="X49" s="30">
        <f t="shared" si="7"/>
        <v>-15.139442231075684</v>
      </c>
      <c r="Y49" s="30">
        <f t="shared" si="8"/>
        <v>-0.62295081967213073</v>
      </c>
    </row>
    <row r="50" spans="1:25" s="114" customFormat="1" x14ac:dyDescent="0.2">
      <c r="A50" s="4" t="s">
        <v>1379</v>
      </c>
      <c r="B50" s="22">
        <v>21.774999999999999</v>
      </c>
      <c r="C50" s="25">
        <v>199</v>
      </c>
      <c r="D50" s="25">
        <v>13</v>
      </c>
      <c r="E50" s="25">
        <v>218</v>
      </c>
      <c r="F50" s="25">
        <v>11</v>
      </c>
      <c r="G50" s="23">
        <f t="shared" si="5"/>
        <v>1.0954773869346734</v>
      </c>
      <c r="H50" s="24">
        <f t="shared" si="6"/>
        <v>250.23</v>
      </c>
      <c r="I50" s="58">
        <v>3.9199999999999999E-2</v>
      </c>
      <c r="J50" s="58">
        <v>7.3000000000000001E-3</v>
      </c>
      <c r="K50" s="58">
        <v>4.5300000000000002E-3</v>
      </c>
      <c r="L50" s="58">
        <v>2.5000000000000001E-4</v>
      </c>
      <c r="M50" s="80">
        <v>0.17311000000000001</v>
      </c>
      <c r="N50" s="25">
        <v>5.8999999999999997E-2</v>
      </c>
      <c r="O50" s="25">
        <v>1.2E-2</v>
      </c>
      <c r="P50" s="25"/>
      <c r="Q50" s="25">
        <v>38.799999999999997</v>
      </c>
      <c r="R50" s="25">
        <v>7.1</v>
      </c>
      <c r="S50" s="176">
        <v>29.1</v>
      </c>
      <c r="T50" s="176">
        <v>1.6</v>
      </c>
      <c r="U50" s="146">
        <f t="shared" si="4"/>
        <v>5.4982817869415808</v>
      </c>
      <c r="V50" s="24">
        <v>400</v>
      </c>
      <c r="W50" s="24">
        <v>400</v>
      </c>
      <c r="X50" s="22">
        <f t="shared" si="7"/>
        <v>24.999999999999989</v>
      </c>
      <c r="Y50" s="29">
        <f t="shared" si="8"/>
        <v>1.3661971830985911</v>
      </c>
    </row>
    <row r="51" spans="1:25" x14ac:dyDescent="0.2">
      <c r="A51" s="2" t="s">
        <v>1380</v>
      </c>
      <c r="B51" s="30">
        <v>19.687999999999999</v>
      </c>
      <c r="C51" s="17">
        <v>148.19999999999999</v>
      </c>
      <c r="D51" s="17">
        <v>7.7</v>
      </c>
      <c r="E51" s="17">
        <v>103.4</v>
      </c>
      <c r="F51" s="17">
        <v>3.8</v>
      </c>
      <c r="G51" s="31">
        <f t="shared" si="5"/>
        <v>0.69770580296896101</v>
      </c>
      <c r="H51" s="32">
        <f t="shared" si="6"/>
        <v>172.499</v>
      </c>
      <c r="I51" s="56">
        <v>3.73E-2</v>
      </c>
      <c r="J51" s="56">
        <v>8.2000000000000007E-3</v>
      </c>
      <c r="K51" s="56">
        <v>4.5799999999999999E-3</v>
      </c>
      <c r="L51" s="56">
        <v>3.3E-4</v>
      </c>
      <c r="M51" s="82">
        <v>0.14593</v>
      </c>
      <c r="N51" s="17">
        <v>5.7000000000000002E-2</v>
      </c>
      <c r="O51" s="17">
        <v>1.2E-2</v>
      </c>
      <c r="P51" s="17"/>
      <c r="Q51" s="17">
        <v>36.9</v>
      </c>
      <c r="R51" s="17">
        <v>8</v>
      </c>
      <c r="S51" s="175">
        <v>29.4</v>
      </c>
      <c r="T51" s="175">
        <v>2.1</v>
      </c>
      <c r="U51" s="121">
        <f t="shared" si="4"/>
        <v>7.1428571428571441</v>
      </c>
      <c r="V51" s="32">
        <v>450</v>
      </c>
      <c r="W51" s="32">
        <v>430</v>
      </c>
      <c r="X51" s="30">
        <f t="shared" si="7"/>
        <v>20.325203252032519</v>
      </c>
      <c r="Y51" s="30">
        <f t="shared" si="8"/>
        <v>0.9375</v>
      </c>
    </row>
    <row r="52" spans="1:25" x14ac:dyDescent="0.2">
      <c r="A52" s="2" t="s">
        <v>1381</v>
      </c>
      <c r="B52" s="30">
        <v>22.41</v>
      </c>
      <c r="C52" s="17">
        <v>176</v>
      </c>
      <c r="D52" s="17">
        <v>11</v>
      </c>
      <c r="E52" s="17">
        <v>193.4</v>
      </c>
      <c r="F52" s="17">
        <v>9.9</v>
      </c>
      <c r="G52" s="31">
        <f t="shared" si="5"/>
        <v>1.0988636363636364</v>
      </c>
      <c r="H52" s="32">
        <f t="shared" si="6"/>
        <v>221.44900000000001</v>
      </c>
      <c r="I52" s="56">
        <v>2.58E-2</v>
      </c>
      <c r="J52" s="56">
        <v>6.8999999999999999E-3</v>
      </c>
      <c r="K52" s="56">
        <v>4.5999999999999999E-3</v>
      </c>
      <c r="L52" s="56">
        <v>3.2000000000000003E-4</v>
      </c>
      <c r="M52" s="82">
        <v>-2.9349E-2</v>
      </c>
      <c r="N52" s="17">
        <v>4.2999999999999997E-2</v>
      </c>
      <c r="O52" s="17">
        <v>1.2E-2</v>
      </c>
      <c r="P52" s="17"/>
      <c r="Q52" s="17">
        <v>25.7</v>
      </c>
      <c r="R52" s="17">
        <v>6.8</v>
      </c>
      <c r="S52" s="175">
        <v>29.6</v>
      </c>
      <c r="T52" s="175">
        <v>2.1</v>
      </c>
      <c r="U52" s="121">
        <f t="shared" si="4"/>
        <v>7.0945945945945947</v>
      </c>
      <c r="V52" s="32">
        <v>-200</v>
      </c>
      <c r="W52" s="32">
        <v>480</v>
      </c>
      <c r="X52" s="30">
        <f t="shared" si="7"/>
        <v>-15.175097276264605</v>
      </c>
      <c r="Y52" s="30">
        <f t="shared" si="8"/>
        <v>-0.57352941176470618</v>
      </c>
    </row>
    <row r="53" spans="1:25" x14ac:dyDescent="0.2">
      <c r="A53" s="2" t="s">
        <v>1382</v>
      </c>
      <c r="B53" s="30">
        <v>22.501000000000001</v>
      </c>
      <c r="C53" s="17">
        <v>195</v>
      </c>
      <c r="D53" s="17">
        <v>14</v>
      </c>
      <c r="E53" s="17">
        <v>171</v>
      </c>
      <c r="F53" s="17">
        <v>10</v>
      </c>
      <c r="G53" s="31">
        <f t="shared" si="5"/>
        <v>0.87692307692307692</v>
      </c>
      <c r="H53" s="32">
        <f t="shared" si="6"/>
        <v>235.185</v>
      </c>
      <c r="I53" s="56">
        <v>3.1800000000000002E-2</v>
      </c>
      <c r="J53" s="56">
        <v>7.0000000000000001E-3</v>
      </c>
      <c r="K53" s="56">
        <v>4.6299999999999996E-3</v>
      </c>
      <c r="L53" s="56">
        <v>2.7E-4</v>
      </c>
      <c r="M53" s="82">
        <v>5.8357000000000001E-3</v>
      </c>
      <c r="N53" s="17">
        <v>0.05</v>
      </c>
      <c r="O53" s="17">
        <v>1.2E-2</v>
      </c>
      <c r="P53" s="17"/>
      <c r="Q53" s="17">
        <v>32.700000000000003</v>
      </c>
      <c r="R53" s="17">
        <v>7.1</v>
      </c>
      <c r="S53" s="175">
        <v>29.8</v>
      </c>
      <c r="T53" s="175">
        <v>1.7</v>
      </c>
      <c r="U53" s="121">
        <f t="shared" si="4"/>
        <v>5.7046979865771803</v>
      </c>
      <c r="V53" s="32">
        <v>40</v>
      </c>
      <c r="W53" s="32">
        <v>420</v>
      </c>
      <c r="X53" s="30">
        <f t="shared" si="7"/>
        <v>8.8685015290519971</v>
      </c>
      <c r="Y53" s="30">
        <f t="shared" si="8"/>
        <v>0.40845070422535246</v>
      </c>
    </row>
    <row r="54" spans="1:25" x14ac:dyDescent="0.2">
      <c r="A54" s="2" t="s">
        <v>1383</v>
      </c>
      <c r="B54" s="30">
        <v>19.053000000000001</v>
      </c>
      <c r="C54" s="17">
        <v>243</v>
      </c>
      <c r="D54" s="17">
        <v>16</v>
      </c>
      <c r="E54" s="17">
        <v>260</v>
      </c>
      <c r="F54" s="17">
        <v>13</v>
      </c>
      <c r="G54" s="31">
        <f t="shared" si="5"/>
        <v>1.0699588477366255</v>
      </c>
      <c r="H54" s="32">
        <f t="shared" si="6"/>
        <v>304.10000000000002</v>
      </c>
      <c r="I54" s="56">
        <v>3.1600000000000003E-2</v>
      </c>
      <c r="J54" s="56">
        <v>7.3000000000000001E-3</v>
      </c>
      <c r="K54" s="56">
        <v>4.6499999999999996E-3</v>
      </c>
      <c r="L54" s="56">
        <v>2.7999999999999998E-4</v>
      </c>
      <c r="M54" s="82">
        <v>-0.10599</v>
      </c>
      <c r="N54" s="17">
        <v>4.7E-2</v>
      </c>
      <c r="O54" s="17">
        <v>1.0999999999999999E-2</v>
      </c>
      <c r="P54" s="17"/>
      <c r="Q54" s="17">
        <v>31.4</v>
      </c>
      <c r="R54" s="17">
        <v>7.2</v>
      </c>
      <c r="S54" s="175">
        <v>29.9</v>
      </c>
      <c r="T54" s="175">
        <v>1.8</v>
      </c>
      <c r="U54" s="121">
        <f t="shared" si="4"/>
        <v>6.0200668896321075</v>
      </c>
      <c r="V54" s="32">
        <v>-30</v>
      </c>
      <c r="W54" s="32">
        <v>390</v>
      </c>
      <c r="X54" s="30">
        <f t="shared" si="7"/>
        <v>4.777070063694266</v>
      </c>
      <c r="Y54" s="30">
        <f t="shared" si="8"/>
        <v>0.20833333333333331</v>
      </c>
    </row>
    <row r="55" spans="1:25" x14ac:dyDescent="0.2">
      <c r="A55" s="2" t="s">
        <v>1384</v>
      </c>
      <c r="B55" s="30">
        <v>22.501000000000001</v>
      </c>
      <c r="C55" s="17">
        <v>252</v>
      </c>
      <c r="D55" s="17">
        <v>18</v>
      </c>
      <c r="E55" s="17">
        <v>93</v>
      </c>
      <c r="F55" s="17">
        <v>6.1</v>
      </c>
      <c r="G55" s="31">
        <f t="shared" si="5"/>
        <v>0.36904761904761907</v>
      </c>
      <c r="H55" s="32">
        <f t="shared" si="6"/>
        <v>273.85500000000002</v>
      </c>
      <c r="I55" s="56">
        <v>3.4299999999999997E-2</v>
      </c>
      <c r="J55" s="56">
        <v>5.7000000000000002E-3</v>
      </c>
      <c r="K55" s="56">
        <v>4.64E-3</v>
      </c>
      <c r="L55" s="56">
        <v>2.1000000000000001E-4</v>
      </c>
      <c r="M55" s="82">
        <v>-7.1720000000000006E-2</v>
      </c>
      <c r="N55" s="17">
        <v>5.4399999999999997E-2</v>
      </c>
      <c r="O55" s="17">
        <v>9.9000000000000008E-3</v>
      </c>
      <c r="P55" s="17"/>
      <c r="Q55" s="17">
        <v>34</v>
      </c>
      <c r="R55" s="17">
        <v>5.6</v>
      </c>
      <c r="S55" s="175">
        <v>29.9</v>
      </c>
      <c r="T55" s="175">
        <v>1.3</v>
      </c>
      <c r="U55" s="121">
        <f t="shared" si="4"/>
        <v>4.3478260869565224</v>
      </c>
      <c r="V55" s="32">
        <v>300</v>
      </c>
      <c r="W55" s="32">
        <v>320</v>
      </c>
      <c r="X55" s="30">
        <f t="shared" si="7"/>
        <v>12.058823529411766</v>
      </c>
      <c r="Y55" s="30">
        <f t="shared" si="8"/>
        <v>0.73214285714285743</v>
      </c>
    </row>
    <row r="56" spans="1:25" x14ac:dyDescent="0.2">
      <c r="A56" s="2" t="s">
        <v>1385</v>
      </c>
      <c r="B56" s="30">
        <v>22.501000000000001</v>
      </c>
      <c r="C56" s="17">
        <v>164</v>
      </c>
      <c r="D56" s="17">
        <v>12</v>
      </c>
      <c r="E56" s="17">
        <v>173.2</v>
      </c>
      <c r="F56" s="17">
        <v>9.1999999999999993</v>
      </c>
      <c r="G56" s="31">
        <f t="shared" si="5"/>
        <v>1.0560975609756096</v>
      </c>
      <c r="H56" s="32">
        <f t="shared" si="6"/>
        <v>204.702</v>
      </c>
      <c r="I56" s="56">
        <v>3.0200000000000001E-2</v>
      </c>
      <c r="J56" s="56">
        <v>6.0000000000000001E-3</v>
      </c>
      <c r="K56" s="56">
        <v>4.6600000000000001E-3</v>
      </c>
      <c r="L56" s="56">
        <v>2.9999999999999997E-4</v>
      </c>
      <c r="M56" s="82">
        <v>0.33690999999999999</v>
      </c>
      <c r="N56" s="17">
        <v>4.5199999999999997E-2</v>
      </c>
      <c r="O56" s="17">
        <v>8.3000000000000001E-3</v>
      </c>
      <c r="P56" s="17"/>
      <c r="Q56" s="17">
        <v>30</v>
      </c>
      <c r="R56" s="17">
        <v>5.9</v>
      </c>
      <c r="S56" s="175">
        <v>30</v>
      </c>
      <c r="T56" s="175">
        <v>1.9</v>
      </c>
      <c r="U56" s="121">
        <f t="shared" si="4"/>
        <v>6.3333333333333321</v>
      </c>
      <c r="V56" s="32">
        <v>-130</v>
      </c>
      <c r="W56" s="32">
        <v>330</v>
      </c>
      <c r="X56" s="30">
        <f t="shared" si="7"/>
        <v>0</v>
      </c>
      <c r="Y56" s="30">
        <f t="shared" si="8"/>
        <v>0</v>
      </c>
    </row>
    <row r="57" spans="1:25" x14ac:dyDescent="0.2">
      <c r="A57" s="2" t="s">
        <v>1386</v>
      </c>
      <c r="B57" s="30">
        <v>22.501000000000001</v>
      </c>
      <c r="C57" s="17">
        <v>236</v>
      </c>
      <c r="D57" s="17">
        <v>15</v>
      </c>
      <c r="E57" s="17">
        <v>244</v>
      </c>
      <c r="F57" s="17">
        <v>11</v>
      </c>
      <c r="G57" s="31">
        <f t="shared" si="5"/>
        <v>1.0338983050847457</v>
      </c>
      <c r="H57" s="32">
        <f t="shared" si="6"/>
        <v>293.33999999999997</v>
      </c>
      <c r="I57" s="56">
        <v>3.2899999999999999E-2</v>
      </c>
      <c r="J57" s="56">
        <v>5.4999999999999997E-3</v>
      </c>
      <c r="K57" s="56">
        <v>4.6899999999999997E-3</v>
      </c>
      <c r="L57" s="56">
        <v>2.4000000000000001E-4</v>
      </c>
      <c r="M57" s="82">
        <v>0.33449000000000001</v>
      </c>
      <c r="N57" s="17">
        <v>5.1200000000000002E-2</v>
      </c>
      <c r="O57" s="17">
        <v>8.6999999999999994E-3</v>
      </c>
      <c r="P57" s="17"/>
      <c r="Q57" s="17">
        <v>32.700000000000003</v>
      </c>
      <c r="R57" s="17">
        <v>5.4</v>
      </c>
      <c r="S57" s="175">
        <v>30.2</v>
      </c>
      <c r="T57" s="175">
        <v>1.5</v>
      </c>
      <c r="U57" s="121">
        <f t="shared" si="4"/>
        <v>4.9668874172185431</v>
      </c>
      <c r="V57" s="32">
        <v>140</v>
      </c>
      <c r="W57" s="32">
        <v>340</v>
      </c>
      <c r="X57" s="30">
        <f t="shared" si="7"/>
        <v>7.6452599388379339</v>
      </c>
      <c r="Y57" s="30">
        <f t="shared" si="8"/>
        <v>0.46296296296296358</v>
      </c>
    </row>
    <row r="58" spans="1:25" x14ac:dyDescent="0.2">
      <c r="A58" s="2" t="s">
        <v>1387</v>
      </c>
      <c r="B58" s="30">
        <v>22.41</v>
      </c>
      <c r="C58" s="17">
        <v>228</v>
      </c>
      <c r="D58" s="17">
        <v>13</v>
      </c>
      <c r="E58" s="17">
        <v>233.6</v>
      </c>
      <c r="F58" s="17">
        <v>9.3000000000000007</v>
      </c>
      <c r="G58" s="31">
        <f t="shared" si="5"/>
        <v>1.024561403508772</v>
      </c>
      <c r="H58" s="32">
        <f t="shared" si="6"/>
        <v>282.89600000000002</v>
      </c>
      <c r="I58" s="56">
        <v>3.3099999999999997E-2</v>
      </c>
      <c r="J58" s="56">
        <v>8.0999999999999996E-3</v>
      </c>
      <c r="K58" s="56">
        <v>4.7099999999999998E-3</v>
      </c>
      <c r="L58" s="56">
        <v>2.3000000000000001E-4</v>
      </c>
      <c r="M58" s="82">
        <v>-0.21060999999999999</v>
      </c>
      <c r="N58" s="17">
        <v>5.1999999999999998E-2</v>
      </c>
      <c r="O58" s="17">
        <v>1.2999999999999999E-2</v>
      </c>
      <c r="P58" s="17"/>
      <c r="Q58" s="17">
        <v>32.799999999999997</v>
      </c>
      <c r="R58" s="17">
        <v>7.9</v>
      </c>
      <c r="S58" s="175">
        <v>30.3</v>
      </c>
      <c r="T58" s="175">
        <v>1.5</v>
      </c>
      <c r="U58" s="121">
        <f t="shared" si="4"/>
        <v>4.9504950495049505</v>
      </c>
      <c r="V58" s="32">
        <v>-60</v>
      </c>
      <c r="W58" s="32">
        <v>450</v>
      </c>
      <c r="X58" s="30">
        <f t="shared" si="7"/>
        <v>7.6219512195121801</v>
      </c>
      <c r="Y58" s="30">
        <f t="shared" si="8"/>
        <v>0.31645569620253117</v>
      </c>
    </row>
    <row r="59" spans="1:25" x14ac:dyDescent="0.2">
      <c r="A59" s="2" t="s">
        <v>1388</v>
      </c>
      <c r="B59" s="30">
        <v>22.41</v>
      </c>
      <c r="C59" s="17">
        <v>205</v>
      </c>
      <c r="D59" s="17">
        <v>14</v>
      </c>
      <c r="E59" s="17">
        <v>157.9</v>
      </c>
      <c r="F59" s="17">
        <v>8.5</v>
      </c>
      <c r="G59" s="31">
        <f t="shared" si="5"/>
        <v>0.77024390243902441</v>
      </c>
      <c r="H59" s="32">
        <f t="shared" si="6"/>
        <v>242.10649999999998</v>
      </c>
      <c r="I59" s="56">
        <v>3.0599999999999999E-2</v>
      </c>
      <c r="J59" s="56">
        <v>6.3E-3</v>
      </c>
      <c r="K59" s="56">
        <v>4.7299999999999998E-3</v>
      </c>
      <c r="L59" s="56">
        <v>2.7999999999999998E-4</v>
      </c>
      <c r="M59" s="82">
        <v>0.24202000000000001</v>
      </c>
      <c r="N59" s="17">
        <v>4.5699999999999998E-2</v>
      </c>
      <c r="O59" s="17">
        <v>9.1999999999999998E-3</v>
      </c>
      <c r="P59" s="17"/>
      <c r="Q59" s="17">
        <v>30.4</v>
      </c>
      <c r="R59" s="17">
        <v>6.2</v>
      </c>
      <c r="S59" s="175">
        <v>30.4</v>
      </c>
      <c r="T59" s="175">
        <v>1.8</v>
      </c>
      <c r="U59" s="121">
        <f t="shared" si="4"/>
        <v>5.9210526315789478</v>
      </c>
      <c r="V59" s="32">
        <v>-70</v>
      </c>
      <c r="W59" s="32">
        <v>370</v>
      </c>
      <c r="X59" s="30">
        <f t="shared" si="7"/>
        <v>0</v>
      </c>
      <c r="Y59" s="30">
        <f t="shared" si="8"/>
        <v>0</v>
      </c>
    </row>
    <row r="60" spans="1:25" x14ac:dyDescent="0.2">
      <c r="A60" s="2" t="s">
        <v>1389</v>
      </c>
      <c r="B60" s="30">
        <v>22.41</v>
      </c>
      <c r="C60" s="17">
        <v>197</v>
      </c>
      <c r="D60" s="17">
        <v>13</v>
      </c>
      <c r="E60" s="17">
        <v>216</v>
      </c>
      <c r="F60" s="17">
        <v>10</v>
      </c>
      <c r="G60" s="31">
        <f t="shared" si="5"/>
        <v>1.0964467005076142</v>
      </c>
      <c r="H60" s="32">
        <f t="shared" si="6"/>
        <v>247.76</v>
      </c>
      <c r="I60" s="56">
        <v>3.6299999999999999E-2</v>
      </c>
      <c r="J60" s="56">
        <v>6.7000000000000002E-3</v>
      </c>
      <c r="K60" s="56">
        <v>4.7200000000000002E-3</v>
      </c>
      <c r="L60" s="56">
        <v>2.5999999999999998E-4</v>
      </c>
      <c r="M60" s="82">
        <v>2.6734999999999998E-2</v>
      </c>
      <c r="N60" s="17">
        <v>5.4300000000000001E-2</v>
      </c>
      <c r="O60" s="17">
        <v>9.9000000000000008E-3</v>
      </c>
      <c r="P60" s="17"/>
      <c r="Q60" s="17">
        <v>36</v>
      </c>
      <c r="R60" s="17">
        <v>6.6</v>
      </c>
      <c r="S60" s="175">
        <v>30.4</v>
      </c>
      <c r="T60" s="175">
        <v>1.6</v>
      </c>
      <c r="U60" s="121">
        <f t="shared" si="4"/>
        <v>5.2631578947368425</v>
      </c>
      <c r="V60" s="32">
        <v>400</v>
      </c>
      <c r="W60" s="32">
        <v>370</v>
      </c>
      <c r="X60" s="30">
        <f t="shared" si="7"/>
        <v>15.555555555555555</v>
      </c>
      <c r="Y60" s="30">
        <f t="shared" si="8"/>
        <v>0.84848484848484873</v>
      </c>
    </row>
    <row r="61" spans="1:25" x14ac:dyDescent="0.2">
      <c r="A61" s="2" t="s">
        <v>1390</v>
      </c>
      <c r="B61" s="30">
        <v>22.41</v>
      </c>
      <c r="C61" s="17">
        <v>145</v>
      </c>
      <c r="D61" s="17">
        <v>10</v>
      </c>
      <c r="E61" s="17">
        <v>118.6</v>
      </c>
      <c r="F61" s="17">
        <v>6.8</v>
      </c>
      <c r="G61" s="31">
        <f t="shared" si="5"/>
        <v>0.81793103448275861</v>
      </c>
      <c r="H61" s="32">
        <f t="shared" si="6"/>
        <v>172.87100000000001</v>
      </c>
      <c r="I61" s="56">
        <v>3.5200000000000002E-2</v>
      </c>
      <c r="J61" s="56">
        <v>8.3999999999999995E-3</v>
      </c>
      <c r="K61" s="56">
        <v>4.81E-3</v>
      </c>
      <c r="L61" s="56">
        <v>3.3E-4</v>
      </c>
      <c r="M61" s="82">
        <v>-3.6660999999999999E-2</v>
      </c>
      <c r="N61" s="17">
        <v>5.7000000000000002E-2</v>
      </c>
      <c r="O61" s="17">
        <v>1.4E-2</v>
      </c>
      <c r="P61" s="17"/>
      <c r="Q61" s="17">
        <v>34.799999999999997</v>
      </c>
      <c r="R61" s="17">
        <v>8.1999999999999993</v>
      </c>
      <c r="S61" s="175">
        <v>30.9</v>
      </c>
      <c r="T61" s="175">
        <v>2.1</v>
      </c>
      <c r="U61" s="121">
        <f t="shared" si="4"/>
        <v>6.7961165048543704</v>
      </c>
      <c r="V61" s="32">
        <v>260</v>
      </c>
      <c r="W61" s="32">
        <v>450</v>
      </c>
      <c r="X61" s="30">
        <f t="shared" si="7"/>
        <v>11.206896551724132</v>
      </c>
      <c r="Y61" s="30">
        <f t="shared" si="8"/>
        <v>0.47560975609756084</v>
      </c>
    </row>
    <row r="62" spans="1:25" s="114" customFormat="1" x14ac:dyDescent="0.2">
      <c r="A62" s="4" t="s">
        <v>1391</v>
      </c>
      <c r="B62" s="22">
        <v>21.866</v>
      </c>
      <c r="C62" s="25">
        <v>4.16</v>
      </c>
      <c r="D62" s="25">
        <v>0.35</v>
      </c>
      <c r="E62" s="25">
        <v>0.51700000000000002</v>
      </c>
      <c r="F62" s="25">
        <v>7.0000000000000007E-2</v>
      </c>
      <c r="G62" s="23">
        <f t="shared" si="5"/>
        <v>0.12427884615384616</v>
      </c>
      <c r="H62" s="24">
        <f t="shared" si="6"/>
        <v>4.2814950000000005</v>
      </c>
      <c r="I62" s="58">
        <v>0.22</v>
      </c>
      <c r="J62" s="58">
        <v>0.2</v>
      </c>
      <c r="K62" s="58">
        <v>4.7999999999999996E-3</v>
      </c>
      <c r="L62" s="58">
        <v>2.2000000000000001E-3</v>
      </c>
      <c r="M62" s="80">
        <v>-0.23324</v>
      </c>
      <c r="N62" s="25">
        <v>0.34</v>
      </c>
      <c r="O62" s="25">
        <v>0.57999999999999996</v>
      </c>
      <c r="P62" s="25"/>
      <c r="Q62" s="25">
        <v>120</v>
      </c>
      <c r="R62" s="25">
        <v>180</v>
      </c>
      <c r="S62" s="176">
        <v>31</v>
      </c>
      <c r="T62" s="176">
        <v>14</v>
      </c>
      <c r="U62" s="147">
        <f t="shared" si="4"/>
        <v>45.161290322580641</v>
      </c>
      <c r="V62" s="24">
        <v>-2800</v>
      </c>
      <c r="W62" s="24">
        <v>6300</v>
      </c>
      <c r="X62" s="22">
        <f t="shared" si="7"/>
        <v>74.166666666666671</v>
      </c>
      <c r="Y62" s="22">
        <f t="shared" si="8"/>
        <v>0.49444444444444446</v>
      </c>
    </row>
    <row r="63" spans="1:25" s="114" customFormat="1" x14ac:dyDescent="0.2">
      <c r="A63" s="4" t="s">
        <v>1392</v>
      </c>
      <c r="B63" s="22">
        <v>10.387</v>
      </c>
      <c r="C63" s="25">
        <v>147.9</v>
      </c>
      <c r="D63" s="25">
        <v>8.1999999999999993</v>
      </c>
      <c r="E63" s="25">
        <v>78.2</v>
      </c>
      <c r="F63" s="25">
        <v>5.4</v>
      </c>
      <c r="G63" s="23">
        <f t="shared" si="5"/>
        <v>0.52873563218390807</v>
      </c>
      <c r="H63" s="24">
        <f t="shared" si="6"/>
        <v>166.27700000000002</v>
      </c>
      <c r="I63" s="58">
        <v>4.8000000000000001E-2</v>
      </c>
      <c r="J63" s="58">
        <v>1.2E-2</v>
      </c>
      <c r="K63" s="58">
        <v>4.8900000000000002E-3</v>
      </c>
      <c r="L63" s="58">
        <v>4.4000000000000002E-4</v>
      </c>
      <c r="M63" s="80">
        <v>0.59348000000000001</v>
      </c>
      <c r="N63" s="25">
        <v>7.1999999999999995E-2</v>
      </c>
      <c r="O63" s="25">
        <v>1.2999999999999999E-2</v>
      </c>
      <c r="P63" s="25"/>
      <c r="Q63" s="25">
        <v>48</v>
      </c>
      <c r="R63" s="25">
        <v>11</v>
      </c>
      <c r="S63" s="176">
        <v>31.4</v>
      </c>
      <c r="T63" s="176">
        <v>2.8</v>
      </c>
      <c r="U63" s="146">
        <f t="shared" si="4"/>
        <v>8.9171974522292992</v>
      </c>
      <c r="V63" s="24">
        <v>900</v>
      </c>
      <c r="W63" s="24">
        <v>390</v>
      </c>
      <c r="X63" s="22">
        <f t="shared" si="7"/>
        <v>34.583333333333336</v>
      </c>
      <c r="Y63" s="29">
        <f t="shared" si="8"/>
        <v>1.5090909090909093</v>
      </c>
    </row>
    <row r="64" spans="1:25" x14ac:dyDescent="0.2">
      <c r="A64" s="2" t="s">
        <v>1393</v>
      </c>
      <c r="B64" s="30">
        <v>22.501000000000001</v>
      </c>
      <c r="C64" s="17">
        <v>161</v>
      </c>
      <c r="D64" s="17">
        <v>12</v>
      </c>
      <c r="E64" s="17">
        <v>121.1</v>
      </c>
      <c r="F64" s="17">
        <v>7.9</v>
      </c>
      <c r="G64" s="31">
        <f t="shared" si="5"/>
        <v>0.75217391304347825</v>
      </c>
      <c r="H64" s="32">
        <f t="shared" si="6"/>
        <v>189.45849999999999</v>
      </c>
      <c r="I64" s="56">
        <v>3.4000000000000002E-2</v>
      </c>
      <c r="J64" s="56">
        <v>6.7999999999999996E-3</v>
      </c>
      <c r="K64" s="56">
        <v>4.9699999999999996E-3</v>
      </c>
      <c r="L64" s="56">
        <v>2.9E-4</v>
      </c>
      <c r="M64" s="82">
        <v>-6.1573000000000003E-2</v>
      </c>
      <c r="N64" s="17">
        <v>4.6199999999999998E-2</v>
      </c>
      <c r="O64" s="17">
        <v>9.5999999999999992E-3</v>
      </c>
      <c r="P64" s="17"/>
      <c r="Q64" s="17">
        <v>34.9</v>
      </c>
      <c r="R64" s="17">
        <v>6.4</v>
      </c>
      <c r="S64" s="175">
        <v>32</v>
      </c>
      <c r="T64" s="175">
        <v>1.8</v>
      </c>
      <c r="U64" s="121">
        <f t="shared" si="4"/>
        <v>5.625</v>
      </c>
      <c r="V64" s="32">
        <v>110</v>
      </c>
      <c r="W64" s="32">
        <v>380</v>
      </c>
      <c r="X64" s="30">
        <f t="shared" si="7"/>
        <v>8.3094555873925451</v>
      </c>
      <c r="Y64" s="30">
        <f t="shared" si="8"/>
        <v>0.45312499999999978</v>
      </c>
    </row>
    <row r="65" spans="1:25" x14ac:dyDescent="0.2">
      <c r="A65" s="2" t="s">
        <v>1394</v>
      </c>
      <c r="B65" s="30">
        <v>22.515000000000001</v>
      </c>
      <c r="C65" s="17">
        <v>84.4</v>
      </c>
      <c r="D65" s="17">
        <v>4</v>
      </c>
      <c r="E65" s="17">
        <v>44.4</v>
      </c>
      <c r="F65" s="17">
        <v>1.3</v>
      </c>
      <c r="G65" s="31">
        <f t="shared" si="5"/>
        <v>0.52606635071090047</v>
      </c>
      <c r="H65" s="32">
        <f t="shared" si="6"/>
        <v>94.834000000000003</v>
      </c>
      <c r="I65" s="56">
        <v>0.04</v>
      </c>
      <c r="J65" s="56">
        <v>1.2999999999999999E-2</v>
      </c>
      <c r="K65" s="56">
        <v>5.1200000000000004E-3</v>
      </c>
      <c r="L65" s="56">
        <v>5.0000000000000001E-4</v>
      </c>
      <c r="M65" s="82">
        <v>-3.0650999999999999E-3</v>
      </c>
      <c r="N65" s="17">
        <v>5.5E-2</v>
      </c>
      <c r="O65" s="17">
        <v>0.02</v>
      </c>
      <c r="P65" s="17"/>
      <c r="Q65" s="17">
        <v>39</v>
      </c>
      <c r="R65" s="17">
        <v>13</v>
      </c>
      <c r="S65" s="175">
        <v>32.9</v>
      </c>
      <c r="T65" s="175">
        <v>3.2</v>
      </c>
      <c r="U65" s="121">
        <f t="shared" si="4"/>
        <v>9.7264437689969618</v>
      </c>
      <c r="V65" s="32">
        <v>-180</v>
      </c>
      <c r="W65" s="32">
        <v>620</v>
      </c>
      <c r="X65" s="30">
        <f t="shared" si="7"/>
        <v>15.641025641025641</v>
      </c>
      <c r="Y65" s="30">
        <f t="shared" si="8"/>
        <v>0.46923076923076934</v>
      </c>
    </row>
    <row r="66" spans="1:25" x14ac:dyDescent="0.2">
      <c r="A66" s="2" t="s">
        <v>1395</v>
      </c>
      <c r="B66" s="30">
        <v>22.41</v>
      </c>
      <c r="C66" s="17">
        <v>156</v>
      </c>
      <c r="D66" s="17">
        <v>15</v>
      </c>
      <c r="E66" s="17">
        <v>129</v>
      </c>
      <c r="F66" s="17">
        <v>11</v>
      </c>
      <c r="G66" s="31">
        <f t="shared" si="5"/>
        <v>0.82692307692307687</v>
      </c>
      <c r="H66" s="32">
        <f t="shared" si="6"/>
        <v>186.315</v>
      </c>
      <c r="I66" s="56">
        <v>3.4500000000000003E-2</v>
      </c>
      <c r="J66" s="56">
        <v>7.7000000000000002E-3</v>
      </c>
      <c r="K66" s="56">
        <v>5.13E-3</v>
      </c>
      <c r="L66" s="56">
        <v>2.9999999999999997E-4</v>
      </c>
      <c r="M66" s="82">
        <v>-0.13494</v>
      </c>
      <c r="N66" s="17">
        <v>5.1999999999999998E-2</v>
      </c>
      <c r="O66" s="17">
        <v>1.2999999999999999E-2</v>
      </c>
      <c r="P66" s="17"/>
      <c r="Q66" s="17">
        <v>34.200000000000003</v>
      </c>
      <c r="R66" s="17">
        <v>7.6</v>
      </c>
      <c r="S66" s="175">
        <v>33</v>
      </c>
      <c r="T66" s="175">
        <v>1.9</v>
      </c>
      <c r="U66" s="121">
        <f t="shared" si="4"/>
        <v>5.7575757575757569</v>
      </c>
      <c r="V66" s="32">
        <v>220</v>
      </c>
      <c r="W66" s="32">
        <v>390</v>
      </c>
      <c r="X66" s="30">
        <f t="shared" si="7"/>
        <v>3.5087719298245723</v>
      </c>
      <c r="Y66" s="30">
        <f t="shared" si="8"/>
        <v>0.15789473684210564</v>
      </c>
    </row>
    <row r="67" spans="1:25" x14ac:dyDescent="0.2">
      <c r="A67" s="2" t="s">
        <v>1396</v>
      </c>
      <c r="B67" s="30">
        <v>22.501000000000001</v>
      </c>
      <c r="C67" s="17">
        <v>157</v>
      </c>
      <c r="D67" s="17">
        <v>13</v>
      </c>
      <c r="E67" s="17">
        <v>129.80000000000001</v>
      </c>
      <c r="F67" s="17">
        <v>7.4</v>
      </c>
      <c r="G67" s="31">
        <f t="shared" ref="G67:G77" si="9">E67/C67</f>
        <v>0.82675159235668794</v>
      </c>
      <c r="H67" s="32">
        <f t="shared" ref="H67:H77" si="10">C67+(0.235*E67)</f>
        <v>187.50299999999999</v>
      </c>
      <c r="I67" s="56">
        <v>0.03</v>
      </c>
      <c r="J67" s="56">
        <v>7.3000000000000001E-3</v>
      </c>
      <c r="K67" s="56">
        <v>5.1399999999999996E-3</v>
      </c>
      <c r="L67" s="56">
        <v>2.5999999999999998E-4</v>
      </c>
      <c r="M67" s="82">
        <v>-0.13699</v>
      </c>
      <c r="N67" s="17">
        <v>4.2999999999999997E-2</v>
      </c>
      <c r="O67" s="17">
        <v>1.0999999999999999E-2</v>
      </c>
      <c r="P67" s="17"/>
      <c r="Q67" s="17">
        <v>29.7</v>
      </c>
      <c r="R67" s="17">
        <v>7.2</v>
      </c>
      <c r="S67" s="175">
        <v>33</v>
      </c>
      <c r="T67" s="175">
        <v>1.7</v>
      </c>
      <c r="U67" s="121">
        <f t="shared" si="4"/>
        <v>5.1515151515151514</v>
      </c>
      <c r="V67" s="32">
        <v>-150</v>
      </c>
      <c r="W67" s="32">
        <v>410</v>
      </c>
      <c r="X67" s="30">
        <f t="shared" ref="X67:X77" si="11">100*(1-(S67/Q67))</f>
        <v>-11.111111111111116</v>
      </c>
      <c r="Y67" s="30">
        <f t="shared" ref="Y67:Y77" si="12">(Q67-S67)/R67</f>
        <v>-0.45833333333333343</v>
      </c>
    </row>
    <row r="68" spans="1:25" x14ac:dyDescent="0.2">
      <c r="A68" s="2" t="s">
        <v>1397</v>
      </c>
      <c r="B68" s="30">
        <v>22.41</v>
      </c>
      <c r="C68" s="17">
        <v>200</v>
      </c>
      <c r="D68" s="17">
        <v>13</v>
      </c>
      <c r="E68" s="17">
        <v>221</v>
      </c>
      <c r="F68" s="17">
        <v>13</v>
      </c>
      <c r="G68" s="31">
        <f t="shared" si="9"/>
        <v>1.105</v>
      </c>
      <c r="H68" s="32">
        <f t="shared" si="10"/>
        <v>251.935</v>
      </c>
      <c r="I68" s="56">
        <v>2.9899999999999999E-2</v>
      </c>
      <c r="J68" s="56">
        <v>6.4000000000000003E-3</v>
      </c>
      <c r="K68" s="56">
        <v>5.1999999999999998E-3</v>
      </c>
      <c r="L68" s="56">
        <v>2.9E-4</v>
      </c>
      <c r="M68" s="82">
        <v>0.15326000000000001</v>
      </c>
      <c r="N68" s="17">
        <v>4.3900000000000002E-2</v>
      </c>
      <c r="O68" s="17">
        <v>9.4999999999999998E-3</v>
      </c>
      <c r="P68" s="17"/>
      <c r="Q68" s="17">
        <v>29.7</v>
      </c>
      <c r="R68" s="17">
        <v>6.3</v>
      </c>
      <c r="S68" s="175">
        <v>33.4</v>
      </c>
      <c r="T68" s="175">
        <v>1.8</v>
      </c>
      <c r="U68" s="121">
        <f t="shared" ref="U68:U77" si="13">(T68/S68)*100</f>
        <v>5.3892215568862278</v>
      </c>
      <c r="V68" s="32">
        <v>-90</v>
      </c>
      <c r="W68" s="32">
        <v>370</v>
      </c>
      <c r="X68" s="30">
        <f t="shared" si="11"/>
        <v>-12.457912457912457</v>
      </c>
      <c r="Y68" s="30">
        <f t="shared" si="12"/>
        <v>-0.58730158730158721</v>
      </c>
    </row>
    <row r="69" spans="1:25" x14ac:dyDescent="0.2">
      <c r="A69" s="2" t="s">
        <v>1398</v>
      </c>
      <c r="B69" s="30">
        <v>13.972</v>
      </c>
      <c r="C69" s="17">
        <v>205</v>
      </c>
      <c r="D69" s="17">
        <v>13</v>
      </c>
      <c r="E69" s="17">
        <v>210</v>
      </c>
      <c r="F69" s="17">
        <v>18</v>
      </c>
      <c r="G69" s="31">
        <f t="shared" si="9"/>
        <v>1.024390243902439</v>
      </c>
      <c r="H69" s="32">
        <f t="shared" si="10"/>
        <v>254.35</v>
      </c>
      <c r="I69" s="56">
        <v>3.9E-2</v>
      </c>
      <c r="J69" s="56">
        <v>7.1000000000000004E-3</v>
      </c>
      <c r="K69" s="56">
        <v>5.4599999999999996E-3</v>
      </c>
      <c r="L69" s="56">
        <v>4.8000000000000001E-4</v>
      </c>
      <c r="M69" s="82">
        <v>6.5147E-3</v>
      </c>
      <c r="N69" s="17">
        <v>5.6000000000000001E-2</v>
      </c>
      <c r="O69" s="17">
        <v>1.0999999999999999E-2</v>
      </c>
      <c r="P69" s="17"/>
      <c r="Q69" s="17">
        <v>38.700000000000003</v>
      </c>
      <c r="R69" s="17">
        <v>6.9</v>
      </c>
      <c r="S69" s="175">
        <v>35.1</v>
      </c>
      <c r="T69" s="175">
        <v>3.1</v>
      </c>
      <c r="U69" s="121">
        <f t="shared" si="13"/>
        <v>8.8319088319088319</v>
      </c>
      <c r="V69" s="32">
        <v>340</v>
      </c>
      <c r="W69" s="32">
        <v>410</v>
      </c>
      <c r="X69" s="30">
        <f t="shared" si="11"/>
        <v>9.3023255813953547</v>
      </c>
      <c r="Y69" s="30">
        <f t="shared" si="12"/>
        <v>0.52173913043478282</v>
      </c>
    </row>
    <row r="70" spans="1:25" x14ac:dyDescent="0.2">
      <c r="A70" s="2" t="s">
        <v>1399</v>
      </c>
      <c r="B70" s="30">
        <v>22.501000000000001</v>
      </c>
      <c r="C70" s="17">
        <v>72.599999999999994</v>
      </c>
      <c r="D70" s="17">
        <v>6.7</v>
      </c>
      <c r="E70" s="17">
        <v>33.200000000000003</v>
      </c>
      <c r="F70" s="17">
        <v>2.5</v>
      </c>
      <c r="G70" s="31">
        <f t="shared" si="9"/>
        <v>0.45730027548209373</v>
      </c>
      <c r="H70" s="32">
        <f t="shared" si="10"/>
        <v>80.402000000000001</v>
      </c>
      <c r="I70" s="56">
        <v>3.7999999999999999E-2</v>
      </c>
      <c r="J70" s="56">
        <v>1.4999999999999999E-2</v>
      </c>
      <c r="K70" s="56">
        <v>5.64E-3</v>
      </c>
      <c r="L70" s="56">
        <v>4.4999999999999999E-4</v>
      </c>
      <c r="M70" s="82">
        <v>-0.21195</v>
      </c>
      <c r="N70" s="17">
        <v>4.8000000000000001E-2</v>
      </c>
      <c r="O70" s="17">
        <v>0.02</v>
      </c>
      <c r="P70" s="17"/>
      <c r="Q70" s="17">
        <v>37</v>
      </c>
      <c r="R70" s="17">
        <v>15</v>
      </c>
      <c r="S70" s="175">
        <v>36.200000000000003</v>
      </c>
      <c r="T70" s="175">
        <v>2.9</v>
      </c>
      <c r="U70" s="121">
        <f t="shared" si="13"/>
        <v>8.0110497237569049</v>
      </c>
      <c r="V70" s="32">
        <v>-160</v>
      </c>
      <c r="W70" s="32">
        <v>670</v>
      </c>
      <c r="X70" s="30">
        <f t="shared" si="11"/>
        <v>2.1621621621621512</v>
      </c>
      <c r="Y70" s="30">
        <f t="shared" si="12"/>
        <v>5.3333333333333142E-2</v>
      </c>
    </row>
    <row r="71" spans="1:25" s="114" customFormat="1" x14ac:dyDescent="0.2">
      <c r="A71" s="4" t="s">
        <v>1400</v>
      </c>
      <c r="B71" s="22">
        <v>22.41</v>
      </c>
      <c r="C71" s="25">
        <v>6.3</v>
      </c>
      <c r="D71" s="25">
        <v>1.1000000000000001</v>
      </c>
      <c r="E71" s="25">
        <v>3.7</v>
      </c>
      <c r="F71" s="25">
        <v>1.4</v>
      </c>
      <c r="G71" s="23">
        <f t="shared" si="9"/>
        <v>0.58730158730158732</v>
      </c>
      <c r="H71" s="24">
        <f t="shared" si="10"/>
        <v>7.1694999999999993</v>
      </c>
      <c r="I71" s="58">
        <v>-4.5999999999999999E-2</v>
      </c>
      <c r="J71" s="58">
        <v>9.4E-2</v>
      </c>
      <c r="K71" s="58">
        <v>5.7999999999999996E-3</v>
      </c>
      <c r="L71" s="58">
        <v>2E-3</v>
      </c>
      <c r="M71" s="80">
        <v>-0.16311</v>
      </c>
      <c r="N71" s="25">
        <v>-0.46</v>
      </c>
      <c r="O71" s="25">
        <v>0.8</v>
      </c>
      <c r="P71" s="25"/>
      <c r="Q71" s="25">
        <v>-60</v>
      </c>
      <c r="R71" s="25">
        <v>110</v>
      </c>
      <c r="S71" s="176">
        <v>37</v>
      </c>
      <c r="T71" s="176">
        <v>13</v>
      </c>
      <c r="U71" s="147">
        <f t="shared" si="13"/>
        <v>35.135135135135137</v>
      </c>
      <c r="V71" s="24">
        <v>-70000</v>
      </c>
      <c r="W71" s="24">
        <v>11000</v>
      </c>
      <c r="X71" s="22">
        <f t="shared" si="11"/>
        <v>161.66666666666666</v>
      </c>
      <c r="Y71" s="22">
        <f t="shared" si="12"/>
        <v>-0.88181818181818183</v>
      </c>
    </row>
    <row r="72" spans="1:25" x14ac:dyDescent="0.2">
      <c r="A72" s="2" t="s">
        <v>1401</v>
      </c>
      <c r="B72" s="30">
        <v>17.692</v>
      </c>
      <c r="C72" s="17">
        <v>201</v>
      </c>
      <c r="D72" s="17">
        <v>17</v>
      </c>
      <c r="E72" s="17">
        <v>73.400000000000006</v>
      </c>
      <c r="F72" s="17">
        <v>5.2</v>
      </c>
      <c r="G72" s="31">
        <f t="shared" si="9"/>
        <v>0.36517412935323385</v>
      </c>
      <c r="H72" s="32">
        <f t="shared" si="10"/>
        <v>218.249</v>
      </c>
      <c r="I72" s="56">
        <v>4.4999999999999998E-2</v>
      </c>
      <c r="J72" s="56">
        <v>0.01</v>
      </c>
      <c r="K72" s="56">
        <v>5.7999999999999996E-3</v>
      </c>
      <c r="L72" s="56">
        <v>3.4000000000000002E-4</v>
      </c>
      <c r="M72" s="82">
        <v>-1.4252000000000001E-4</v>
      </c>
      <c r="N72" s="17">
        <v>5.7000000000000002E-2</v>
      </c>
      <c r="O72" s="17">
        <v>1.2999999999999999E-2</v>
      </c>
      <c r="P72" s="17"/>
      <c r="Q72" s="17">
        <v>44.5</v>
      </c>
      <c r="R72" s="17">
        <v>9.6999999999999993</v>
      </c>
      <c r="S72" s="175">
        <v>37.299999999999997</v>
      </c>
      <c r="T72" s="175">
        <v>2.2000000000000002</v>
      </c>
      <c r="U72" s="121">
        <f t="shared" si="13"/>
        <v>5.8981233243967841</v>
      </c>
      <c r="V72" s="32">
        <v>400</v>
      </c>
      <c r="W72" s="32">
        <v>440</v>
      </c>
      <c r="X72" s="30">
        <f t="shared" si="11"/>
        <v>16.179775280898877</v>
      </c>
      <c r="Y72" s="30">
        <f t="shared" si="12"/>
        <v>0.74226804123711376</v>
      </c>
    </row>
    <row r="73" spans="1:25" x14ac:dyDescent="0.2">
      <c r="A73" s="2" t="s">
        <v>1402</v>
      </c>
      <c r="B73" s="30">
        <v>8.3290000000000006</v>
      </c>
      <c r="C73" s="17">
        <v>289</v>
      </c>
      <c r="D73" s="17">
        <v>21</v>
      </c>
      <c r="E73" s="17">
        <v>152</v>
      </c>
      <c r="F73" s="17">
        <v>11</v>
      </c>
      <c r="G73" s="31">
        <f t="shared" si="9"/>
        <v>0.52595155709342556</v>
      </c>
      <c r="H73" s="32">
        <f t="shared" si="10"/>
        <v>324.72000000000003</v>
      </c>
      <c r="I73" s="56">
        <v>4.9000000000000002E-2</v>
      </c>
      <c r="J73" s="56">
        <v>1.2999999999999999E-2</v>
      </c>
      <c r="K73" s="56">
        <v>6.3600000000000002E-3</v>
      </c>
      <c r="L73" s="56">
        <v>4.0999999999999999E-4</v>
      </c>
      <c r="M73" s="82">
        <v>0.35070000000000001</v>
      </c>
      <c r="N73" s="17">
        <v>5.7000000000000002E-2</v>
      </c>
      <c r="O73" s="17">
        <v>1.4E-2</v>
      </c>
      <c r="P73" s="17"/>
      <c r="Q73" s="17">
        <v>48</v>
      </c>
      <c r="R73" s="17">
        <v>13</v>
      </c>
      <c r="S73" s="175">
        <v>40.9</v>
      </c>
      <c r="T73" s="175">
        <v>2.6</v>
      </c>
      <c r="U73" s="121">
        <f t="shared" si="13"/>
        <v>6.3569682151589246</v>
      </c>
      <c r="V73" s="32">
        <v>470</v>
      </c>
      <c r="W73" s="32">
        <v>500</v>
      </c>
      <c r="X73" s="30">
        <f t="shared" si="11"/>
        <v>14.79166666666667</v>
      </c>
      <c r="Y73" s="30">
        <f t="shared" si="12"/>
        <v>0.54615384615384621</v>
      </c>
    </row>
    <row r="74" spans="1:25" s="114" customFormat="1" x14ac:dyDescent="0.2">
      <c r="A74" s="4" t="s">
        <v>1403</v>
      </c>
      <c r="B74" s="22">
        <v>12.612</v>
      </c>
      <c r="C74" s="25">
        <v>79.599999999999994</v>
      </c>
      <c r="D74" s="25">
        <v>2.5</v>
      </c>
      <c r="E74" s="25">
        <v>33.4</v>
      </c>
      <c r="F74" s="25">
        <v>1.4</v>
      </c>
      <c r="G74" s="23">
        <f t="shared" si="9"/>
        <v>0.41959798994974873</v>
      </c>
      <c r="H74" s="24">
        <f t="shared" si="10"/>
        <v>87.448999999999998</v>
      </c>
      <c r="I74" s="58">
        <v>0.06</v>
      </c>
      <c r="J74" s="58">
        <v>1.7000000000000001E-2</v>
      </c>
      <c r="K74" s="58">
        <v>6.7000000000000002E-3</v>
      </c>
      <c r="L74" s="58">
        <v>7.5000000000000002E-4</v>
      </c>
      <c r="M74" s="80">
        <v>-6.5047999999999995E-2</v>
      </c>
      <c r="N74" s="25">
        <v>6.2E-2</v>
      </c>
      <c r="O74" s="25">
        <v>1.9E-2</v>
      </c>
      <c r="P74" s="25"/>
      <c r="Q74" s="25">
        <v>62</v>
      </c>
      <c r="R74" s="25">
        <v>16</v>
      </c>
      <c r="S74" s="176">
        <v>43</v>
      </c>
      <c r="T74" s="176">
        <v>4.8</v>
      </c>
      <c r="U74" s="147">
        <f t="shared" si="13"/>
        <v>11.162790697674419</v>
      </c>
      <c r="V74" s="24">
        <v>680</v>
      </c>
      <c r="W74" s="24">
        <v>580</v>
      </c>
      <c r="X74" s="22">
        <f t="shared" si="11"/>
        <v>30.645161290322577</v>
      </c>
      <c r="Y74" s="22">
        <f t="shared" si="12"/>
        <v>1.1875</v>
      </c>
    </row>
    <row r="75" spans="1:25" s="114" customFormat="1" x14ac:dyDescent="0.2">
      <c r="A75" s="4" t="s">
        <v>1404</v>
      </c>
      <c r="B75" s="22">
        <v>20.050999999999998</v>
      </c>
      <c r="C75" s="25">
        <v>14.8</v>
      </c>
      <c r="D75" s="25">
        <v>3.4</v>
      </c>
      <c r="E75" s="25">
        <v>12.9</v>
      </c>
      <c r="F75" s="25">
        <v>4</v>
      </c>
      <c r="G75" s="23">
        <f t="shared" si="9"/>
        <v>0.8716216216216216</v>
      </c>
      <c r="H75" s="24">
        <f t="shared" si="10"/>
        <v>17.831500000000002</v>
      </c>
      <c r="I75" s="58">
        <v>6.7000000000000004E-2</v>
      </c>
      <c r="J75" s="58">
        <v>8.7999999999999995E-2</v>
      </c>
      <c r="K75" s="58">
        <v>6.6E-3</v>
      </c>
      <c r="L75" s="58">
        <v>1.6000000000000001E-3</v>
      </c>
      <c r="M75" s="80">
        <v>0.12931000000000001</v>
      </c>
      <c r="N75" s="25">
        <v>0.05</v>
      </c>
      <c r="O75" s="25">
        <v>0.12</v>
      </c>
      <c r="P75" s="25"/>
      <c r="Q75" s="25">
        <v>52</v>
      </c>
      <c r="R75" s="25">
        <v>79</v>
      </c>
      <c r="S75" s="176">
        <v>44.4</v>
      </c>
      <c r="T75" s="176">
        <v>9.6999999999999993</v>
      </c>
      <c r="U75" s="147">
        <f t="shared" si="13"/>
        <v>21.846846846846844</v>
      </c>
      <c r="V75" s="24">
        <v>-3500</v>
      </c>
      <c r="W75" s="24">
        <v>3200</v>
      </c>
      <c r="X75" s="22">
        <f t="shared" si="11"/>
        <v>14.615384615384619</v>
      </c>
      <c r="Y75" s="22">
        <f t="shared" si="12"/>
        <v>9.6202531645569633E-2</v>
      </c>
    </row>
    <row r="76" spans="1:25" s="114" customFormat="1" x14ac:dyDescent="0.2">
      <c r="A76" s="4" t="s">
        <v>1405</v>
      </c>
      <c r="B76" s="22">
        <v>16.149999999999999</v>
      </c>
      <c r="C76" s="25">
        <v>6.5</v>
      </c>
      <c r="D76" s="25">
        <v>1.5</v>
      </c>
      <c r="E76" s="25">
        <v>1.94</v>
      </c>
      <c r="F76" s="25">
        <v>0.65</v>
      </c>
      <c r="G76" s="23">
        <f t="shared" si="9"/>
        <v>0.29846153846153844</v>
      </c>
      <c r="H76" s="24">
        <f t="shared" si="10"/>
        <v>6.9558999999999997</v>
      </c>
      <c r="I76" s="58">
        <v>0.02</v>
      </c>
      <c r="J76" s="58">
        <v>0.15</v>
      </c>
      <c r="K76" s="58">
        <v>7.3000000000000001E-3</v>
      </c>
      <c r="L76" s="58">
        <v>2.5999999999999999E-3</v>
      </c>
      <c r="M76" s="80">
        <v>-0.20258999999999999</v>
      </c>
      <c r="N76" s="25">
        <v>-0.03</v>
      </c>
      <c r="O76" s="25">
        <v>0.14000000000000001</v>
      </c>
      <c r="P76" s="25"/>
      <c r="Q76" s="25">
        <v>20</v>
      </c>
      <c r="R76" s="25">
        <v>150</v>
      </c>
      <c r="S76" s="176">
        <v>47</v>
      </c>
      <c r="T76" s="176">
        <v>17</v>
      </c>
      <c r="U76" s="147">
        <f t="shared" si="13"/>
        <v>36.170212765957451</v>
      </c>
      <c r="V76" s="24">
        <v>-5000</v>
      </c>
      <c r="W76" s="24">
        <v>3400</v>
      </c>
      <c r="X76" s="22">
        <f t="shared" si="11"/>
        <v>-135</v>
      </c>
      <c r="Y76" s="22">
        <f t="shared" si="12"/>
        <v>-0.18</v>
      </c>
    </row>
    <row r="77" spans="1:25" x14ac:dyDescent="0.2">
      <c r="A77" s="116" t="s">
        <v>1406</v>
      </c>
      <c r="B77" s="89">
        <v>15.515000000000001</v>
      </c>
      <c r="C77" s="6">
        <v>93.7</v>
      </c>
      <c r="D77" s="6">
        <v>6.2</v>
      </c>
      <c r="E77" s="6">
        <v>44.5</v>
      </c>
      <c r="F77" s="6">
        <v>1.8</v>
      </c>
      <c r="G77" s="85">
        <f t="shared" si="9"/>
        <v>0.47491995731056563</v>
      </c>
      <c r="H77" s="86">
        <f t="shared" si="10"/>
        <v>104.1575</v>
      </c>
      <c r="I77" s="129">
        <v>6.8000000000000005E-2</v>
      </c>
      <c r="J77" s="129">
        <v>1.7999999999999999E-2</v>
      </c>
      <c r="K77" s="129">
        <v>8.4200000000000004E-3</v>
      </c>
      <c r="L77" s="129">
        <v>5.5000000000000003E-4</v>
      </c>
      <c r="M77" s="133">
        <v>9.4009999999999996E-2</v>
      </c>
      <c r="N77" s="6">
        <v>6.2E-2</v>
      </c>
      <c r="O77" s="6">
        <v>1.7000000000000001E-2</v>
      </c>
      <c r="P77" s="6"/>
      <c r="Q77" s="6">
        <v>66</v>
      </c>
      <c r="R77" s="6">
        <v>17</v>
      </c>
      <c r="S77" s="177">
        <v>54</v>
      </c>
      <c r="T77" s="177">
        <v>3.5</v>
      </c>
      <c r="U77" s="19">
        <f t="shared" si="13"/>
        <v>6.481481481481481</v>
      </c>
      <c r="V77" s="86">
        <v>250</v>
      </c>
      <c r="W77" s="86">
        <v>520</v>
      </c>
      <c r="X77" s="89">
        <f t="shared" si="11"/>
        <v>18.181818181818176</v>
      </c>
      <c r="Y77" s="89">
        <f t="shared" si="12"/>
        <v>0.70588235294117652</v>
      </c>
    </row>
    <row r="78" spans="1:25" x14ac:dyDescent="0.2">
      <c r="A78" s="72" t="s">
        <v>1864</v>
      </c>
      <c r="U78" s="79"/>
    </row>
    <row r="79" spans="1:25" x14ac:dyDescent="0.2">
      <c r="A79" s="72" t="s">
        <v>1863</v>
      </c>
      <c r="U79" s="79"/>
    </row>
    <row r="80" spans="1:25" x14ac:dyDescent="0.2">
      <c r="A80" s="194"/>
      <c r="U80" s="79"/>
    </row>
    <row r="81" spans="1:21" ht="18" x14ac:dyDescent="0.2">
      <c r="A81" s="193" t="s">
        <v>1853</v>
      </c>
      <c r="U81" s="79"/>
    </row>
    <row r="82" spans="1:21" ht="18" x14ac:dyDescent="0.2">
      <c r="A82" s="193" t="s">
        <v>1854</v>
      </c>
      <c r="U82" s="79"/>
    </row>
    <row r="83" spans="1:21" ht="18" x14ac:dyDescent="0.2">
      <c r="A83" s="193" t="s">
        <v>1855</v>
      </c>
      <c r="U83" s="79"/>
    </row>
    <row r="84" spans="1:21" ht="18" x14ac:dyDescent="0.2">
      <c r="A84" s="193" t="s">
        <v>1856</v>
      </c>
      <c r="U84" s="79"/>
    </row>
    <row r="85" spans="1:21" ht="18" x14ac:dyDescent="0.2">
      <c r="A85" s="193" t="s">
        <v>1857</v>
      </c>
      <c r="U85" s="79"/>
    </row>
    <row r="86" spans="1:21" ht="18" x14ac:dyDescent="0.2">
      <c r="A86" s="192" t="s">
        <v>1858</v>
      </c>
      <c r="U86" s="79"/>
    </row>
    <row r="87" spans="1:21" ht="18" x14ac:dyDescent="0.2">
      <c r="A87" s="192" t="s">
        <v>1859</v>
      </c>
      <c r="U87" s="79"/>
    </row>
    <row r="88" spans="1:21" ht="19" x14ac:dyDescent="0.25">
      <c r="A88" s="192" t="s">
        <v>1860</v>
      </c>
      <c r="U88" s="79"/>
    </row>
    <row r="89" spans="1:21" ht="18" x14ac:dyDescent="0.2">
      <c r="A89" s="193" t="s">
        <v>1861</v>
      </c>
      <c r="U89" s="79"/>
    </row>
    <row r="90" spans="1:21" ht="18" x14ac:dyDescent="0.2">
      <c r="A90" s="193" t="s">
        <v>1862</v>
      </c>
      <c r="U90" s="79"/>
    </row>
    <row r="91" spans="1:21" x14ac:dyDescent="0.2">
      <c r="U91" s="79"/>
    </row>
    <row r="92" spans="1:21" x14ac:dyDescent="0.2">
      <c r="U92" s="79"/>
    </row>
    <row r="93" spans="1:21" x14ac:dyDescent="0.2">
      <c r="U93" s="79"/>
    </row>
    <row r="94" spans="1:21" x14ac:dyDescent="0.2">
      <c r="U94" s="79"/>
    </row>
    <row r="95" spans="1:21" x14ac:dyDescent="0.2">
      <c r="U95" s="79"/>
    </row>
    <row r="96" spans="1:21" x14ac:dyDescent="0.2">
      <c r="U96" s="79"/>
    </row>
    <row r="97" spans="21:21" x14ac:dyDescent="0.2">
      <c r="U97" s="79"/>
    </row>
    <row r="98" spans="21:21" x14ac:dyDescent="0.2">
      <c r="U98" s="79"/>
    </row>
    <row r="99" spans="21:21" x14ac:dyDescent="0.2">
      <c r="U99" s="79"/>
    </row>
    <row r="100" spans="21:21" x14ac:dyDescent="0.2">
      <c r="U100" s="79"/>
    </row>
    <row r="101" spans="21:21" x14ac:dyDescent="0.2">
      <c r="U101" s="79"/>
    </row>
    <row r="102" spans="21:21" x14ac:dyDescent="0.2">
      <c r="U102" s="79"/>
    </row>
    <row r="103" spans="21:21" x14ac:dyDescent="0.2">
      <c r="U103" s="79"/>
    </row>
    <row r="104" spans="21:21" x14ac:dyDescent="0.2">
      <c r="U104" s="79"/>
    </row>
    <row r="105" spans="21:21" x14ac:dyDescent="0.2">
      <c r="U105" s="79"/>
    </row>
    <row r="106" spans="21:21" x14ac:dyDescent="0.2">
      <c r="U106" s="79"/>
    </row>
    <row r="107" spans="21:21" x14ac:dyDescent="0.2">
      <c r="U107" s="79"/>
    </row>
    <row r="108" spans="21:21" x14ac:dyDescent="0.2">
      <c r="U108" s="79"/>
    </row>
    <row r="109" spans="21:21" x14ac:dyDescent="0.2">
      <c r="U109" s="79"/>
    </row>
    <row r="110" spans="21:21" x14ac:dyDescent="0.2">
      <c r="U110" s="79"/>
    </row>
    <row r="111" spans="21:21" x14ac:dyDescent="0.2">
      <c r="U111" s="79"/>
    </row>
    <row r="112" spans="21:21" x14ac:dyDescent="0.2">
      <c r="U112" s="79"/>
    </row>
    <row r="113" spans="21:21" x14ac:dyDescent="0.2">
      <c r="U113" s="79"/>
    </row>
    <row r="114" spans="21:21" x14ac:dyDescent="0.2">
      <c r="U114" s="79"/>
    </row>
    <row r="115" spans="21:21" x14ac:dyDescent="0.2">
      <c r="U115" s="79"/>
    </row>
    <row r="116" spans="21:21" x14ac:dyDescent="0.2">
      <c r="U116" s="79"/>
    </row>
    <row r="117" spans="21:21" x14ac:dyDescent="0.2">
      <c r="U117" s="79"/>
    </row>
    <row r="118" spans="21:21" x14ac:dyDescent="0.2">
      <c r="U118" s="79"/>
    </row>
    <row r="119" spans="21:21" x14ac:dyDescent="0.2">
      <c r="U119" s="79"/>
    </row>
    <row r="120" spans="21:21" x14ac:dyDescent="0.2">
      <c r="U120" s="79"/>
    </row>
    <row r="121" spans="21:21" x14ac:dyDescent="0.2">
      <c r="U121" s="79"/>
    </row>
    <row r="122" spans="21:21" x14ac:dyDescent="0.2">
      <c r="U122" s="79"/>
    </row>
    <row r="123" spans="21:21" x14ac:dyDescent="0.2">
      <c r="U123" s="79"/>
    </row>
    <row r="124" spans="21:21" x14ac:dyDescent="0.2">
      <c r="U124" s="79"/>
    </row>
    <row r="125" spans="21:21" x14ac:dyDescent="0.2">
      <c r="U125" s="79"/>
    </row>
    <row r="126" spans="21:21" x14ac:dyDescent="0.2">
      <c r="U126" s="79"/>
    </row>
    <row r="127" spans="21:21" x14ac:dyDescent="0.2">
      <c r="U127" s="79"/>
    </row>
    <row r="128" spans="21:21" x14ac:dyDescent="0.2">
      <c r="U128" s="17"/>
    </row>
    <row r="129" spans="21:21" x14ac:dyDescent="0.2">
      <c r="U129" s="17"/>
    </row>
    <row r="130" spans="21:21" x14ac:dyDescent="0.2">
      <c r="U130" s="17"/>
    </row>
    <row r="131" spans="21:21" x14ac:dyDescent="0.2">
      <c r="U131" s="17"/>
    </row>
    <row r="132" spans="21:21" x14ac:dyDescent="0.2">
      <c r="U132" s="17"/>
    </row>
    <row r="133" spans="21:21" x14ac:dyDescent="0.2">
      <c r="U133" s="17"/>
    </row>
    <row r="134" spans="21:21" x14ac:dyDescent="0.2">
      <c r="U134" s="17"/>
    </row>
    <row r="135" spans="21:21" x14ac:dyDescent="0.2">
      <c r="U135" s="17"/>
    </row>
    <row r="136" spans="21:21" x14ac:dyDescent="0.2">
      <c r="U136" s="17"/>
    </row>
    <row r="137" spans="21:21" x14ac:dyDescent="0.2">
      <c r="U137" s="17"/>
    </row>
    <row r="138" spans="21:21" x14ac:dyDescent="0.2">
      <c r="U138" s="17"/>
    </row>
    <row r="139" spans="21:21" x14ac:dyDescent="0.2">
      <c r="U139" s="17"/>
    </row>
    <row r="140" spans="21:21" x14ac:dyDescent="0.2">
      <c r="U140" s="17"/>
    </row>
    <row r="141" spans="21:21" x14ac:dyDescent="0.2">
      <c r="U141" s="17"/>
    </row>
    <row r="142" spans="21:21" x14ac:dyDescent="0.2">
      <c r="U142" s="17"/>
    </row>
    <row r="143" spans="21:21" x14ac:dyDescent="0.2">
      <c r="U143" s="17"/>
    </row>
    <row r="144" spans="21:21" x14ac:dyDescent="0.2">
      <c r="U144" s="17"/>
    </row>
    <row r="145" spans="21:21" x14ac:dyDescent="0.2">
      <c r="U145" s="17"/>
    </row>
    <row r="146" spans="21:21" x14ac:dyDescent="0.2">
      <c r="U146" s="17"/>
    </row>
    <row r="147" spans="21:21" x14ac:dyDescent="0.2">
      <c r="U147" s="17"/>
    </row>
    <row r="148" spans="21:21" x14ac:dyDescent="0.2">
      <c r="U148" s="17"/>
    </row>
    <row r="149" spans="21:21" x14ac:dyDescent="0.2">
      <c r="U149" s="17"/>
    </row>
    <row r="150" spans="21:21" x14ac:dyDescent="0.2">
      <c r="U150" s="17"/>
    </row>
    <row r="151" spans="21:21" x14ac:dyDescent="0.2">
      <c r="U151" s="17"/>
    </row>
    <row r="152" spans="21:21" x14ac:dyDescent="0.2">
      <c r="U152" s="17"/>
    </row>
    <row r="153" spans="21:21" x14ac:dyDescent="0.2">
      <c r="U153" s="17"/>
    </row>
    <row r="154" spans="21:21" x14ac:dyDescent="0.2">
      <c r="U154" s="17"/>
    </row>
    <row r="155" spans="21:21" x14ac:dyDescent="0.2">
      <c r="U155" s="17"/>
    </row>
    <row r="156" spans="21:21" x14ac:dyDescent="0.2">
      <c r="U156" s="17"/>
    </row>
    <row r="157" spans="21:21" x14ac:dyDescent="0.2">
      <c r="U157" s="17"/>
    </row>
    <row r="158" spans="21:21" x14ac:dyDescent="0.2">
      <c r="U158" s="17"/>
    </row>
    <row r="159" spans="21:21" x14ac:dyDescent="0.2">
      <c r="U159" s="17"/>
    </row>
    <row r="160" spans="21:21" x14ac:dyDescent="0.2">
      <c r="U160" s="17"/>
    </row>
    <row r="161" spans="21:21" x14ac:dyDescent="0.2">
      <c r="U161" s="17"/>
    </row>
    <row r="162" spans="21:21" x14ac:dyDescent="0.2">
      <c r="U162" s="17"/>
    </row>
    <row r="163" spans="21:21" x14ac:dyDescent="0.2">
      <c r="U163" s="17"/>
    </row>
    <row r="164" spans="21:21" x14ac:dyDescent="0.2">
      <c r="U164" s="17"/>
    </row>
    <row r="165" spans="21:21" x14ac:dyDescent="0.2">
      <c r="U165" s="17"/>
    </row>
    <row r="166" spans="21:21" x14ac:dyDescent="0.2">
      <c r="U166" s="17"/>
    </row>
    <row r="167" spans="21:21" x14ac:dyDescent="0.2">
      <c r="U167" s="17"/>
    </row>
    <row r="168" spans="21:21" x14ac:dyDescent="0.2">
      <c r="U168" s="17"/>
    </row>
    <row r="169" spans="21:21" x14ac:dyDescent="0.2">
      <c r="U169" s="17"/>
    </row>
    <row r="170" spans="21:21" x14ac:dyDescent="0.2">
      <c r="U170" s="17"/>
    </row>
    <row r="171" spans="21:21" x14ac:dyDescent="0.2">
      <c r="U171" s="17"/>
    </row>
    <row r="172" spans="21:21" x14ac:dyDescent="0.2">
      <c r="U172" s="17"/>
    </row>
    <row r="173" spans="21:21" x14ac:dyDescent="0.2">
      <c r="U173" s="17"/>
    </row>
    <row r="174" spans="21:21" x14ac:dyDescent="0.2">
      <c r="U174" s="17"/>
    </row>
    <row r="175" spans="21:21" x14ac:dyDescent="0.2">
      <c r="U175" s="17"/>
    </row>
    <row r="176" spans="21:21" x14ac:dyDescent="0.2">
      <c r="U176" s="17"/>
    </row>
    <row r="177" spans="21:21" x14ac:dyDescent="0.2">
      <c r="U177" s="17"/>
    </row>
    <row r="178" spans="21:21" x14ac:dyDescent="0.2">
      <c r="U178" s="17"/>
    </row>
    <row r="179" spans="21:21" x14ac:dyDescent="0.2">
      <c r="U179" s="17"/>
    </row>
    <row r="180" spans="21:21" x14ac:dyDescent="0.2">
      <c r="U180" s="17"/>
    </row>
    <row r="181" spans="21:21" x14ac:dyDescent="0.2">
      <c r="U181" s="17"/>
    </row>
    <row r="182" spans="21:21" x14ac:dyDescent="0.2">
      <c r="U182" s="17"/>
    </row>
    <row r="183" spans="21:21" x14ac:dyDescent="0.2">
      <c r="U183" s="17"/>
    </row>
    <row r="184" spans="21:21" x14ac:dyDescent="0.2">
      <c r="U184" s="17"/>
    </row>
    <row r="185" spans="21:21" x14ac:dyDescent="0.2">
      <c r="U185" s="17"/>
    </row>
    <row r="186" spans="21:21" x14ac:dyDescent="0.2">
      <c r="U186" s="17"/>
    </row>
    <row r="187" spans="21:21" x14ac:dyDescent="0.2">
      <c r="U187" s="17"/>
    </row>
    <row r="188" spans="21:21" x14ac:dyDescent="0.2">
      <c r="U188" s="17"/>
    </row>
    <row r="189" spans="21:21" x14ac:dyDescent="0.2">
      <c r="U189" s="17"/>
    </row>
    <row r="190" spans="21:21" x14ac:dyDescent="0.2">
      <c r="U190" s="17"/>
    </row>
    <row r="191" spans="21:21" x14ac:dyDescent="0.2">
      <c r="U191" s="17"/>
    </row>
    <row r="192" spans="21:21" x14ac:dyDescent="0.2">
      <c r="U192" s="17"/>
    </row>
    <row r="193" spans="21:21" x14ac:dyDescent="0.2">
      <c r="U193" s="17"/>
    </row>
    <row r="194" spans="21:21" x14ac:dyDescent="0.2">
      <c r="U194" s="17"/>
    </row>
    <row r="195" spans="21:21" x14ac:dyDescent="0.2">
      <c r="U195" s="17"/>
    </row>
    <row r="196" spans="21:21" x14ac:dyDescent="0.2">
      <c r="U196" s="17"/>
    </row>
    <row r="197" spans="21:21" x14ac:dyDescent="0.2">
      <c r="U197" s="17"/>
    </row>
    <row r="198" spans="21:21" x14ac:dyDescent="0.2">
      <c r="U198" s="17"/>
    </row>
    <row r="199" spans="21:21" x14ac:dyDescent="0.2">
      <c r="U199" s="17"/>
    </row>
    <row r="200" spans="21:21" x14ac:dyDescent="0.2">
      <c r="U200" s="17"/>
    </row>
    <row r="201" spans="21:21" x14ac:dyDescent="0.2">
      <c r="U201" s="17"/>
    </row>
    <row r="202" spans="21:21" x14ac:dyDescent="0.2">
      <c r="U202" s="17"/>
    </row>
    <row r="203" spans="21:21" x14ac:dyDescent="0.2">
      <c r="U203" s="17"/>
    </row>
    <row r="204" spans="21:21" x14ac:dyDescent="0.2">
      <c r="U204" s="17"/>
    </row>
    <row r="205" spans="21:21" x14ac:dyDescent="0.2">
      <c r="U205" s="17"/>
    </row>
    <row r="206" spans="21:21" x14ac:dyDescent="0.2">
      <c r="U206" s="17"/>
    </row>
    <row r="207" spans="21:21" x14ac:dyDescent="0.2">
      <c r="U207" s="17"/>
    </row>
  </sheetData>
  <mergeCells count="3">
    <mergeCell ref="A1:A2"/>
    <mergeCell ref="I1:O1"/>
    <mergeCell ref="Q1:W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338D0-936B-4948-B00B-CDC38FF71D54}">
  <dimension ref="A1:Y207"/>
  <sheetViews>
    <sheetView workbookViewId="0">
      <selection activeCell="Q20" sqref="Q20"/>
    </sheetView>
  </sheetViews>
  <sheetFormatPr baseColWidth="10" defaultRowHeight="16" x14ac:dyDescent="0.2"/>
  <cols>
    <col min="1" max="1" width="18.1640625" customWidth="1"/>
    <col min="2" max="2" width="12.1640625" customWidth="1"/>
    <col min="3" max="3" width="8" bestFit="1" customWidth="1"/>
    <col min="4" max="4" width="5.1640625" bestFit="1" customWidth="1"/>
    <col min="5" max="5" width="9.5" bestFit="1" customWidth="1"/>
    <col min="6" max="6" width="6.1640625" bestFit="1" customWidth="1"/>
    <col min="7" max="7" width="5.1640625" bestFit="1" customWidth="1"/>
    <col min="8" max="8" width="8.6640625" bestFit="1" customWidth="1"/>
    <col min="9" max="9" width="9.1640625" bestFit="1" customWidth="1"/>
    <col min="10" max="10" width="7.1640625" bestFit="1" customWidth="1"/>
    <col min="11" max="12" width="9.1640625" bestFit="1" customWidth="1"/>
    <col min="13" max="13" width="7.33203125" bestFit="1" customWidth="1"/>
    <col min="14" max="14" width="10" bestFit="1" customWidth="1"/>
    <col min="15" max="15" width="7.1640625" bestFit="1" customWidth="1"/>
    <col min="16" max="16" width="2.5" customWidth="1"/>
    <col min="17" max="17" width="9.1640625" bestFit="1" customWidth="1"/>
    <col min="18" max="18" width="4.5" bestFit="1" customWidth="1"/>
    <col min="19" max="19" width="9.1640625" style="156" bestFit="1" customWidth="1"/>
    <col min="20" max="20" width="5.1640625" style="156" bestFit="1" customWidth="1"/>
    <col min="21" max="21" width="8.5" style="115" bestFit="1" customWidth="1"/>
    <col min="22" max="22" width="10" bestFit="1" customWidth="1"/>
    <col min="23" max="23" width="5.1640625" bestFit="1" customWidth="1"/>
    <col min="24" max="24" width="14.83203125" bestFit="1" customWidth="1"/>
    <col min="25" max="25" width="10.6640625" bestFit="1" customWidth="1"/>
  </cols>
  <sheetData>
    <row r="1" spans="1:25" s="18" customFormat="1" ht="18" x14ac:dyDescent="0.2">
      <c r="A1" s="219" t="s">
        <v>278</v>
      </c>
      <c r="B1" s="109"/>
      <c r="C1" s="40"/>
      <c r="D1" s="40"/>
      <c r="E1" s="40"/>
      <c r="F1" s="40"/>
      <c r="G1" s="40"/>
      <c r="H1" s="40"/>
      <c r="I1" s="218" t="s">
        <v>103</v>
      </c>
      <c r="J1" s="218"/>
      <c r="K1" s="218"/>
      <c r="L1" s="218"/>
      <c r="M1" s="218"/>
      <c r="N1" s="218"/>
      <c r="O1" s="218"/>
      <c r="P1" s="40"/>
      <c r="Q1" s="218" t="s">
        <v>1838</v>
      </c>
      <c r="R1" s="218"/>
      <c r="S1" s="218"/>
      <c r="T1" s="218"/>
      <c r="U1" s="218"/>
      <c r="V1" s="218"/>
      <c r="W1" s="218"/>
      <c r="X1" s="17"/>
      <c r="Y1" s="17"/>
    </row>
    <row r="2" spans="1:25" s="18" customFormat="1" ht="56" customHeight="1" x14ac:dyDescent="0.2">
      <c r="A2" s="220"/>
      <c r="B2" s="110" t="s">
        <v>546</v>
      </c>
      <c r="C2" s="43" t="s">
        <v>1835</v>
      </c>
      <c r="D2" s="42" t="s">
        <v>106</v>
      </c>
      <c r="E2" s="43" t="s">
        <v>1836</v>
      </c>
      <c r="F2" s="42" t="s">
        <v>106</v>
      </c>
      <c r="G2" s="20" t="s">
        <v>0</v>
      </c>
      <c r="H2" s="43" t="s">
        <v>1837</v>
      </c>
      <c r="I2" s="41" t="s">
        <v>1839</v>
      </c>
      <c r="J2" s="42" t="s">
        <v>1840</v>
      </c>
      <c r="K2" s="41" t="s">
        <v>1841</v>
      </c>
      <c r="L2" s="42" t="s">
        <v>1840</v>
      </c>
      <c r="M2" s="43" t="s">
        <v>1842</v>
      </c>
      <c r="N2" s="41" t="s">
        <v>1843</v>
      </c>
      <c r="O2" s="42" t="s">
        <v>1840</v>
      </c>
      <c r="P2" s="42"/>
      <c r="Q2" s="41" t="s">
        <v>105</v>
      </c>
      <c r="R2" s="42" t="s">
        <v>106</v>
      </c>
      <c r="S2" s="41" t="s">
        <v>107</v>
      </c>
      <c r="T2" s="42" t="s">
        <v>106</v>
      </c>
      <c r="U2" s="42" t="s">
        <v>1606</v>
      </c>
      <c r="V2" s="41" t="s">
        <v>108</v>
      </c>
      <c r="W2" s="42" t="s">
        <v>106</v>
      </c>
      <c r="X2" s="43" t="s">
        <v>1847</v>
      </c>
      <c r="Y2" s="43" t="s">
        <v>1848</v>
      </c>
    </row>
    <row r="3" spans="1:25" s="114" customFormat="1" x14ac:dyDescent="0.2">
      <c r="A3" s="4" t="s">
        <v>1139</v>
      </c>
      <c r="B3" s="22">
        <v>27.922000000000001</v>
      </c>
      <c r="C3" s="25">
        <v>5.74</v>
      </c>
      <c r="D3" s="25">
        <v>0.28999999999999998</v>
      </c>
      <c r="E3" s="25">
        <v>0.875</v>
      </c>
      <c r="F3" s="25">
        <v>4.5999999999999999E-2</v>
      </c>
      <c r="G3" s="23">
        <f t="shared" ref="G3:G34" si="0">E3/C3</f>
        <v>0.1524390243902439</v>
      </c>
      <c r="H3" s="24">
        <f t="shared" ref="H3:H34" si="1">C3+(0.235*E3)</f>
        <v>5.9456250000000006</v>
      </c>
      <c r="I3" s="58">
        <v>1.2E-2</v>
      </c>
      <c r="J3" s="58">
        <v>0.03</v>
      </c>
      <c r="K3" s="58">
        <v>4.0000000000000002E-4</v>
      </c>
      <c r="L3" s="58">
        <v>2.5000000000000001E-4</v>
      </c>
      <c r="M3" s="80">
        <v>-0.10235</v>
      </c>
      <c r="N3" s="25">
        <v>-0.26</v>
      </c>
      <c r="O3" s="25">
        <v>0.33</v>
      </c>
      <c r="P3" s="25"/>
      <c r="Q3" s="25">
        <v>8</v>
      </c>
      <c r="R3" s="25">
        <v>29</v>
      </c>
      <c r="S3" s="184">
        <v>2.6</v>
      </c>
      <c r="T3" s="184">
        <v>1.6</v>
      </c>
      <c r="U3" s="147">
        <f>(T3/S3)*100</f>
        <v>61.53846153846154</v>
      </c>
      <c r="V3" s="24">
        <v>-27600</v>
      </c>
      <c r="W3" s="24">
        <v>9000</v>
      </c>
      <c r="X3" s="22">
        <f t="shared" ref="X3:X8" si="2">100*(1-(S3/Q3))</f>
        <v>67.5</v>
      </c>
      <c r="Y3" s="22">
        <f t="shared" ref="Y3:Y34" si="3">(Q3-S3)/R3</f>
        <v>0.18620689655172415</v>
      </c>
    </row>
    <row r="4" spans="1:25" s="114" customFormat="1" x14ac:dyDescent="0.2">
      <c r="A4" s="4" t="s">
        <v>1140</v>
      </c>
      <c r="B4" s="22">
        <v>22.748000000000001</v>
      </c>
      <c r="C4" s="25">
        <v>5.95</v>
      </c>
      <c r="D4" s="25">
        <v>0.24</v>
      </c>
      <c r="E4" s="25">
        <v>1.097</v>
      </c>
      <c r="F4" s="25">
        <v>5.8999999999999997E-2</v>
      </c>
      <c r="G4" s="23">
        <f t="shared" si="0"/>
        <v>0.18436974789915966</v>
      </c>
      <c r="H4" s="24">
        <f t="shared" si="1"/>
        <v>6.207795</v>
      </c>
      <c r="I4" s="58">
        <v>6.0000000000000001E-3</v>
      </c>
      <c r="J4" s="58">
        <v>3.1E-2</v>
      </c>
      <c r="K4" s="58">
        <v>5.5999999999999995E-4</v>
      </c>
      <c r="L4" s="58">
        <v>2.5999999999999998E-4</v>
      </c>
      <c r="M4" s="80">
        <v>0.18489</v>
      </c>
      <c r="N4" s="25">
        <v>0.24</v>
      </c>
      <c r="O4" s="25">
        <v>0.26</v>
      </c>
      <c r="P4" s="25"/>
      <c r="Q4" s="25">
        <v>1</v>
      </c>
      <c r="R4" s="25">
        <v>31</v>
      </c>
      <c r="S4" s="184">
        <v>3.6</v>
      </c>
      <c r="T4" s="184">
        <v>1.7</v>
      </c>
      <c r="U4" s="147">
        <f t="shared" ref="U4:U52" si="4">(T4/S4)*100</f>
        <v>47.222222222222221</v>
      </c>
      <c r="V4" s="24">
        <v>-9500</v>
      </c>
      <c r="W4" s="24">
        <v>5200</v>
      </c>
      <c r="X4" s="22">
        <f t="shared" si="2"/>
        <v>-260</v>
      </c>
      <c r="Y4" s="22">
        <f t="shared" si="3"/>
        <v>-8.387096774193549E-2</v>
      </c>
    </row>
    <row r="5" spans="1:25" s="114" customFormat="1" x14ac:dyDescent="0.2">
      <c r="A5" s="4" t="s">
        <v>1141</v>
      </c>
      <c r="B5" s="29">
        <v>3.5893999999999999</v>
      </c>
      <c r="C5" s="25">
        <v>260</v>
      </c>
      <c r="D5" s="25">
        <v>24</v>
      </c>
      <c r="E5" s="25">
        <v>139.9</v>
      </c>
      <c r="F5" s="25">
        <v>4.8</v>
      </c>
      <c r="G5" s="23">
        <f t="shared" si="0"/>
        <v>0.53807692307692312</v>
      </c>
      <c r="H5" s="24">
        <f t="shared" si="1"/>
        <v>292.87650000000002</v>
      </c>
      <c r="I5" s="58">
        <v>4.5999999999999999E-2</v>
      </c>
      <c r="J5" s="58">
        <v>8.2000000000000003E-2</v>
      </c>
      <c r="K5" s="58">
        <v>7.2999999999999996E-4</v>
      </c>
      <c r="L5" s="58">
        <v>9.3999999999999994E-5</v>
      </c>
      <c r="M5" s="80">
        <v>-0.22548000000000001</v>
      </c>
      <c r="N5" s="25">
        <v>0.37</v>
      </c>
      <c r="O5" s="25">
        <v>0.63</v>
      </c>
      <c r="P5" s="25"/>
      <c r="Q5" s="25">
        <v>39</v>
      </c>
      <c r="R5" s="25">
        <v>68</v>
      </c>
      <c r="S5" s="184">
        <v>4.7</v>
      </c>
      <c r="T5" s="184">
        <v>0.61</v>
      </c>
      <c r="U5" s="147">
        <f t="shared" si="4"/>
        <v>12.978723404255318</v>
      </c>
      <c r="V5" s="24">
        <v>1000</v>
      </c>
      <c r="W5" s="24">
        <v>2200</v>
      </c>
      <c r="X5" s="22">
        <f t="shared" si="2"/>
        <v>87.948717948717942</v>
      </c>
      <c r="Y5" s="22">
        <f t="shared" si="3"/>
        <v>0.50441176470588234</v>
      </c>
    </row>
    <row r="6" spans="1:25" s="114" customFormat="1" x14ac:dyDescent="0.2">
      <c r="A6" s="4" t="s">
        <v>1142</v>
      </c>
      <c r="B6" s="22">
        <v>14.728999999999999</v>
      </c>
      <c r="C6" s="25">
        <v>7.09</v>
      </c>
      <c r="D6" s="25">
        <v>0.25</v>
      </c>
      <c r="E6" s="25">
        <v>0.95399999999999996</v>
      </c>
      <c r="F6" s="25">
        <v>5.6000000000000001E-2</v>
      </c>
      <c r="G6" s="23">
        <f t="shared" si="0"/>
        <v>0.13455571227080396</v>
      </c>
      <c r="H6" s="24">
        <f t="shared" si="1"/>
        <v>7.31419</v>
      </c>
      <c r="I6" s="58">
        <v>3.9E-2</v>
      </c>
      <c r="J6" s="58">
        <v>3.5000000000000003E-2</v>
      </c>
      <c r="K6" s="58">
        <v>8.0999999999999996E-4</v>
      </c>
      <c r="L6" s="58">
        <v>3.1E-4</v>
      </c>
      <c r="M6" s="80">
        <v>-0.10854</v>
      </c>
      <c r="N6" s="25">
        <v>0.1</v>
      </c>
      <c r="O6" s="25">
        <v>0.28999999999999998</v>
      </c>
      <c r="P6" s="25"/>
      <c r="Q6" s="25">
        <v>31</v>
      </c>
      <c r="R6" s="25">
        <v>34</v>
      </c>
      <c r="S6" s="184">
        <v>5.2</v>
      </c>
      <c r="T6" s="184">
        <v>2</v>
      </c>
      <c r="U6" s="147">
        <f t="shared" si="4"/>
        <v>38.46153846153846</v>
      </c>
      <c r="V6" s="24">
        <v>-11000</v>
      </c>
      <c r="W6" s="24">
        <v>7100</v>
      </c>
      <c r="X6" s="22">
        <f t="shared" si="2"/>
        <v>83.225806451612911</v>
      </c>
      <c r="Y6" s="22">
        <f t="shared" si="3"/>
        <v>0.75882352941176467</v>
      </c>
    </row>
    <row r="7" spans="1:25" x14ac:dyDescent="0.2">
      <c r="A7" s="2" t="s">
        <v>1143</v>
      </c>
      <c r="B7" s="30">
        <v>24.795999999999999</v>
      </c>
      <c r="C7" s="17">
        <v>64.7</v>
      </c>
      <c r="D7" s="17">
        <v>2.1</v>
      </c>
      <c r="E7" s="17">
        <v>61.6</v>
      </c>
      <c r="F7" s="17">
        <v>1.8</v>
      </c>
      <c r="G7" s="31">
        <f t="shared" si="0"/>
        <v>0.95208655332302938</v>
      </c>
      <c r="H7" s="32">
        <f t="shared" si="1"/>
        <v>79.176000000000002</v>
      </c>
      <c r="I7" s="56">
        <v>7.6E-3</v>
      </c>
      <c r="J7" s="56">
        <v>3.2000000000000002E-3</v>
      </c>
      <c r="K7" s="56">
        <v>9.7000000000000005E-4</v>
      </c>
      <c r="L7" s="56">
        <v>6.0000000000000002E-5</v>
      </c>
      <c r="M7" s="82">
        <v>4.9305000000000002E-2</v>
      </c>
      <c r="N7" s="17">
        <v>6.0999999999999999E-2</v>
      </c>
      <c r="O7" s="17">
        <v>2.5000000000000001E-2</v>
      </c>
      <c r="P7" s="17"/>
      <c r="Q7" s="17">
        <v>7.6</v>
      </c>
      <c r="R7" s="17">
        <v>3.2</v>
      </c>
      <c r="S7" s="182">
        <v>6.25</v>
      </c>
      <c r="T7" s="182">
        <v>0.39</v>
      </c>
      <c r="U7" s="121">
        <f t="shared" si="4"/>
        <v>6.24</v>
      </c>
      <c r="V7" s="32">
        <v>-220</v>
      </c>
      <c r="W7" s="32">
        <v>700</v>
      </c>
      <c r="X7" s="30">
        <f t="shared" si="2"/>
        <v>17.763157894736835</v>
      </c>
      <c r="Y7" s="30">
        <f t="shared" si="3"/>
        <v>0.42187499999999989</v>
      </c>
    </row>
    <row r="8" spans="1:25" x14ac:dyDescent="0.2">
      <c r="A8" s="2" t="s">
        <v>1144</v>
      </c>
      <c r="B8" s="30">
        <v>22.41</v>
      </c>
      <c r="C8" s="17">
        <v>102</v>
      </c>
      <c r="D8" s="17">
        <v>11</v>
      </c>
      <c r="E8" s="17">
        <v>84.8</v>
      </c>
      <c r="F8" s="17">
        <v>9.4</v>
      </c>
      <c r="G8" s="31">
        <f t="shared" si="0"/>
        <v>0.83137254901960778</v>
      </c>
      <c r="H8" s="32">
        <f t="shared" si="1"/>
        <v>121.928</v>
      </c>
      <c r="I8" s="56">
        <v>8.8000000000000005E-3</v>
      </c>
      <c r="J8" s="56">
        <v>2.8E-3</v>
      </c>
      <c r="K8" s="56">
        <v>1.1360000000000001E-3</v>
      </c>
      <c r="L8" s="56">
        <v>6.7000000000000002E-5</v>
      </c>
      <c r="M8" s="82">
        <v>0.57465999999999995</v>
      </c>
      <c r="N8" s="17">
        <v>0.04</v>
      </c>
      <c r="O8" s="17">
        <v>2.1000000000000001E-2</v>
      </c>
      <c r="P8" s="17"/>
      <c r="Q8" s="17">
        <v>8.8000000000000007</v>
      </c>
      <c r="R8" s="17">
        <v>2.8</v>
      </c>
      <c r="S8" s="182">
        <v>7.32</v>
      </c>
      <c r="T8" s="182">
        <v>0.43</v>
      </c>
      <c r="U8" s="121">
        <f t="shared" si="4"/>
        <v>5.8743169398907096</v>
      </c>
      <c r="V8" s="32">
        <v>-790</v>
      </c>
      <c r="W8" s="32">
        <v>810</v>
      </c>
      <c r="X8" s="30">
        <f t="shared" si="2"/>
        <v>16.81818181818182</v>
      </c>
      <c r="Y8" s="30">
        <f t="shared" si="3"/>
        <v>0.5285714285714288</v>
      </c>
    </row>
    <row r="9" spans="1:25" s="114" customFormat="1" x14ac:dyDescent="0.2">
      <c r="A9" s="4" t="s">
        <v>1145</v>
      </c>
      <c r="B9" s="22">
        <v>9.0972000000000008</v>
      </c>
      <c r="C9" s="25">
        <v>132</v>
      </c>
      <c r="D9" s="25">
        <v>43</v>
      </c>
      <c r="E9" s="25">
        <v>51</v>
      </c>
      <c r="F9" s="25">
        <v>18</v>
      </c>
      <c r="G9" s="23">
        <f t="shared" si="0"/>
        <v>0.38636363636363635</v>
      </c>
      <c r="H9" s="24">
        <f t="shared" si="1"/>
        <v>143.98500000000001</v>
      </c>
      <c r="I9" s="58">
        <v>1E-4</v>
      </c>
      <c r="J9" s="58">
        <v>5.4000000000000003E-3</v>
      </c>
      <c r="K9" s="58">
        <v>1.24E-3</v>
      </c>
      <c r="L9" s="58">
        <v>1.9000000000000001E-4</v>
      </c>
      <c r="M9" s="80">
        <v>0.19900000000000001</v>
      </c>
      <c r="N9" s="25">
        <v>0.02</v>
      </c>
      <c r="O9" s="25">
        <v>2.9000000000000001E-2</v>
      </c>
      <c r="P9" s="25"/>
      <c r="Q9" s="25">
        <v>0</v>
      </c>
      <c r="R9" s="25">
        <v>5.5</v>
      </c>
      <c r="S9" s="184">
        <v>8</v>
      </c>
      <c r="T9" s="184">
        <v>1.2</v>
      </c>
      <c r="U9" s="147">
        <f t="shared" si="4"/>
        <v>15</v>
      </c>
      <c r="V9" s="24">
        <v>-1500</v>
      </c>
      <c r="W9" s="24">
        <v>1100</v>
      </c>
      <c r="X9" s="22"/>
      <c r="Y9" s="29">
        <f t="shared" si="3"/>
        <v>-1.4545454545454546</v>
      </c>
    </row>
    <row r="10" spans="1:25" s="114" customFormat="1" x14ac:dyDescent="0.2">
      <c r="A10" s="4" t="s">
        <v>1146</v>
      </c>
      <c r="B10" s="29">
        <v>4.5449999999999999</v>
      </c>
      <c r="C10" s="25">
        <v>116</v>
      </c>
      <c r="D10" s="25">
        <v>15</v>
      </c>
      <c r="E10" s="25">
        <v>52</v>
      </c>
      <c r="F10" s="25">
        <v>11</v>
      </c>
      <c r="G10" s="23">
        <f t="shared" si="0"/>
        <v>0.44827586206896552</v>
      </c>
      <c r="H10" s="24">
        <f t="shared" si="1"/>
        <v>128.22</v>
      </c>
      <c r="I10" s="58">
        <v>9.7999999999999997E-3</v>
      </c>
      <c r="J10" s="58">
        <v>6.0000000000000001E-3</v>
      </c>
      <c r="K10" s="58">
        <v>1.3699999999999999E-3</v>
      </c>
      <c r="L10" s="58">
        <v>2.5000000000000001E-4</v>
      </c>
      <c r="M10" s="80">
        <v>-4.1258000000000003E-2</v>
      </c>
      <c r="N10" s="25">
        <v>5.0999999999999997E-2</v>
      </c>
      <c r="O10" s="25">
        <v>3.4000000000000002E-2</v>
      </c>
      <c r="P10" s="25"/>
      <c r="Q10" s="25">
        <v>9.8000000000000007</v>
      </c>
      <c r="R10" s="25">
        <v>6.1</v>
      </c>
      <c r="S10" s="184">
        <v>8.8000000000000007</v>
      </c>
      <c r="T10" s="184">
        <v>1.6</v>
      </c>
      <c r="U10" s="147">
        <f t="shared" si="4"/>
        <v>18.181818181818183</v>
      </c>
      <c r="V10" s="24">
        <v>-300</v>
      </c>
      <c r="W10" s="24">
        <v>1200</v>
      </c>
      <c r="X10" s="22">
        <f t="shared" ref="X10:X52" si="5">100*(1-(S10/Q10))</f>
        <v>10.204081632653061</v>
      </c>
      <c r="Y10" s="22">
        <f t="shared" si="3"/>
        <v>0.16393442622950821</v>
      </c>
    </row>
    <row r="11" spans="1:25" s="114" customFormat="1" x14ac:dyDescent="0.2">
      <c r="A11" s="4" t="s">
        <v>1147</v>
      </c>
      <c r="B11" s="29">
        <v>2.9704999999999999</v>
      </c>
      <c r="C11" s="25">
        <v>67</v>
      </c>
      <c r="D11" s="25">
        <v>12</v>
      </c>
      <c r="E11" s="25">
        <v>29.1</v>
      </c>
      <c r="F11" s="25">
        <v>5.8</v>
      </c>
      <c r="G11" s="23">
        <f t="shared" si="0"/>
        <v>0.43432835820895527</v>
      </c>
      <c r="H11" s="24">
        <f t="shared" si="1"/>
        <v>73.838499999999996</v>
      </c>
      <c r="I11" s="58">
        <v>1.41E-2</v>
      </c>
      <c r="J11" s="58">
        <v>6.8999999999999999E-3</v>
      </c>
      <c r="K11" s="58">
        <v>1.3600000000000001E-3</v>
      </c>
      <c r="L11" s="58">
        <v>1.6000000000000001E-4</v>
      </c>
      <c r="M11" s="80">
        <v>0.20766000000000001</v>
      </c>
      <c r="N11" s="25">
        <v>7.3999999999999996E-2</v>
      </c>
      <c r="O11" s="25">
        <v>3.3000000000000002E-2</v>
      </c>
      <c r="P11" s="25"/>
      <c r="Q11" s="25">
        <v>14.1</v>
      </c>
      <c r="R11" s="25">
        <v>6.9</v>
      </c>
      <c r="S11" s="184">
        <v>8.8000000000000007</v>
      </c>
      <c r="T11" s="184">
        <v>1.1000000000000001</v>
      </c>
      <c r="U11" s="147">
        <f t="shared" si="4"/>
        <v>12.5</v>
      </c>
      <c r="V11" s="24">
        <v>920</v>
      </c>
      <c r="W11" s="24">
        <v>760</v>
      </c>
      <c r="X11" s="22">
        <f t="shared" si="5"/>
        <v>37.588652482269502</v>
      </c>
      <c r="Y11" s="22">
        <f t="shared" si="3"/>
        <v>0.76811594202898537</v>
      </c>
    </row>
    <row r="12" spans="1:25" x14ac:dyDescent="0.2">
      <c r="A12" s="2" t="s">
        <v>1148</v>
      </c>
      <c r="B12" s="30">
        <v>6.2398999999999996</v>
      </c>
      <c r="C12" s="17">
        <v>94.9</v>
      </c>
      <c r="D12" s="17">
        <v>1.4</v>
      </c>
      <c r="E12" s="17">
        <v>34.85</v>
      </c>
      <c r="F12" s="17">
        <v>0.55000000000000004</v>
      </c>
      <c r="G12" s="31">
        <f t="shared" si="0"/>
        <v>0.36722866174920971</v>
      </c>
      <c r="H12" s="32">
        <f t="shared" si="1"/>
        <v>103.08975000000001</v>
      </c>
      <c r="I12" s="56">
        <v>1.41E-2</v>
      </c>
      <c r="J12" s="56">
        <v>5.1000000000000004E-3</v>
      </c>
      <c r="K12" s="56">
        <v>1.3699999999999999E-3</v>
      </c>
      <c r="L12" s="56">
        <v>1.1E-4</v>
      </c>
      <c r="M12" s="82">
        <v>5.9375999999999998E-2</v>
      </c>
      <c r="N12" s="17">
        <v>7.9000000000000001E-2</v>
      </c>
      <c r="O12" s="17">
        <v>2.7E-2</v>
      </c>
      <c r="P12" s="17"/>
      <c r="Q12" s="17">
        <v>14.2</v>
      </c>
      <c r="R12" s="17">
        <v>5.0999999999999996</v>
      </c>
      <c r="S12" s="182">
        <v>8.84</v>
      </c>
      <c r="T12" s="182">
        <v>0.73</v>
      </c>
      <c r="U12" s="121">
        <f t="shared" si="4"/>
        <v>8.2579185520361982</v>
      </c>
      <c r="V12" s="32">
        <v>690</v>
      </c>
      <c r="W12" s="32">
        <v>710</v>
      </c>
      <c r="X12" s="30">
        <f t="shared" si="5"/>
        <v>37.746478873239433</v>
      </c>
      <c r="Y12" s="30">
        <f t="shared" si="3"/>
        <v>1.0509803921568628</v>
      </c>
    </row>
    <row r="13" spans="1:25" s="114" customFormat="1" x14ac:dyDescent="0.2">
      <c r="A13" s="4" t="s">
        <v>1149</v>
      </c>
      <c r="B13" s="22">
        <v>5.5077999999999996</v>
      </c>
      <c r="C13" s="25">
        <v>111</v>
      </c>
      <c r="D13" s="25">
        <v>23</v>
      </c>
      <c r="E13" s="25">
        <v>66</v>
      </c>
      <c r="F13" s="25">
        <v>16</v>
      </c>
      <c r="G13" s="23">
        <f t="shared" si="0"/>
        <v>0.59459459459459463</v>
      </c>
      <c r="H13" s="24">
        <f t="shared" si="1"/>
        <v>126.51</v>
      </c>
      <c r="I13" s="58">
        <v>9.4999999999999998E-3</v>
      </c>
      <c r="J13" s="58">
        <v>5.7000000000000002E-3</v>
      </c>
      <c r="K13" s="58">
        <v>1.4400000000000001E-3</v>
      </c>
      <c r="L13" s="58">
        <v>2.0000000000000001E-4</v>
      </c>
      <c r="M13" s="80">
        <v>0.2883</v>
      </c>
      <c r="N13" s="25">
        <v>6.3E-2</v>
      </c>
      <c r="O13" s="25">
        <v>3.2000000000000001E-2</v>
      </c>
      <c r="P13" s="25"/>
      <c r="Q13" s="25">
        <v>9.5</v>
      </c>
      <c r="R13" s="25">
        <v>5.8</v>
      </c>
      <c r="S13" s="184">
        <v>9.3000000000000007</v>
      </c>
      <c r="T13" s="184">
        <v>1.3</v>
      </c>
      <c r="U13" s="147">
        <f t="shared" si="4"/>
        <v>13.978494623655912</v>
      </c>
      <c r="V13" s="24">
        <v>50</v>
      </c>
      <c r="W13" s="24">
        <v>950</v>
      </c>
      <c r="X13" s="22">
        <f t="shared" si="5"/>
        <v>2.1052631578947323</v>
      </c>
      <c r="Y13" s="22">
        <f t="shared" si="3"/>
        <v>3.4482758620689537E-2</v>
      </c>
    </row>
    <row r="14" spans="1:25" s="114" customFormat="1" x14ac:dyDescent="0.2">
      <c r="A14" s="4" t="s">
        <v>1150</v>
      </c>
      <c r="B14" s="22">
        <v>10.28</v>
      </c>
      <c r="C14" s="25">
        <v>9.6999999999999993</v>
      </c>
      <c r="D14" s="25">
        <v>2.9</v>
      </c>
      <c r="E14" s="25">
        <v>3.9</v>
      </c>
      <c r="F14" s="25">
        <v>2.2000000000000002</v>
      </c>
      <c r="G14" s="23">
        <f t="shared" si="0"/>
        <v>0.40206185567010311</v>
      </c>
      <c r="H14" s="24">
        <f t="shared" si="1"/>
        <v>10.616499999999998</v>
      </c>
      <c r="I14" s="58">
        <v>3.2000000000000001E-2</v>
      </c>
      <c r="J14" s="58">
        <v>3.9E-2</v>
      </c>
      <c r="K14" s="58">
        <v>1.89E-3</v>
      </c>
      <c r="L14" s="58">
        <v>4.2999999999999999E-4</v>
      </c>
      <c r="M14" s="80">
        <v>0.12872</v>
      </c>
      <c r="N14" s="25">
        <v>0.17</v>
      </c>
      <c r="O14" s="25">
        <v>0.22</v>
      </c>
      <c r="P14" s="25"/>
      <c r="Q14" s="25">
        <v>25</v>
      </c>
      <c r="R14" s="25">
        <v>38</v>
      </c>
      <c r="S14" s="184">
        <v>12.2</v>
      </c>
      <c r="T14" s="184">
        <v>2.8</v>
      </c>
      <c r="U14" s="147">
        <f t="shared" si="4"/>
        <v>22.950819672131146</v>
      </c>
      <c r="V14" s="24">
        <v>-4300</v>
      </c>
      <c r="W14" s="24">
        <v>5300</v>
      </c>
      <c r="X14" s="22">
        <f t="shared" si="5"/>
        <v>51.2</v>
      </c>
      <c r="Y14" s="22">
        <f t="shared" si="3"/>
        <v>0.33684210526315789</v>
      </c>
    </row>
    <row r="15" spans="1:25" x14ac:dyDescent="0.2">
      <c r="A15" s="2" t="s">
        <v>1151</v>
      </c>
      <c r="B15" s="30">
        <v>22.777000000000001</v>
      </c>
      <c r="C15" s="17">
        <v>114.8</v>
      </c>
      <c r="D15" s="17">
        <v>7.4</v>
      </c>
      <c r="E15" s="17">
        <v>54.1</v>
      </c>
      <c r="F15" s="17">
        <v>2.8</v>
      </c>
      <c r="G15" s="31">
        <f t="shared" si="0"/>
        <v>0.47125435540069688</v>
      </c>
      <c r="H15" s="32">
        <f t="shared" si="1"/>
        <v>127.51349999999999</v>
      </c>
      <c r="I15" s="56">
        <v>1.3899999999999999E-2</v>
      </c>
      <c r="J15" s="56">
        <v>2.2000000000000001E-3</v>
      </c>
      <c r="K15" s="56">
        <v>2.0999999999999999E-3</v>
      </c>
      <c r="L15" s="56">
        <v>1.3999999999999999E-4</v>
      </c>
      <c r="M15" s="82">
        <v>0.27528000000000002</v>
      </c>
      <c r="N15" s="17">
        <v>4.9299999999999997E-2</v>
      </c>
      <c r="O15" s="17">
        <v>7.6E-3</v>
      </c>
      <c r="P15" s="17"/>
      <c r="Q15" s="17">
        <v>14</v>
      </c>
      <c r="R15" s="17">
        <v>2.2000000000000002</v>
      </c>
      <c r="S15" s="182">
        <v>13.52</v>
      </c>
      <c r="T15" s="182">
        <v>0.9</v>
      </c>
      <c r="U15" s="121">
        <f t="shared" si="4"/>
        <v>6.6568047337278111</v>
      </c>
      <c r="V15" s="32">
        <v>70</v>
      </c>
      <c r="W15" s="32">
        <v>280</v>
      </c>
      <c r="X15" s="30">
        <f t="shared" si="5"/>
        <v>3.4285714285714364</v>
      </c>
      <c r="Y15" s="30">
        <f t="shared" si="3"/>
        <v>0.21818181818181837</v>
      </c>
    </row>
    <row r="16" spans="1:25" s="114" customFormat="1" x14ac:dyDescent="0.2">
      <c r="A16" s="4" t="s">
        <v>1152</v>
      </c>
      <c r="B16" s="22">
        <v>5.9606000000000003</v>
      </c>
      <c r="C16" s="25">
        <v>22.1</v>
      </c>
      <c r="D16" s="25">
        <v>3.4</v>
      </c>
      <c r="E16" s="25">
        <v>11.9</v>
      </c>
      <c r="F16" s="25">
        <v>3.7</v>
      </c>
      <c r="G16" s="23">
        <f t="shared" si="0"/>
        <v>0.53846153846153844</v>
      </c>
      <c r="H16" s="24">
        <f t="shared" si="1"/>
        <v>24.896500000000003</v>
      </c>
      <c r="I16" s="58">
        <v>1.4999999999999999E-2</v>
      </c>
      <c r="J16" s="58">
        <v>1.7000000000000001E-2</v>
      </c>
      <c r="K16" s="58">
        <v>2.16E-3</v>
      </c>
      <c r="L16" s="58">
        <v>2.3000000000000001E-4</v>
      </c>
      <c r="M16" s="80">
        <v>-0.2467</v>
      </c>
      <c r="N16" s="25">
        <v>2.1999999999999999E-2</v>
      </c>
      <c r="O16" s="25">
        <v>5.7000000000000002E-2</v>
      </c>
      <c r="P16" s="25"/>
      <c r="Q16" s="25">
        <v>14</v>
      </c>
      <c r="R16" s="25">
        <v>16</v>
      </c>
      <c r="S16" s="184">
        <v>13.9</v>
      </c>
      <c r="T16" s="184">
        <v>1.5</v>
      </c>
      <c r="U16" s="146">
        <f t="shared" si="4"/>
        <v>10.791366906474821</v>
      </c>
      <c r="V16" s="24">
        <v>-900</v>
      </c>
      <c r="W16" s="24">
        <v>1500</v>
      </c>
      <c r="X16" s="22">
        <f t="shared" si="5"/>
        <v>0.71428571428571175</v>
      </c>
      <c r="Y16" s="22">
        <f t="shared" si="3"/>
        <v>6.2499999999999778E-3</v>
      </c>
    </row>
    <row r="17" spans="1:25" x14ac:dyDescent="0.2">
      <c r="A17" s="2" t="s">
        <v>1153</v>
      </c>
      <c r="B17" s="30">
        <v>10.273</v>
      </c>
      <c r="C17" s="17">
        <v>77</v>
      </c>
      <c r="D17" s="17">
        <v>17</v>
      </c>
      <c r="E17" s="17">
        <v>63</v>
      </c>
      <c r="F17" s="17">
        <v>14</v>
      </c>
      <c r="G17" s="31">
        <f t="shared" si="0"/>
        <v>0.81818181818181823</v>
      </c>
      <c r="H17" s="32">
        <f t="shared" si="1"/>
        <v>91.805000000000007</v>
      </c>
      <c r="I17" s="56">
        <v>1.89E-2</v>
      </c>
      <c r="J17" s="56">
        <v>4.8999999999999998E-3</v>
      </c>
      <c r="K17" s="56">
        <v>2.2300000000000002E-3</v>
      </c>
      <c r="L17" s="56">
        <v>1.9000000000000001E-4</v>
      </c>
      <c r="M17" s="82">
        <v>-0.23965</v>
      </c>
      <c r="N17" s="17">
        <v>5.7000000000000002E-2</v>
      </c>
      <c r="O17" s="17">
        <v>2.1000000000000001E-2</v>
      </c>
      <c r="P17" s="17"/>
      <c r="Q17" s="17">
        <v>18.899999999999999</v>
      </c>
      <c r="R17" s="17">
        <v>4.9000000000000004</v>
      </c>
      <c r="S17" s="182">
        <v>14.3</v>
      </c>
      <c r="T17" s="182">
        <v>1.2</v>
      </c>
      <c r="U17" s="121">
        <f t="shared" si="4"/>
        <v>8.3916083916083899</v>
      </c>
      <c r="V17" s="32">
        <v>-40</v>
      </c>
      <c r="W17" s="32">
        <v>710</v>
      </c>
      <c r="X17" s="30">
        <f t="shared" si="5"/>
        <v>24.338624338624328</v>
      </c>
      <c r="Y17" s="30">
        <f t="shared" si="3"/>
        <v>0.93877551020408112</v>
      </c>
    </row>
    <row r="18" spans="1:25" s="114" customFormat="1" x14ac:dyDescent="0.2">
      <c r="A18" s="4" t="s">
        <v>1154</v>
      </c>
      <c r="B18" s="22">
        <v>5.6426999999999996</v>
      </c>
      <c r="C18" s="25">
        <v>98.4</v>
      </c>
      <c r="D18" s="25">
        <v>2.7</v>
      </c>
      <c r="E18" s="25">
        <v>59.9</v>
      </c>
      <c r="F18" s="25">
        <v>2.2999999999999998</v>
      </c>
      <c r="G18" s="23">
        <f t="shared" si="0"/>
        <v>0.6087398373983739</v>
      </c>
      <c r="H18" s="24">
        <f t="shared" si="1"/>
        <v>112.4765</v>
      </c>
      <c r="I18" s="58">
        <v>2.3800000000000002E-2</v>
      </c>
      <c r="J18" s="58">
        <v>5.1000000000000004E-3</v>
      </c>
      <c r="K18" s="58">
        <v>2.5000000000000001E-3</v>
      </c>
      <c r="L18" s="58">
        <v>2.5999999999999998E-4</v>
      </c>
      <c r="M18" s="80">
        <v>9.0730000000000005E-2</v>
      </c>
      <c r="N18" s="25">
        <v>6.2E-2</v>
      </c>
      <c r="O18" s="25">
        <v>1.6E-2</v>
      </c>
      <c r="P18" s="25"/>
      <c r="Q18" s="25">
        <v>23.8</v>
      </c>
      <c r="R18" s="25">
        <v>5</v>
      </c>
      <c r="S18" s="184">
        <v>16.100000000000001</v>
      </c>
      <c r="T18" s="184">
        <v>1.6</v>
      </c>
      <c r="U18" s="146">
        <f t="shared" si="4"/>
        <v>9.9378881987577632</v>
      </c>
      <c r="V18" s="24">
        <v>680</v>
      </c>
      <c r="W18" s="24">
        <v>500</v>
      </c>
      <c r="X18" s="22">
        <f t="shared" si="5"/>
        <v>32.352941176470587</v>
      </c>
      <c r="Y18" s="29">
        <f t="shared" si="3"/>
        <v>1.5399999999999998</v>
      </c>
    </row>
    <row r="19" spans="1:25" x14ac:dyDescent="0.2">
      <c r="A19" s="2" t="s">
        <v>1155</v>
      </c>
      <c r="B19" s="30">
        <v>6.5168999999999997</v>
      </c>
      <c r="C19" s="17">
        <v>120.8</v>
      </c>
      <c r="D19" s="17">
        <v>2.2999999999999998</v>
      </c>
      <c r="E19" s="17">
        <v>109.4</v>
      </c>
      <c r="F19" s="17">
        <v>1.4</v>
      </c>
      <c r="G19" s="31">
        <f t="shared" si="0"/>
        <v>0.9056291390728477</v>
      </c>
      <c r="H19" s="32">
        <f t="shared" si="1"/>
        <v>146.50899999999999</v>
      </c>
      <c r="I19" s="56">
        <v>1.6899999999999998E-2</v>
      </c>
      <c r="J19" s="56">
        <v>3.8999999999999998E-3</v>
      </c>
      <c r="K19" s="56">
        <v>2.64E-3</v>
      </c>
      <c r="L19" s="56">
        <v>2.4000000000000001E-4</v>
      </c>
      <c r="M19" s="82">
        <v>1.5576E-2</v>
      </c>
      <c r="N19" s="17">
        <v>4.0800000000000003E-2</v>
      </c>
      <c r="O19" s="17">
        <v>9.9000000000000008E-3</v>
      </c>
      <c r="P19" s="17"/>
      <c r="Q19" s="17">
        <v>17</v>
      </c>
      <c r="R19" s="17">
        <v>3.9</v>
      </c>
      <c r="S19" s="182">
        <v>17</v>
      </c>
      <c r="T19" s="182">
        <v>1.5</v>
      </c>
      <c r="U19" s="121">
        <f t="shared" si="4"/>
        <v>8.8235294117647065</v>
      </c>
      <c r="V19" s="32">
        <v>-90</v>
      </c>
      <c r="W19" s="32">
        <v>460</v>
      </c>
      <c r="X19" s="30">
        <f t="shared" si="5"/>
        <v>0</v>
      </c>
      <c r="Y19" s="30">
        <f t="shared" si="3"/>
        <v>0</v>
      </c>
    </row>
    <row r="20" spans="1:25" x14ac:dyDescent="0.2">
      <c r="A20" s="2" t="s">
        <v>1156</v>
      </c>
      <c r="B20" s="30">
        <v>19.71</v>
      </c>
      <c r="C20" s="17">
        <v>122.5</v>
      </c>
      <c r="D20" s="17">
        <v>6.7</v>
      </c>
      <c r="E20" s="17">
        <v>62.1</v>
      </c>
      <c r="F20" s="17">
        <v>2.7</v>
      </c>
      <c r="G20" s="31">
        <f t="shared" si="0"/>
        <v>0.50693877551020405</v>
      </c>
      <c r="H20" s="32">
        <f t="shared" si="1"/>
        <v>137.09350000000001</v>
      </c>
      <c r="I20" s="56">
        <v>1.61E-2</v>
      </c>
      <c r="J20" s="56">
        <v>2.5999999999999999E-3</v>
      </c>
      <c r="K20" s="56">
        <v>2.65E-3</v>
      </c>
      <c r="L20" s="56">
        <v>1.1E-4</v>
      </c>
      <c r="M20" s="82">
        <v>-1.6740000000000001E-2</v>
      </c>
      <c r="N20" s="17">
        <v>4.1799999999999997E-2</v>
      </c>
      <c r="O20" s="17">
        <v>7.6E-3</v>
      </c>
      <c r="P20" s="17"/>
      <c r="Q20" s="17">
        <v>16.2</v>
      </c>
      <c r="R20" s="17">
        <v>2.6</v>
      </c>
      <c r="S20" s="182">
        <v>17.059999999999999</v>
      </c>
      <c r="T20" s="182">
        <v>0.72</v>
      </c>
      <c r="U20" s="121">
        <f t="shared" si="4"/>
        <v>4.2203985932004686</v>
      </c>
      <c r="V20" s="32">
        <v>-200</v>
      </c>
      <c r="W20" s="32">
        <v>290</v>
      </c>
      <c r="X20" s="30">
        <f t="shared" si="5"/>
        <v>-5.3086419753086478</v>
      </c>
      <c r="Y20" s="30">
        <f t="shared" si="3"/>
        <v>-0.33076923076923054</v>
      </c>
    </row>
    <row r="21" spans="1:25" s="114" customFormat="1" x14ac:dyDescent="0.2">
      <c r="A21" s="4" t="s">
        <v>1157</v>
      </c>
      <c r="B21" s="22">
        <v>12.318</v>
      </c>
      <c r="C21" s="25">
        <v>44</v>
      </c>
      <c r="D21" s="25">
        <v>6.9</v>
      </c>
      <c r="E21" s="25">
        <v>31.1</v>
      </c>
      <c r="F21" s="25">
        <v>7.6</v>
      </c>
      <c r="G21" s="23">
        <f t="shared" si="0"/>
        <v>0.7068181818181819</v>
      </c>
      <c r="H21" s="24">
        <f t="shared" si="1"/>
        <v>51.308500000000002</v>
      </c>
      <c r="I21" s="58">
        <v>1.6899999999999998E-2</v>
      </c>
      <c r="J21" s="58">
        <v>7.3000000000000001E-3</v>
      </c>
      <c r="K21" s="58">
        <v>2.82E-3</v>
      </c>
      <c r="L21" s="58">
        <v>3.1E-4</v>
      </c>
      <c r="M21" s="80">
        <v>0.31846999999999998</v>
      </c>
      <c r="N21" s="25">
        <v>3.1E-2</v>
      </c>
      <c r="O21" s="25">
        <v>0.02</v>
      </c>
      <c r="P21" s="25"/>
      <c r="Q21" s="25">
        <v>16.8</v>
      </c>
      <c r="R21" s="25">
        <v>7.3</v>
      </c>
      <c r="S21" s="184">
        <v>18.100000000000001</v>
      </c>
      <c r="T21" s="184">
        <v>2</v>
      </c>
      <c r="U21" s="147">
        <f t="shared" si="4"/>
        <v>11.049723756906078</v>
      </c>
      <c r="V21" s="24">
        <v>-600</v>
      </c>
      <c r="W21" s="24">
        <v>700</v>
      </c>
      <c r="X21" s="22">
        <f t="shared" si="5"/>
        <v>-7.7380952380952328</v>
      </c>
      <c r="Y21" s="22">
        <f t="shared" si="3"/>
        <v>-0.17808219178082202</v>
      </c>
    </row>
    <row r="22" spans="1:25" x14ac:dyDescent="0.2">
      <c r="A22" s="2" t="s">
        <v>1158</v>
      </c>
      <c r="B22" s="30">
        <v>7.3025000000000002</v>
      </c>
      <c r="C22" s="17">
        <v>90.5</v>
      </c>
      <c r="D22" s="17">
        <v>3.5</v>
      </c>
      <c r="E22" s="17">
        <v>43.7</v>
      </c>
      <c r="F22" s="17">
        <v>1.5</v>
      </c>
      <c r="G22" s="31">
        <f t="shared" si="0"/>
        <v>0.48287292817679561</v>
      </c>
      <c r="H22" s="32">
        <f t="shared" si="1"/>
        <v>100.76949999999999</v>
      </c>
      <c r="I22" s="56">
        <v>1.9699999999999999E-2</v>
      </c>
      <c r="J22" s="56">
        <v>3.0000000000000001E-3</v>
      </c>
      <c r="K22" s="56">
        <v>3.0000000000000001E-3</v>
      </c>
      <c r="L22" s="56">
        <v>1.1E-4</v>
      </c>
      <c r="M22" s="82">
        <v>-0.21203</v>
      </c>
      <c r="N22" s="17">
        <v>4.65E-2</v>
      </c>
      <c r="O22" s="17">
        <v>7.3000000000000001E-3</v>
      </c>
      <c r="P22" s="17"/>
      <c r="Q22" s="17">
        <v>19.8</v>
      </c>
      <c r="R22" s="17">
        <v>3</v>
      </c>
      <c r="S22" s="182">
        <v>19.3</v>
      </c>
      <c r="T22" s="182">
        <v>0.71</v>
      </c>
      <c r="U22" s="121">
        <f t="shared" si="4"/>
        <v>3.678756476683938</v>
      </c>
      <c r="V22" s="32">
        <v>210</v>
      </c>
      <c r="W22" s="32">
        <v>310</v>
      </c>
      <c r="X22" s="30">
        <f t="shared" si="5"/>
        <v>2.5252525252525304</v>
      </c>
      <c r="Y22" s="30">
        <f t="shared" si="3"/>
        <v>0.16666666666666666</v>
      </c>
    </row>
    <row r="23" spans="1:25" x14ac:dyDescent="0.2">
      <c r="A23" s="2" t="s">
        <v>1159</v>
      </c>
      <c r="B23" s="30">
        <v>22.463999999999999</v>
      </c>
      <c r="C23" s="17">
        <v>122</v>
      </c>
      <c r="D23" s="17">
        <v>15</v>
      </c>
      <c r="E23" s="17">
        <v>141</v>
      </c>
      <c r="F23" s="17">
        <v>21</v>
      </c>
      <c r="G23" s="31">
        <f t="shared" si="0"/>
        <v>1.1557377049180328</v>
      </c>
      <c r="H23" s="32">
        <f t="shared" si="1"/>
        <v>155.13499999999999</v>
      </c>
      <c r="I23" s="56">
        <v>0.02</v>
      </c>
      <c r="J23" s="56">
        <v>4.1999999999999997E-3</v>
      </c>
      <c r="K23" s="56">
        <v>3.0699999999999998E-3</v>
      </c>
      <c r="L23" s="56">
        <v>2.5999999999999998E-4</v>
      </c>
      <c r="M23" s="82">
        <v>0.11881</v>
      </c>
      <c r="N23" s="17">
        <v>4.7E-2</v>
      </c>
      <c r="O23" s="17">
        <v>1.7999999999999999E-2</v>
      </c>
      <c r="P23" s="17"/>
      <c r="Q23" s="17">
        <v>21</v>
      </c>
      <c r="R23" s="17">
        <v>3.8</v>
      </c>
      <c r="S23" s="182">
        <v>19.8</v>
      </c>
      <c r="T23" s="182">
        <v>1.6</v>
      </c>
      <c r="U23" s="121">
        <f t="shared" si="4"/>
        <v>8.0808080808080813</v>
      </c>
      <c r="V23" s="32">
        <v>-10</v>
      </c>
      <c r="W23" s="32">
        <v>420</v>
      </c>
      <c r="X23" s="30">
        <f t="shared" si="5"/>
        <v>5.7142857142857162</v>
      </c>
      <c r="Y23" s="30">
        <f t="shared" si="3"/>
        <v>0.31578947368421034</v>
      </c>
    </row>
    <row r="24" spans="1:25" x14ac:dyDescent="0.2">
      <c r="A24" s="2" t="s">
        <v>1160</v>
      </c>
      <c r="B24" s="30">
        <v>19.741</v>
      </c>
      <c r="C24" s="17">
        <v>73.7</v>
      </c>
      <c r="D24" s="17">
        <v>3.3</v>
      </c>
      <c r="E24" s="17">
        <v>45.7</v>
      </c>
      <c r="F24" s="17">
        <v>2</v>
      </c>
      <c r="G24" s="31">
        <f t="shared" si="0"/>
        <v>0.62008141112618731</v>
      </c>
      <c r="H24" s="32">
        <f t="shared" si="1"/>
        <v>84.43950000000001</v>
      </c>
      <c r="I24" s="56">
        <v>2.5700000000000001E-2</v>
      </c>
      <c r="J24" s="56">
        <v>4.3E-3</v>
      </c>
      <c r="K24" s="56">
        <v>3.2799999999999999E-3</v>
      </c>
      <c r="L24" s="56">
        <v>1.3999999999999999E-4</v>
      </c>
      <c r="M24" s="82">
        <v>0.22409999999999999</v>
      </c>
      <c r="N24" s="17">
        <v>5.5100000000000003E-2</v>
      </c>
      <c r="O24" s="17">
        <v>9.4000000000000004E-3</v>
      </c>
      <c r="P24" s="17"/>
      <c r="Q24" s="17">
        <v>25.6</v>
      </c>
      <c r="R24" s="17">
        <v>4.3</v>
      </c>
      <c r="S24" s="182">
        <v>21.08</v>
      </c>
      <c r="T24" s="182">
        <v>0.91</v>
      </c>
      <c r="U24" s="121">
        <f t="shared" si="4"/>
        <v>4.3168880455407974</v>
      </c>
      <c r="V24" s="32">
        <v>300</v>
      </c>
      <c r="W24" s="32">
        <v>330</v>
      </c>
      <c r="X24" s="30">
        <f t="shared" si="5"/>
        <v>17.656250000000007</v>
      </c>
      <c r="Y24" s="30">
        <f t="shared" si="3"/>
        <v>1.0511627906976753</v>
      </c>
    </row>
    <row r="25" spans="1:25" x14ac:dyDescent="0.2">
      <c r="A25" s="2" t="s">
        <v>1161</v>
      </c>
      <c r="B25" s="30">
        <v>15.895</v>
      </c>
      <c r="C25" s="17">
        <v>180.4</v>
      </c>
      <c r="D25" s="17">
        <v>4.8</v>
      </c>
      <c r="E25" s="17">
        <v>216</v>
      </c>
      <c r="F25" s="17">
        <v>5.0999999999999996</v>
      </c>
      <c r="G25" s="31">
        <f t="shared" si="0"/>
        <v>1.1973392461197339</v>
      </c>
      <c r="H25" s="32">
        <f t="shared" si="1"/>
        <v>231.16</v>
      </c>
      <c r="I25" s="56">
        <v>2.3300000000000001E-2</v>
      </c>
      <c r="J25" s="56">
        <v>2.0999999999999999E-3</v>
      </c>
      <c r="K25" s="56">
        <v>3.421E-3</v>
      </c>
      <c r="L25" s="56">
        <v>9.5000000000000005E-5</v>
      </c>
      <c r="M25" s="82">
        <v>6.9145999999999999E-2</v>
      </c>
      <c r="N25" s="17">
        <v>4.6600000000000003E-2</v>
      </c>
      <c r="O25" s="17">
        <v>4.3E-3</v>
      </c>
      <c r="P25" s="17"/>
      <c r="Q25" s="17">
        <v>23.4</v>
      </c>
      <c r="R25" s="17">
        <v>2.1</v>
      </c>
      <c r="S25" s="182">
        <v>22.01</v>
      </c>
      <c r="T25" s="182">
        <v>0.61</v>
      </c>
      <c r="U25" s="121">
        <f t="shared" si="4"/>
        <v>2.7714675147660151</v>
      </c>
      <c r="V25" s="32">
        <v>90</v>
      </c>
      <c r="W25" s="32">
        <v>180</v>
      </c>
      <c r="X25" s="30">
        <f t="shared" si="5"/>
        <v>5.9401709401709297</v>
      </c>
      <c r="Y25" s="30">
        <f t="shared" si="3"/>
        <v>0.66190476190476044</v>
      </c>
    </row>
    <row r="26" spans="1:25" x14ac:dyDescent="0.2">
      <c r="A26" s="2" t="s">
        <v>1162</v>
      </c>
      <c r="B26" s="30">
        <v>28.282</v>
      </c>
      <c r="C26" s="17">
        <v>47.8</v>
      </c>
      <c r="D26" s="17">
        <v>8.5</v>
      </c>
      <c r="E26" s="17">
        <v>52</v>
      </c>
      <c r="F26" s="17">
        <v>11</v>
      </c>
      <c r="G26" s="31">
        <f t="shared" si="0"/>
        <v>1.0878661087866111</v>
      </c>
      <c r="H26" s="32">
        <f t="shared" si="1"/>
        <v>60.019999999999996</v>
      </c>
      <c r="I26" s="56">
        <v>1.4E-2</v>
      </c>
      <c r="J26" s="56">
        <v>1.6E-2</v>
      </c>
      <c r="K26" s="56">
        <v>3.6700000000000001E-3</v>
      </c>
      <c r="L26" s="56">
        <v>3.2000000000000003E-4</v>
      </c>
      <c r="M26" s="82">
        <v>4.0233999999999999E-2</v>
      </c>
      <c r="N26" s="17">
        <v>6.0999999999999999E-2</v>
      </c>
      <c r="O26" s="17">
        <v>5.2999999999999999E-2</v>
      </c>
      <c r="P26" s="17"/>
      <c r="Q26" s="17">
        <v>19</v>
      </c>
      <c r="R26" s="17">
        <v>14</v>
      </c>
      <c r="S26" s="182">
        <v>23.6</v>
      </c>
      <c r="T26" s="182">
        <v>2.1</v>
      </c>
      <c r="U26" s="121">
        <f t="shared" si="4"/>
        <v>8.898305084745763</v>
      </c>
      <c r="V26" s="32">
        <v>-1600</v>
      </c>
      <c r="W26" s="32">
        <v>1400</v>
      </c>
      <c r="X26" s="30">
        <f t="shared" si="5"/>
        <v>-24.210526315789483</v>
      </c>
      <c r="Y26" s="30">
        <f t="shared" si="3"/>
        <v>-0.32857142857142868</v>
      </c>
    </row>
    <row r="27" spans="1:25" x14ac:dyDescent="0.2">
      <c r="A27" s="2" t="s">
        <v>1163</v>
      </c>
      <c r="B27" s="30">
        <v>24.94</v>
      </c>
      <c r="C27" s="17">
        <v>121</v>
      </c>
      <c r="D27" s="17">
        <v>13</v>
      </c>
      <c r="E27" s="17">
        <v>89</v>
      </c>
      <c r="F27" s="17">
        <v>11</v>
      </c>
      <c r="G27" s="31">
        <f t="shared" si="0"/>
        <v>0.73553719008264462</v>
      </c>
      <c r="H27" s="32">
        <f t="shared" si="1"/>
        <v>141.91499999999999</v>
      </c>
      <c r="I27" s="56">
        <v>2.6800000000000001E-2</v>
      </c>
      <c r="J27" s="56">
        <v>4.7999999999999996E-3</v>
      </c>
      <c r="K27" s="56">
        <v>3.81E-3</v>
      </c>
      <c r="L27" s="56">
        <v>1.8000000000000001E-4</v>
      </c>
      <c r="M27" s="82">
        <v>0.11912</v>
      </c>
      <c r="N27" s="17">
        <v>6.4000000000000001E-2</v>
      </c>
      <c r="O27" s="17">
        <v>0.02</v>
      </c>
      <c r="P27" s="17"/>
      <c r="Q27" s="17">
        <v>27.8</v>
      </c>
      <c r="R27" s="17">
        <v>4.2</v>
      </c>
      <c r="S27" s="182">
        <v>24.5</v>
      </c>
      <c r="T27" s="182">
        <v>1.1000000000000001</v>
      </c>
      <c r="U27" s="121">
        <f t="shared" si="4"/>
        <v>4.4897959183673475</v>
      </c>
      <c r="V27" s="32">
        <v>270</v>
      </c>
      <c r="W27" s="32">
        <v>240</v>
      </c>
      <c r="X27" s="30">
        <f t="shared" si="5"/>
        <v>11.870503597122307</v>
      </c>
      <c r="Y27" s="30">
        <f t="shared" si="3"/>
        <v>0.78571428571428581</v>
      </c>
    </row>
    <row r="28" spans="1:25" s="114" customFormat="1" x14ac:dyDescent="0.2">
      <c r="A28" s="4" t="s">
        <v>1164</v>
      </c>
      <c r="B28" s="22">
        <v>24.073</v>
      </c>
      <c r="C28" s="25">
        <v>5.24</v>
      </c>
      <c r="D28" s="25">
        <v>0.23</v>
      </c>
      <c r="E28" s="25">
        <v>0.67</v>
      </c>
      <c r="F28" s="25">
        <v>3.5999999999999997E-2</v>
      </c>
      <c r="G28" s="23">
        <f t="shared" si="0"/>
        <v>0.12786259541984732</v>
      </c>
      <c r="H28" s="24">
        <f t="shared" si="1"/>
        <v>5.3974500000000001</v>
      </c>
      <c r="I28" s="58">
        <v>5.8999999999999997E-2</v>
      </c>
      <c r="J28" s="58">
        <v>3.5999999999999997E-2</v>
      </c>
      <c r="K28" s="58">
        <v>3.9100000000000003E-3</v>
      </c>
      <c r="L28" s="58">
        <v>4.8000000000000001E-4</v>
      </c>
      <c r="M28" s="80">
        <v>-0.11570999999999999</v>
      </c>
      <c r="N28" s="25">
        <v>0.25</v>
      </c>
      <c r="O28" s="25">
        <v>0.13</v>
      </c>
      <c r="P28" s="25"/>
      <c r="Q28" s="25">
        <v>50</v>
      </c>
      <c r="R28" s="25">
        <v>35</v>
      </c>
      <c r="S28" s="184">
        <v>25.1</v>
      </c>
      <c r="T28" s="184">
        <v>3.1</v>
      </c>
      <c r="U28" s="147">
        <f t="shared" si="4"/>
        <v>12.350597609561753</v>
      </c>
      <c r="V28" s="24">
        <v>-1600</v>
      </c>
      <c r="W28" s="24">
        <v>1800</v>
      </c>
      <c r="X28" s="22">
        <f t="shared" si="5"/>
        <v>49.8</v>
      </c>
      <c r="Y28" s="22">
        <f t="shared" si="3"/>
        <v>0.71142857142857141</v>
      </c>
    </row>
    <row r="29" spans="1:25" x14ac:dyDescent="0.2">
      <c r="A29" s="2" t="s">
        <v>1165</v>
      </c>
      <c r="B29" s="30">
        <v>20.344000000000001</v>
      </c>
      <c r="C29" s="17">
        <v>99.7</v>
      </c>
      <c r="D29" s="17">
        <v>3.5</v>
      </c>
      <c r="E29" s="17">
        <v>71.2</v>
      </c>
      <c r="F29" s="17">
        <v>2.5</v>
      </c>
      <c r="G29" s="31">
        <f t="shared" si="0"/>
        <v>0.71414242728184552</v>
      </c>
      <c r="H29" s="32">
        <f t="shared" si="1"/>
        <v>116.432</v>
      </c>
      <c r="I29" s="56">
        <v>2.5000000000000001E-2</v>
      </c>
      <c r="J29" s="56">
        <v>3.2000000000000002E-3</v>
      </c>
      <c r="K29" s="56">
        <v>3.9100000000000003E-3</v>
      </c>
      <c r="L29" s="56">
        <v>1.2E-4</v>
      </c>
      <c r="M29" s="82">
        <v>-2.9726000000000002E-3</v>
      </c>
      <c r="N29" s="17">
        <v>4.5900000000000003E-2</v>
      </c>
      <c r="O29" s="17">
        <v>6.0000000000000001E-3</v>
      </c>
      <c r="P29" s="17"/>
      <c r="Q29" s="17">
        <v>25</v>
      </c>
      <c r="R29" s="17">
        <v>3.1</v>
      </c>
      <c r="S29" s="182">
        <v>25.18</v>
      </c>
      <c r="T29" s="182">
        <v>0.74</v>
      </c>
      <c r="U29" s="121">
        <f t="shared" si="4"/>
        <v>2.938840349483717</v>
      </c>
      <c r="V29" s="32">
        <v>10</v>
      </c>
      <c r="W29" s="32">
        <v>230</v>
      </c>
      <c r="X29" s="30">
        <f t="shared" si="5"/>
        <v>-0.72000000000000952</v>
      </c>
      <c r="Y29" s="30">
        <f t="shared" si="3"/>
        <v>-5.8064516129032163E-2</v>
      </c>
    </row>
    <row r="30" spans="1:25" x14ac:dyDescent="0.2">
      <c r="A30" s="2" t="s">
        <v>1166</v>
      </c>
      <c r="B30" s="30">
        <v>22.898</v>
      </c>
      <c r="C30" s="17">
        <v>172.6</v>
      </c>
      <c r="D30" s="17">
        <v>7.7</v>
      </c>
      <c r="E30" s="17">
        <v>75.3</v>
      </c>
      <c r="F30" s="17">
        <v>2.4</v>
      </c>
      <c r="G30" s="31">
        <f t="shared" si="0"/>
        <v>0.43626882966396291</v>
      </c>
      <c r="H30" s="32">
        <f t="shared" si="1"/>
        <v>190.2955</v>
      </c>
      <c r="I30" s="56">
        <v>2.5700000000000001E-2</v>
      </c>
      <c r="J30" s="56">
        <v>2.3E-3</v>
      </c>
      <c r="K30" s="56">
        <v>3.9699999999999996E-3</v>
      </c>
      <c r="L30" s="56">
        <v>9.7E-5</v>
      </c>
      <c r="M30" s="82">
        <v>0.22122</v>
      </c>
      <c r="N30" s="17">
        <v>4.7500000000000001E-2</v>
      </c>
      <c r="O30" s="17">
        <v>4.1000000000000003E-3</v>
      </c>
      <c r="P30" s="17"/>
      <c r="Q30" s="17">
        <v>25.7</v>
      </c>
      <c r="R30" s="17">
        <v>2.2999999999999998</v>
      </c>
      <c r="S30" s="182">
        <v>25.54</v>
      </c>
      <c r="T30" s="182">
        <v>0.63</v>
      </c>
      <c r="U30" s="121">
        <f t="shared" si="4"/>
        <v>2.4667188723570868</v>
      </c>
      <c r="V30" s="32">
        <v>70</v>
      </c>
      <c r="W30" s="32">
        <v>170</v>
      </c>
      <c r="X30" s="30">
        <f t="shared" si="5"/>
        <v>0.6225680933852118</v>
      </c>
      <c r="Y30" s="30">
        <f t="shared" si="3"/>
        <v>6.9565217391304418E-2</v>
      </c>
    </row>
    <row r="31" spans="1:25" x14ac:dyDescent="0.2">
      <c r="A31" s="2" t="s">
        <v>1167</v>
      </c>
      <c r="B31" s="30">
        <v>7.55</v>
      </c>
      <c r="C31" s="17">
        <v>195.8</v>
      </c>
      <c r="D31" s="17">
        <v>4.3</v>
      </c>
      <c r="E31" s="17">
        <v>180.6</v>
      </c>
      <c r="F31" s="17">
        <v>2.8</v>
      </c>
      <c r="G31" s="31">
        <f t="shared" si="0"/>
        <v>0.92236976506639423</v>
      </c>
      <c r="H31" s="32">
        <f t="shared" si="1"/>
        <v>238.24100000000001</v>
      </c>
      <c r="I31" s="56">
        <v>2.8799999999999999E-2</v>
      </c>
      <c r="J31" s="56">
        <v>4.4000000000000003E-3</v>
      </c>
      <c r="K31" s="56">
        <v>4.0000000000000001E-3</v>
      </c>
      <c r="L31" s="56">
        <v>1.3999999999999999E-4</v>
      </c>
      <c r="M31" s="82">
        <v>4.7832E-2</v>
      </c>
      <c r="N31" s="17">
        <v>5.3999999999999999E-2</v>
      </c>
      <c r="O31" s="17">
        <v>8.3000000000000001E-3</v>
      </c>
      <c r="P31" s="17"/>
      <c r="Q31" s="17">
        <v>28.8</v>
      </c>
      <c r="R31" s="17">
        <v>4.3</v>
      </c>
      <c r="S31" s="182">
        <v>25.76</v>
      </c>
      <c r="T31" s="182">
        <v>0.91</v>
      </c>
      <c r="U31" s="121">
        <f t="shared" si="4"/>
        <v>3.5326086956521738</v>
      </c>
      <c r="V31" s="32">
        <v>250</v>
      </c>
      <c r="W31" s="32">
        <v>320</v>
      </c>
      <c r="X31" s="30">
        <f t="shared" si="5"/>
        <v>10.555555555555552</v>
      </c>
      <c r="Y31" s="30">
        <f t="shared" si="3"/>
        <v>0.70697674418604639</v>
      </c>
    </row>
    <row r="32" spans="1:25" x14ac:dyDescent="0.2">
      <c r="A32" s="2" t="s">
        <v>1168</v>
      </c>
      <c r="B32" s="30">
        <v>19.904</v>
      </c>
      <c r="C32" s="17">
        <v>87.7</v>
      </c>
      <c r="D32" s="17">
        <v>3.1</v>
      </c>
      <c r="E32" s="17">
        <v>45.1</v>
      </c>
      <c r="F32" s="17">
        <v>1.7</v>
      </c>
      <c r="G32" s="31">
        <f t="shared" si="0"/>
        <v>0.51425313568985176</v>
      </c>
      <c r="H32" s="32">
        <f t="shared" si="1"/>
        <v>98.298500000000004</v>
      </c>
      <c r="I32" s="56">
        <v>2.3599999999999999E-2</v>
      </c>
      <c r="J32" s="56">
        <v>3.5000000000000001E-3</v>
      </c>
      <c r="K32" s="56">
        <v>4.1900000000000001E-3</v>
      </c>
      <c r="L32" s="56">
        <v>1.4999999999999999E-4</v>
      </c>
      <c r="M32" s="82">
        <v>6.8637000000000004E-2</v>
      </c>
      <c r="N32" s="17">
        <v>4.2599999999999999E-2</v>
      </c>
      <c r="O32" s="17">
        <v>6.3E-3</v>
      </c>
      <c r="P32" s="17"/>
      <c r="Q32" s="17">
        <v>23.6</v>
      </c>
      <c r="R32" s="17">
        <v>3.4</v>
      </c>
      <c r="S32" s="182">
        <v>26.93</v>
      </c>
      <c r="T32" s="182">
        <v>0.97</v>
      </c>
      <c r="U32" s="121">
        <f t="shared" si="4"/>
        <v>3.6019309320460451</v>
      </c>
      <c r="V32" s="32">
        <v>-250</v>
      </c>
      <c r="W32" s="32">
        <v>240</v>
      </c>
      <c r="X32" s="30">
        <f t="shared" si="5"/>
        <v>-14.110169491525415</v>
      </c>
      <c r="Y32" s="30">
        <f t="shared" si="3"/>
        <v>-0.97941176470588187</v>
      </c>
    </row>
    <row r="33" spans="1:25" x14ac:dyDescent="0.2">
      <c r="A33" s="2" t="s">
        <v>1169</v>
      </c>
      <c r="B33" s="84">
        <v>3.4628999999999999</v>
      </c>
      <c r="C33" s="17">
        <v>68.3</v>
      </c>
      <c r="D33" s="17">
        <v>1.5</v>
      </c>
      <c r="E33" s="17">
        <v>41.1</v>
      </c>
      <c r="F33" s="17">
        <v>1.5</v>
      </c>
      <c r="G33" s="31">
        <f t="shared" si="0"/>
        <v>0.60175695461200596</v>
      </c>
      <c r="H33" s="32">
        <f t="shared" si="1"/>
        <v>77.958500000000001</v>
      </c>
      <c r="I33" s="56">
        <v>2.47E-2</v>
      </c>
      <c r="J33" s="56">
        <v>7.4999999999999997E-3</v>
      </c>
      <c r="K33" s="56">
        <v>4.2900000000000004E-3</v>
      </c>
      <c r="L33" s="56">
        <v>3.8999999999999999E-4</v>
      </c>
      <c r="M33" s="82">
        <v>-0.27066000000000001</v>
      </c>
      <c r="N33" s="17">
        <v>4.2999999999999997E-2</v>
      </c>
      <c r="O33" s="17">
        <v>1.4E-2</v>
      </c>
      <c r="P33" s="17"/>
      <c r="Q33" s="17">
        <v>24.7</v>
      </c>
      <c r="R33" s="17">
        <v>7.5</v>
      </c>
      <c r="S33" s="182">
        <v>27.6</v>
      </c>
      <c r="T33" s="182">
        <v>2.5</v>
      </c>
      <c r="U33" s="121">
        <f t="shared" si="4"/>
        <v>9.0579710144927539</v>
      </c>
      <c r="V33" s="32">
        <v>-20</v>
      </c>
      <c r="W33" s="32">
        <v>630</v>
      </c>
      <c r="X33" s="30">
        <f t="shared" si="5"/>
        <v>-11.740890688259121</v>
      </c>
      <c r="Y33" s="30">
        <f t="shared" si="3"/>
        <v>-0.38666666666666694</v>
      </c>
    </row>
    <row r="34" spans="1:25" x14ac:dyDescent="0.2">
      <c r="A34" s="2" t="s">
        <v>1170</v>
      </c>
      <c r="B34" s="30">
        <v>25.988</v>
      </c>
      <c r="C34" s="17">
        <v>153.1</v>
      </c>
      <c r="D34" s="17">
        <v>4.8</v>
      </c>
      <c r="E34" s="17">
        <v>116</v>
      </c>
      <c r="F34" s="17">
        <v>3.8</v>
      </c>
      <c r="G34" s="31">
        <f t="shared" si="0"/>
        <v>0.75767472240365774</v>
      </c>
      <c r="H34" s="32">
        <f t="shared" si="1"/>
        <v>180.35999999999999</v>
      </c>
      <c r="I34" s="56">
        <v>2.8000000000000001E-2</v>
      </c>
      <c r="J34" s="56">
        <v>2.2000000000000001E-3</v>
      </c>
      <c r="K34" s="56">
        <v>4.3800000000000002E-3</v>
      </c>
      <c r="L34" s="56">
        <v>1.4999999999999999E-4</v>
      </c>
      <c r="M34" s="82">
        <v>0.30896000000000001</v>
      </c>
      <c r="N34" s="17">
        <v>4.65E-2</v>
      </c>
      <c r="O34" s="17">
        <v>3.3999999999999998E-3</v>
      </c>
      <c r="P34" s="17"/>
      <c r="Q34" s="17">
        <v>28</v>
      </c>
      <c r="R34" s="17">
        <v>2.2000000000000002</v>
      </c>
      <c r="S34" s="182">
        <v>28.2</v>
      </c>
      <c r="T34" s="182">
        <v>0.94</v>
      </c>
      <c r="U34" s="121">
        <f t="shared" si="4"/>
        <v>3.3333333333333335</v>
      </c>
      <c r="V34" s="32">
        <v>40</v>
      </c>
      <c r="W34" s="32">
        <v>150</v>
      </c>
      <c r="X34" s="30">
        <f t="shared" si="5"/>
        <v>-0.71428571428571175</v>
      </c>
      <c r="Y34" s="30">
        <f t="shared" si="3"/>
        <v>-9.0909090909090579E-2</v>
      </c>
    </row>
    <row r="35" spans="1:25" x14ac:dyDescent="0.2">
      <c r="A35" s="2" t="s">
        <v>1171</v>
      </c>
      <c r="B35" s="30">
        <v>11.363</v>
      </c>
      <c r="C35" s="17">
        <v>129.6</v>
      </c>
      <c r="D35" s="17">
        <v>2.8</v>
      </c>
      <c r="E35" s="17">
        <v>130.5</v>
      </c>
      <c r="F35" s="17">
        <v>5.4</v>
      </c>
      <c r="G35" s="31">
        <f t="shared" ref="G35:G52" si="6">E35/C35</f>
        <v>1.0069444444444444</v>
      </c>
      <c r="H35" s="32">
        <f t="shared" ref="H35:H52" si="7">C35+(0.235*E35)</f>
        <v>160.26749999999998</v>
      </c>
      <c r="I35" s="56">
        <v>3.0099999999999998E-2</v>
      </c>
      <c r="J35" s="56">
        <v>3.8999999999999998E-3</v>
      </c>
      <c r="K35" s="56">
        <v>4.4299999999999999E-3</v>
      </c>
      <c r="L35" s="56">
        <v>1.4999999999999999E-4</v>
      </c>
      <c r="M35" s="82">
        <v>0.17779</v>
      </c>
      <c r="N35" s="17">
        <v>5.1299999999999998E-2</v>
      </c>
      <c r="O35" s="17">
        <v>7.1000000000000004E-3</v>
      </c>
      <c r="P35" s="17"/>
      <c r="Q35" s="17">
        <v>30</v>
      </c>
      <c r="R35" s="17">
        <v>3.8</v>
      </c>
      <c r="S35" s="182">
        <v>28.47</v>
      </c>
      <c r="T35" s="182">
        <v>0.97</v>
      </c>
      <c r="U35" s="121">
        <f t="shared" si="4"/>
        <v>3.4070951879171059</v>
      </c>
      <c r="V35" s="32">
        <v>150</v>
      </c>
      <c r="W35" s="32">
        <v>270</v>
      </c>
      <c r="X35" s="30">
        <f t="shared" si="5"/>
        <v>5.100000000000005</v>
      </c>
      <c r="Y35" s="30">
        <f t="shared" ref="Y35:Y52" si="8">(Q35-S35)/R35</f>
        <v>0.40263157894736873</v>
      </c>
    </row>
    <row r="36" spans="1:25" s="114" customFormat="1" x14ac:dyDescent="0.2">
      <c r="A36" s="4" t="s">
        <v>1172</v>
      </c>
      <c r="B36" s="22">
        <v>12.996</v>
      </c>
      <c r="C36" s="25">
        <v>166.4</v>
      </c>
      <c r="D36" s="25">
        <v>4.0999999999999996</v>
      </c>
      <c r="E36" s="25">
        <v>196.2</v>
      </c>
      <c r="F36" s="25">
        <v>4.8</v>
      </c>
      <c r="G36" s="23">
        <f t="shared" si="6"/>
        <v>1.1790865384615383</v>
      </c>
      <c r="H36" s="24">
        <f t="shared" si="7"/>
        <v>212.50700000000001</v>
      </c>
      <c r="I36" s="58">
        <v>3.3300000000000003E-2</v>
      </c>
      <c r="J36" s="58">
        <v>3.0000000000000001E-3</v>
      </c>
      <c r="K36" s="58">
        <v>4.5500000000000002E-3</v>
      </c>
      <c r="L36" s="58">
        <v>1.4999999999999999E-4</v>
      </c>
      <c r="M36" s="80">
        <v>8.8404999999999997E-2</v>
      </c>
      <c r="N36" s="25">
        <v>5.16E-2</v>
      </c>
      <c r="O36" s="25">
        <v>4.8999999999999998E-3</v>
      </c>
      <c r="P36" s="25"/>
      <c r="Q36" s="25">
        <v>33.200000000000003</v>
      </c>
      <c r="R36" s="25">
        <v>2.9</v>
      </c>
      <c r="S36" s="184">
        <v>29.24</v>
      </c>
      <c r="T36" s="184">
        <v>0.95</v>
      </c>
      <c r="U36" s="146">
        <f t="shared" si="4"/>
        <v>3.2489740082079348</v>
      </c>
      <c r="V36" s="24">
        <v>260</v>
      </c>
      <c r="W36" s="24">
        <v>190</v>
      </c>
      <c r="X36" s="22">
        <f t="shared" si="5"/>
        <v>11.927710843373507</v>
      </c>
      <c r="Y36" s="29">
        <f t="shared" si="8"/>
        <v>1.365517241379312</v>
      </c>
    </row>
    <row r="37" spans="1:25" x14ac:dyDescent="0.2">
      <c r="A37" s="2" t="s">
        <v>1173</v>
      </c>
      <c r="B37" s="30">
        <v>7.1787000000000001</v>
      </c>
      <c r="C37" s="17">
        <v>161.9</v>
      </c>
      <c r="D37" s="17">
        <v>5.3</v>
      </c>
      <c r="E37" s="17">
        <v>162.5</v>
      </c>
      <c r="F37" s="17">
        <v>4.5999999999999996</v>
      </c>
      <c r="G37" s="31">
        <f t="shared" si="6"/>
        <v>1.0037059913526869</v>
      </c>
      <c r="H37" s="32">
        <f t="shared" si="7"/>
        <v>200.08750000000001</v>
      </c>
      <c r="I37" s="56">
        <v>2.9899999999999999E-2</v>
      </c>
      <c r="J37" s="56">
        <v>4.0000000000000001E-3</v>
      </c>
      <c r="K37" s="56">
        <v>4.5599999999999998E-3</v>
      </c>
      <c r="L37" s="56">
        <v>2.1000000000000001E-4</v>
      </c>
      <c r="M37" s="82">
        <v>5.6335999999999997E-2</v>
      </c>
      <c r="N37" s="17">
        <v>4.7699999999999999E-2</v>
      </c>
      <c r="O37" s="17">
        <v>6.7999999999999996E-3</v>
      </c>
      <c r="P37" s="17"/>
      <c r="Q37" s="17">
        <v>29.9</v>
      </c>
      <c r="R37" s="17">
        <v>4</v>
      </c>
      <c r="S37" s="182">
        <v>29.3</v>
      </c>
      <c r="T37" s="182">
        <v>1.4</v>
      </c>
      <c r="U37" s="121">
        <f t="shared" si="4"/>
        <v>4.7781569965870307</v>
      </c>
      <c r="V37" s="32">
        <v>90</v>
      </c>
      <c r="W37" s="32">
        <v>280</v>
      </c>
      <c r="X37" s="30">
        <f t="shared" si="5"/>
        <v>2.0066889632106899</v>
      </c>
      <c r="Y37" s="30">
        <f t="shared" si="8"/>
        <v>0.14999999999999947</v>
      </c>
    </row>
    <row r="38" spans="1:25" x14ac:dyDescent="0.2">
      <c r="A38" s="2" t="s">
        <v>1174</v>
      </c>
      <c r="B38" s="30">
        <v>26.46</v>
      </c>
      <c r="C38" s="17">
        <v>68</v>
      </c>
      <c r="D38" s="17">
        <v>15</v>
      </c>
      <c r="E38" s="17">
        <v>36.1</v>
      </c>
      <c r="F38" s="17">
        <v>8.3000000000000007</v>
      </c>
      <c r="G38" s="31">
        <f t="shared" si="6"/>
        <v>0.53088235294117647</v>
      </c>
      <c r="H38" s="32">
        <f t="shared" si="7"/>
        <v>76.483499999999992</v>
      </c>
      <c r="I38" s="56">
        <v>1.7999999999999999E-2</v>
      </c>
      <c r="J38" s="56">
        <v>1.7999999999999999E-2</v>
      </c>
      <c r="K38" s="56">
        <v>4.5900000000000003E-3</v>
      </c>
      <c r="L38" s="56">
        <v>4.4999999999999999E-4</v>
      </c>
      <c r="M38" s="82">
        <v>0.25724000000000002</v>
      </c>
      <c r="N38" s="17">
        <v>4.4999999999999998E-2</v>
      </c>
      <c r="O38" s="17">
        <v>4.3999999999999997E-2</v>
      </c>
      <c r="P38" s="17"/>
      <c r="Q38" s="17">
        <v>19</v>
      </c>
      <c r="R38" s="17">
        <v>17</v>
      </c>
      <c r="S38" s="182">
        <v>29.5</v>
      </c>
      <c r="T38" s="182">
        <v>2.9</v>
      </c>
      <c r="U38" s="121">
        <f t="shared" si="4"/>
        <v>9.8305084745762699</v>
      </c>
      <c r="V38" s="32">
        <v>-640</v>
      </c>
      <c r="W38" s="32">
        <v>900</v>
      </c>
      <c r="X38" s="30">
        <f t="shared" si="5"/>
        <v>-55.263157894736835</v>
      </c>
      <c r="Y38" s="30">
        <f t="shared" si="8"/>
        <v>-0.61764705882352944</v>
      </c>
    </row>
    <row r="39" spans="1:25" x14ac:dyDescent="0.2">
      <c r="A39" s="2" t="s">
        <v>1175</v>
      </c>
      <c r="B39" s="30">
        <v>14.419</v>
      </c>
      <c r="C39" s="17">
        <v>162.6</v>
      </c>
      <c r="D39" s="17">
        <v>5</v>
      </c>
      <c r="E39" s="17">
        <v>197.7</v>
      </c>
      <c r="F39" s="17">
        <v>5.4</v>
      </c>
      <c r="G39" s="31">
        <f t="shared" si="6"/>
        <v>1.2158671586715868</v>
      </c>
      <c r="H39" s="32">
        <f t="shared" si="7"/>
        <v>209.05949999999999</v>
      </c>
      <c r="I39" s="56">
        <v>3.3000000000000002E-2</v>
      </c>
      <c r="J39" s="56">
        <v>2.8E-3</v>
      </c>
      <c r="K39" s="56">
        <v>4.6600000000000001E-3</v>
      </c>
      <c r="L39" s="56">
        <v>1.7000000000000001E-4</v>
      </c>
      <c r="M39" s="82">
        <v>0.37705</v>
      </c>
      <c r="N39" s="17">
        <v>4.9500000000000002E-2</v>
      </c>
      <c r="O39" s="17">
        <v>4.0000000000000001E-3</v>
      </c>
      <c r="P39" s="17"/>
      <c r="Q39" s="17">
        <v>33</v>
      </c>
      <c r="R39" s="17">
        <v>2.7</v>
      </c>
      <c r="S39" s="182">
        <v>30</v>
      </c>
      <c r="T39" s="182">
        <v>1.1000000000000001</v>
      </c>
      <c r="U39" s="121">
        <f t="shared" si="4"/>
        <v>3.6666666666666665</v>
      </c>
      <c r="V39" s="32">
        <v>120</v>
      </c>
      <c r="W39" s="32">
        <v>160</v>
      </c>
      <c r="X39" s="30">
        <f t="shared" si="5"/>
        <v>9.0909090909090935</v>
      </c>
      <c r="Y39" s="30">
        <f t="shared" si="8"/>
        <v>1.1111111111111109</v>
      </c>
    </row>
    <row r="40" spans="1:25" x14ac:dyDescent="0.2">
      <c r="A40" s="2" t="s">
        <v>1176</v>
      </c>
      <c r="B40" s="30">
        <v>25.992000000000001</v>
      </c>
      <c r="C40" s="17">
        <v>157.80000000000001</v>
      </c>
      <c r="D40" s="17">
        <v>5.3</v>
      </c>
      <c r="E40" s="17">
        <v>186.5</v>
      </c>
      <c r="F40" s="17">
        <v>7</v>
      </c>
      <c r="G40" s="31">
        <f t="shared" si="6"/>
        <v>1.1818757921419518</v>
      </c>
      <c r="H40" s="32">
        <f t="shared" si="7"/>
        <v>201.6275</v>
      </c>
      <c r="I40" s="56">
        <v>3.0599999999999999E-2</v>
      </c>
      <c r="J40" s="56">
        <v>2.5999999999999999E-3</v>
      </c>
      <c r="K40" s="56">
        <v>4.7299999999999998E-3</v>
      </c>
      <c r="L40" s="56">
        <v>1.2999999999999999E-4</v>
      </c>
      <c r="M40" s="82">
        <v>0.27665000000000001</v>
      </c>
      <c r="N40" s="17">
        <v>4.5199999999999997E-2</v>
      </c>
      <c r="O40" s="17">
        <v>3.5999999999999999E-3</v>
      </c>
      <c r="P40" s="17"/>
      <c r="Q40" s="17">
        <v>30.5</v>
      </c>
      <c r="R40" s="17">
        <v>2.5</v>
      </c>
      <c r="S40" s="182">
        <v>30.43</v>
      </c>
      <c r="T40" s="182">
        <v>0.81</v>
      </c>
      <c r="U40" s="121">
        <f t="shared" si="4"/>
        <v>2.6618468616496882</v>
      </c>
      <c r="V40" s="32">
        <v>-20</v>
      </c>
      <c r="W40" s="32">
        <v>150</v>
      </c>
      <c r="X40" s="30">
        <f t="shared" si="5"/>
        <v>0.2295081967213175</v>
      </c>
      <c r="Y40" s="30">
        <f t="shared" si="8"/>
        <v>2.8000000000000115E-2</v>
      </c>
    </row>
    <row r="41" spans="1:25" x14ac:dyDescent="0.2">
      <c r="A41" s="2" t="s">
        <v>1177</v>
      </c>
      <c r="B41" s="30">
        <v>10.891999999999999</v>
      </c>
      <c r="C41" s="17">
        <v>105</v>
      </c>
      <c r="D41" s="17">
        <v>2.8</v>
      </c>
      <c r="E41" s="17">
        <v>93.7</v>
      </c>
      <c r="F41" s="17">
        <v>2.4</v>
      </c>
      <c r="G41" s="31">
        <f t="shared" si="6"/>
        <v>0.89238095238095239</v>
      </c>
      <c r="H41" s="32">
        <f t="shared" si="7"/>
        <v>127.01949999999999</v>
      </c>
      <c r="I41" s="56">
        <v>3.3700000000000001E-2</v>
      </c>
      <c r="J41" s="56">
        <v>4.7000000000000002E-3</v>
      </c>
      <c r="K41" s="56">
        <v>4.7499999999999999E-3</v>
      </c>
      <c r="L41" s="56">
        <v>2.7E-4</v>
      </c>
      <c r="M41" s="82">
        <v>0.45199</v>
      </c>
      <c r="N41" s="17">
        <v>4.87E-2</v>
      </c>
      <c r="O41" s="17">
        <v>5.5999999999999999E-3</v>
      </c>
      <c r="P41" s="17"/>
      <c r="Q41" s="17">
        <v>33.5</v>
      </c>
      <c r="R41" s="17">
        <v>4.5999999999999996</v>
      </c>
      <c r="S41" s="182">
        <v>30.5</v>
      </c>
      <c r="T41" s="182">
        <v>1.7</v>
      </c>
      <c r="U41" s="121">
        <f t="shared" si="4"/>
        <v>5.5737704918032787</v>
      </c>
      <c r="V41" s="32">
        <v>110</v>
      </c>
      <c r="W41" s="32">
        <v>230</v>
      </c>
      <c r="X41" s="30">
        <f t="shared" si="5"/>
        <v>8.9552238805970177</v>
      </c>
      <c r="Y41" s="30">
        <f t="shared" si="8"/>
        <v>0.65217391304347827</v>
      </c>
    </row>
    <row r="42" spans="1:25" x14ac:dyDescent="0.2">
      <c r="A42" s="2" t="s">
        <v>1178</v>
      </c>
      <c r="B42" s="30">
        <v>28.297999999999998</v>
      </c>
      <c r="C42" s="17">
        <v>122</v>
      </c>
      <c r="D42" s="17">
        <v>4.4000000000000004</v>
      </c>
      <c r="E42" s="17">
        <v>62.8</v>
      </c>
      <c r="F42" s="17">
        <v>1.5</v>
      </c>
      <c r="G42" s="31">
        <f t="shared" si="6"/>
        <v>0.51475409836065567</v>
      </c>
      <c r="H42" s="32">
        <f t="shared" si="7"/>
        <v>136.75800000000001</v>
      </c>
      <c r="I42" s="56">
        <v>3.2000000000000001E-2</v>
      </c>
      <c r="J42" s="56">
        <v>2.8E-3</v>
      </c>
      <c r="K42" s="56">
        <v>4.7600000000000003E-3</v>
      </c>
      <c r="L42" s="56">
        <v>1.2E-4</v>
      </c>
      <c r="M42" s="82">
        <v>0.15215000000000001</v>
      </c>
      <c r="N42" s="17">
        <v>4.7899999999999998E-2</v>
      </c>
      <c r="O42" s="17">
        <v>4.1000000000000003E-3</v>
      </c>
      <c r="P42" s="17"/>
      <c r="Q42" s="17">
        <v>31.9</v>
      </c>
      <c r="R42" s="17">
        <v>2.8</v>
      </c>
      <c r="S42" s="182">
        <v>30.6</v>
      </c>
      <c r="T42" s="182">
        <v>0.77</v>
      </c>
      <c r="U42" s="121">
        <f t="shared" si="4"/>
        <v>2.5163398692810457</v>
      </c>
      <c r="V42" s="32">
        <v>100</v>
      </c>
      <c r="W42" s="32">
        <v>170</v>
      </c>
      <c r="X42" s="30">
        <f t="shared" si="5"/>
        <v>4.0752351097178563</v>
      </c>
      <c r="Y42" s="30">
        <f t="shared" si="8"/>
        <v>0.4642857142857133</v>
      </c>
    </row>
    <row r="43" spans="1:25" x14ac:dyDescent="0.2">
      <c r="A43" s="2" t="s">
        <v>1179</v>
      </c>
      <c r="B43" s="30">
        <v>9.4065999999999992</v>
      </c>
      <c r="C43" s="17">
        <v>21</v>
      </c>
      <c r="D43" s="17">
        <v>3.1</v>
      </c>
      <c r="E43" s="17">
        <v>12.8</v>
      </c>
      <c r="F43" s="17">
        <v>2.2000000000000002</v>
      </c>
      <c r="G43" s="31">
        <f t="shared" si="6"/>
        <v>0.60952380952380958</v>
      </c>
      <c r="H43" s="32">
        <f t="shared" si="7"/>
        <v>24.007999999999999</v>
      </c>
      <c r="I43" s="56">
        <v>4.2999999999999997E-2</v>
      </c>
      <c r="J43" s="56">
        <v>1.6E-2</v>
      </c>
      <c r="K43" s="56">
        <v>4.7800000000000004E-3</v>
      </c>
      <c r="L43" s="56">
        <v>4.6000000000000001E-4</v>
      </c>
      <c r="M43" s="82">
        <v>-0.10228</v>
      </c>
      <c r="N43" s="17">
        <v>5.7000000000000002E-2</v>
      </c>
      <c r="O43" s="17">
        <v>2.3E-2</v>
      </c>
      <c r="P43" s="17"/>
      <c r="Q43" s="17">
        <v>42</v>
      </c>
      <c r="R43" s="17">
        <v>16</v>
      </c>
      <c r="S43" s="182">
        <v>30.8</v>
      </c>
      <c r="T43" s="182">
        <v>3</v>
      </c>
      <c r="U43" s="121">
        <f t="shared" si="4"/>
        <v>9.7402597402597415</v>
      </c>
      <c r="V43" s="32">
        <v>230</v>
      </c>
      <c r="W43" s="32">
        <v>720</v>
      </c>
      <c r="X43" s="30">
        <f t="shared" si="5"/>
        <v>26.666666666666661</v>
      </c>
      <c r="Y43" s="30">
        <f t="shared" si="8"/>
        <v>0.7</v>
      </c>
    </row>
    <row r="44" spans="1:25" x14ac:dyDescent="0.2">
      <c r="A44" s="2" t="s">
        <v>1180</v>
      </c>
      <c r="B44" s="30">
        <v>15.1</v>
      </c>
      <c r="C44" s="17">
        <v>173.8</v>
      </c>
      <c r="D44" s="17">
        <v>4.5</v>
      </c>
      <c r="E44" s="17">
        <v>180.6</v>
      </c>
      <c r="F44" s="17">
        <v>5.0999999999999996</v>
      </c>
      <c r="G44" s="31">
        <f t="shared" si="6"/>
        <v>1.0391254315304947</v>
      </c>
      <c r="H44" s="32">
        <f t="shared" si="7"/>
        <v>216.24100000000001</v>
      </c>
      <c r="I44" s="56">
        <v>3.2099999999999997E-2</v>
      </c>
      <c r="J44" s="56">
        <v>2.5000000000000001E-3</v>
      </c>
      <c r="K44" s="56">
        <v>4.8300000000000001E-3</v>
      </c>
      <c r="L44" s="56">
        <v>1.4999999999999999E-4</v>
      </c>
      <c r="M44" s="82">
        <v>0.2732</v>
      </c>
      <c r="N44" s="17">
        <v>4.6100000000000002E-2</v>
      </c>
      <c r="O44" s="17">
        <v>3.7000000000000002E-3</v>
      </c>
      <c r="P44" s="17"/>
      <c r="Q44" s="17">
        <v>32</v>
      </c>
      <c r="R44" s="17">
        <v>2.5</v>
      </c>
      <c r="S44" s="182">
        <v>31.05</v>
      </c>
      <c r="T44" s="182">
        <v>0.93</v>
      </c>
      <c r="U44" s="121">
        <f t="shared" si="4"/>
        <v>2.9951690821256038</v>
      </c>
      <c r="V44" s="32">
        <v>10</v>
      </c>
      <c r="W44" s="32">
        <v>160</v>
      </c>
      <c r="X44" s="30">
        <f t="shared" si="5"/>
        <v>2.9687499999999978</v>
      </c>
      <c r="Y44" s="30">
        <f t="shared" si="8"/>
        <v>0.37999999999999973</v>
      </c>
    </row>
    <row r="45" spans="1:25" x14ac:dyDescent="0.2">
      <c r="A45" s="2" t="s">
        <v>1181</v>
      </c>
      <c r="B45" s="30">
        <v>15.577</v>
      </c>
      <c r="C45" s="17">
        <v>101.4</v>
      </c>
      <c r="D45" s="17">
        <v>5.0999999999999996</v>
      </c>
      <c r="E45" s="17">
        <v>69.3</v>
      </c>
      <c r="F45" s="17">
        <v>4</v>
      </c>
      <c r="G45" s="31">
        <f t="shared" si="6"/>
        <v>0.68343195266272183</v>
      </c>
      <c r="H45" s="32">
        <f t="shared" si="7"/>
        <v>117.6855</v>
      </c>
      <c r="I45" s="56">
        <v>3.44E-2</v>
      </c>
      <c r="J45" s="56">
        <v>4.1999999999999997E-3</v>
      </c>
      <c r="K45" s="56">
        <v>5.2300000000000003E-3</v>
      </c>
      <c r="L45" s="56">
        <v>1.3999999999999999E-4</v>
      </c>
      <c r="M45" s="82">
        <v>1.7662000000000001E-2</v>
      </c>
      <c r="N45" s="17">
        <v>4.5100000000000001E-2</v>
      </c>
      <c r="O45" s="17">
        <v>5.4000000000000003E-3</v>
      </c>
      <c r="P45" s="17"/>
      <c r="Q45" s="17">
        <v>34.200000000000003</v>
      </c>
      <c r="R45" s="17">
        <v>4.0999999999999996</v>
      </c>
      <c r="S45" s="182">
        <v>33.61</v>
      </c>
      <c r="T45" s="182">
        <v>0.87</v>
      </c>
      <c r="U45" s="121">
        <f t="shared" si="4"/>
        <v>2.588515322820589</v>
      </c>
      <c r="V45" s="32">
        <v>10</v>
      </c>
      <c r="W45" s="32">
        <v>230</v>
      </c>
      <c r="X45" s="30">
        <f t="shared" si="5"/>
        <v>1.7251461988304184</v>
      </c>
      <c r="Y45" s="30">
        <f t="shared" si="8"/>
        <v>0.14390243902439109</v>
      </c>
    </row>
    <row r="46" spans="1:25" x14ac:dyDescent="0.2">
      <c r="A46" s="2" t="s">
        <v>1182</v>
      </c>
      <c r="B46" s="30">
        <v>15.366</v>
      </c>
      <c r="C46" s="17">
        <v>140.4</v>
      </c>
      <c r="D46" s="17">
        <v>3</v>
      </c>
      <c r="E46" s="17">
        <v>168.2</v>
      </c>
      <c r="F46" s="17">
        <v>6.4</v>
      </c>
      <c r="G46" s="31">
        <f t="shared" si="6"/>
        <v>1.1980056980056979</v>
      </c>
      <c r="H46" s="32">
        <f t="shared" si="7"/>
        <v>179.92699999999999</v>
      </c>
      <c r="I46" s="56">
        <v>3.8300000000000001E-2</v>
      </c>
      <c r="J46" s="56">
        <v>3.3E-3</v>
      </c>
      <c r="K46" s="56">
        <v>5.47E-3</v>
      </c>
      <c r="L46" s="56">
        <v>2.3000000000000001E-4</v>
      </c>
      <c r="M46" s="82">
        <v>0.41563</v>
      </c>
      <c r="N46" s="17">
        <v>4.9799999999999997E-2</v>
      </c>
      <c r="O46" s="17">
        <v>4.1000000000000003E-3</v>
      </c>
      <c r="P46" s="17"/>
      <c r="Q46" s="17">
        <v>38.1</v>
      </c>
      <c r="R46" s="17">
        <v>3.3</v>
      </c>
      <c r="S46" s="182">
        <v>35.200000000000003</v>
      </c>
      <c r="T46" s="182">
        <v>1.4</v>
      </c>
      <c r="U46" s="121">
        <f t="shared" si="4"/>
        <v>3.9772727272727266</v>
      </c>
      <c r="V46" s="32">
        <v>190</v>
      </c>
      <c r="W46" s="32">
        <v>180</v>
      </c>
      <c r="X46" s="30">
        <f t="shared" si="5"/>
        <v>7.6115485564304475</v>
      </c>
      <c r="Y46" s="30">
        <f t="shared" si="8"/>
        <v>0.87878787878787845</v>
      </c>
    </row>
    <row r="47" spans="1:25" s="114" customFormat="1" x14ac:dyDescent="0.2">
      <c r="A47" s="4" t="s">
        <v>1183</v>
      </c>
      <c r="B47" s="22">
        <v>9.1981999999999999</v>
      </c>
      <c r="C47" s="25">
        <v>135.6</v>
      </c>
      <c r="D47" s="25">
        <v>2</v>
      </c>
      <c r="E47" s="25">
        <v>110.4</v>
      </c>
      <c r="F47" s="25">
        <v>1.3</v>
      </c>
      <c r="G47" s="23">
        <f t="shared" si="6"/>
        <v>0.81415929203539827</v>
      </c>
      <c r="H47" s="24">
        <f t="shared" si="7"/>
        <v>161.54399999999998</v>
      </c>
      <c r="I47" s="58">
        <v>7.1400000000000005E-2</v>
      </c>
      <c r="J47" s="58">
        <v>6.0000000000000001E-3</v>
      </c>
      <c r="K47" s="58">
        <v>5.5799999999999999E-3</v>
      </c>
      <c r="L47" s="58">
        <v>1.9000000000000001E-4</v>
      </c>
      <c r="M47" s="80">
        <v>3.3283000000000002E-3</v>
      </c>
      <c r="N47" s="25">
        <v>9.4700000000000006E-2</v>
      </c>
      <c r="O47" s="25">
        <v>8.8999999999999999E-3</v>
      </c>
      <c r="P47" s="25"/>
      <c r="Q47" s="25">
        <v>69.900000000000006</v>
      </c>
      <c r="R47" s="25">
        <v>5.7</v>
      </c>
      <c r="S47" s="184">
        <v>35.9</v>
      </c>
      <c r="T47" s="184">
        <v>1.2</v>
      </c>
      <c r="U47" s="146">
        <f t="shared" si="4"/>
        <v>3.3426183844011144</v>
      </c>
      <c r="V47" s="24">
        <v>1480</v>
      </c>
      <c r="W47" s="24">
        <v>170</v>
      </c>
      <c r="X47" s="22">
        <f t="shared" si="5"/>
        <v>48.640915593705301</v>
      </c>
      <c r="Y47" s="29">
        <f t="shared" si="8"/>
        <v>5.9649122807017552</v>
      </c>
    </row>
    <row r="48" spans="1:25" x14ac:dyDescent="0.2">
      <c r="A48" s="2" t="s">
        <v>1184</v>
      </c>
      <c r="B48" s="30">
        <v>9.3446999999999996</v>
      </c>
      <c r="C48" s="17">
        <v>138.4</v>
      </c>
      <c r="D48" s="17">
        <v>3.9</v>
      </c>
      <c r="E48" s="17">
        <v>66.900000000000006</v>
      </c>
      <c r="F48" s="17">
        <v>1.7</v>
      </c>
      <c r="G48" s="31">
        <f t="shared" si="6"/>
        <v>0.48338150289017345</v>
      </c>
      <c r="H48" s="32">
        <f t="shared" si="7"/>
        <v>154.1215</v>
      </c>
      <c r="I48" s="56">
        <v>3.2899999999999999E-2</v>
      </c>
      <c r="J48" s="56">
        <v>3.3E-3</v>
      </c>
      <c r="K48" s="56">
        <v>5.6600000000000001E-3</v>
      </c>
      <c r="L48" s="56">
        <v>1.9000000000000001E-4</v>
      </c>
      <c r="M48" s="82">
        <v>0.34201999999999999</v>
      </c>
      <c r="N48" s="17">
        <v>4.2200000000000001E-2</v>
      </c>
      <c r="O48" s="17">
        <v>4.7000000000000002E-3</v>
      </c>
      <c r="P48" s="17"/>
      <c r="Q48" s="17">
        <v>32.9</v>
      </c>
      <c r="R48" s="17">
        <v>3.3</v>
      </c>
      <c r="S48" s="182">
        <v>36.4</v>
      </c>
      <c r="T48" s="182">
        <v>1.2</v>
      </c>
      <c r="U48" s="121">
        <f t="shared" si="4"/>
        <v>3.296703296703297</v>
      </c>
      <c r="V48" s="32">
        <v>-140</v>
      </c>
      <c r="W48" s="32">
        <v>210</v>
      </c>
      <c r="X48" s="30">
        <f t="shared" si="5"/>
        <v>-10.638297872340431</v>
      </c>
      <c r="Y48" s="30">
        <f t="shared" si="8"/>
        <v>-1.0606060606060606</v>
      </c>
    </row>
    <row r="49" spans="1:25" x14ac:dyDescent="0.2">
      <c r="A49" s="2" t="s">
        <v>1185</v>
      </c>
      <c r="B49" s="30">
        <v>15.471</v>
      </c>
      <c r="C49" s="17">
        <v>104.8</v>
      </c>
      <c r="D49" s="17">
        <v>2.2999999999999998</v>
      </c>
      <c r="E49" s="17">
        <v>122.5</v>
      </c>
      <c r="F49" s="17">
        <v>1.5</v>
      </c>
      <c r="G49" s="31">
        <f t="shared" si="6"/>
        <v>1.1688931297709924</v>
      </c>
      <c r="H49" s="32">
        <f t="shared" si="7"/>
        <v>133.58750000000001</v>
      </c>
      <c r="I49" s="56">
        <v>3.9399999999999998E-2</v>
      </c>
      <c r="J49" s="56">
        <v>4.1000000000000003E-3</v>
      </c>
      <c r="K49" s="56">
        <v>5.7800000000000004E-3</v>
      </c>
      <c r="L49" s="56">
        <v>1.8000000000000001E-4</v>
      </c>
      <c r="M49" s="82">
        <v>0.15451000000000001</v>
      </c>
      <c r="N49" s="17">
        <v>0.05</v>
      </c>
      <c r="O49" s="17">
        <v>4.8999999999999998E-3</v>
      </c>
      <c r="P49" s="17"/>
      <c r="Q49" s="17">
        <v>39.799999999999997</v>
      </c>
      <c r="R49" s="17">
        <v>3.9</v>
      </c>
      <c r="S49" s="182">
        <v>37.1</v>
      </c>
      <c r="T49" s="182">
        <v>1.2</v>
      </c>
      <c r="U49" s="121">
        <f t="shared" si="4"/>
        <v>3.2345013477088944</v>
      </c>
      <c r="V49" s="32">
        <v>170</v>
      </c>
      <c r="W49" s="32">
        <v>200</v>
      </c>
      <c r="X49" s="30">
        <f t="shared" si="5"/>
        <v>6.7839195979899403</v>
      </c>
      <c r="Y49" s="30">
        <f t="shared" si="8"/>
        <v>0.69230769230769118</v>
      </c>
    </row>
    <row r="50" spans="1:25" x14ac:dyDescent="0.2">
      <c r="A50" s="2" t="s">
        <v>1186</v>
      </c>
      <c r="B50" s="84">
        <v>4.9508000000000001</v>
      </c>
      <c r="C50" s="17">
        <v>230.9</v>
      </c>
      <c r="D50" s="17">
        <v>4.5</v>
      </c>
      <c r="E50" s="17">
        <v>259.60000000000002</v>
      </c>
      <c r="F50" s="17">
        <v>5</v>
      </c>
      <c r="G50" s="31">
        <f t="shared" si="6"/>
        <v>1.1242962321351235</v>
      </c>
      <c r="H50" s="32">
        <f t="shared" si="7"/>
        <v>291.90600000000001</v>
      </c>
      <c r="I50" s="56">
        <v>4.0899999999999999E-2</v>
      </c>
      <c r="J50" s="56">
        <v>4.1000000000000003E-3</v>
      </c>
      <c r="K50" s="56">
        <v>5.8999999999999999E-3</v>
      </c>
      <c r="L50" s="56">
        <v>2.5000000000000001E-4</v>
      </c>
      <c r="M50" s="82">
        <v>0.27632000000000001</v>
      </c>
      <c r="N50" s="17">
        <v>4.87E-2</v>
      </c>
      <c r="O50" s="17">
        <v>4.5999999999999999E-3</v>
      </c>
      <c r="P50" s="17"/>
      <c r="Q50" s="17">
        <v>40.700000000000003</v>
      </c>
      <c r="R50" s="17">
        <v>4</v>
      </c>
      <c r="S50" s="182">
        <v>37.9</v>
      </c>
      <c r="T50" s="182">
        <v>1.6</v>
      </c>
      <c r="U50" s="121">
        <f t="shared" si="4"/>
        <v>4.2216358839050141</v>
      </c>
      <c r="V50" s="32">
        <v>160</v>
      </c>
      <c r="W50" s="32">
        <v>210</v>
      </c>
      <c r="X50" s="30">
        <f t="shared" si="5"/>
        <v>6.8796068796068921</v>
      </c>
      <c r="Y50" s="30">
        <f t="shared" si="8"/>
        <v>0.70000000000000107</v>
      </c>
    </row>
    <row r="51" spans="1:25" x14ac:dyDescent="0.2">
      <c r="A51" s="2" t="s">
        <v>1187</v>
      </c>
      <c r="B51" s="84">
        <v>2.7229999999999999</v>
      </c>
      <c r="C51" s="17">
        <v>167.5</v>
      </c>
      <c r="D51" s="17">
        <v>3.6</v>
      </c>
      <c r="E51" s="17">
        <v>174.1</v>
      </c>
      <c r="F51" s="17">
        <v>3.5</v>
      </c>
      <c r="G51" s="31">
        <f t="shared" si="6"/>
        <v>1.0394029850746269</v>
      </c>
      <c r="H51" s="32">
        <f t="shared" si="7"/>
        <v>208.4135</v>
      </c>
      <c r="I51" s="56">
        <v>3.9199999999999999E-2</v>
      </c>
      <c r="J51" s="56">
        <v>7.9000000000000008E-3</v>
      </c>
      <c r="K51" s="56">
        <v>6.8199999999999997E-3</v>
      </c>
      <c r="L51" s="56">
        <v>2.9E-4</v>
      </c>
      <c r="M51" s="82">
        <v>0.4577</v>
      </c>
      <c r="N51" s="17">
        <v>4.1799999999999997E-2</v>
      </c>
      <c r="O51" s="17">
        <v>7.7000000000000002E-3</v>
      </c>
      <c r="P51" s="17"/>
      <c r="Q51" s="17">
        <v>39</v>
      </c>
      <c r="R51" s="17">
        <v>7.7</v>
      </c>
      <c r="S51" s="182">
        <v>43.8</v>
      </c>
      <c r="T51" s="182">
        <v>1.9</v>
      </c>
      <c r="U51" s="121">
        <f t="shared" si="4"/>
        <v>4.3378995433789953</v>
      </c>
      <c r="V51" s="32">
        <v>-40</v>
      </c>
      <c r="W51" s="32">
        <v>430</v>
      </c>
      <c r="X51" s="30">
        <f t="shared" si="5"/>
        <v>-12.307692307692308</v>
      </c>
      <c r="Y51" s="30">
        <f t="shared" si="8"/>
        <v>-0.62337662337662303</v>
      </c>
    </row>
    <row r="52" spans="1:25" x14ac:dyDescent="0.2">
      <c r="A52" s="116" t="s">
        <v>1188</v>
      </c>
      <c r="B52" s="89">
        <v>7.4127000000000001</v>
      </c>
      <c r="C52" s="6">
        <v>109.9</v>
      </c>
      <c r="D52" s="6">
        <v>5</v>
      </c>
      <c r="E52" s="6">
        <v>69.3</v>
      </c>
      <c r="F52" s="6">
        <v>3.2</v>
      </c>
      <c r="G52" s="85">
        <f t="shared" si="6"/>
        <v>0.63057324840764328</v>
      </c>
      <c r="H52" s="86">
        <f t="shared" si="7"/>
        <v>126.1855</v>
      </c>
      <c r="I52" s="129">
        <v>4.7300000000000002E-2</v>
      </c>
      <c r="J52" s="129">
        <v>6.1999999999999998E-3</v>
      </c>
      <c r="K52" s="129">
        <v>7.4000000000000003E-3</v>
      </c>
      <c r="L52" s="129">
        <v>2.3000000000000001E-4</v>
      </c>
      <c r="M52" s="133">
        <v>-0.19145999999999999</v>
      </c>
      <c r="N52" s="6">
        <v>4.7500000000000001E-2</v>
      </c>
      <c r="O52" s="6">
        <v>7.1999999999999998E-3</v>
      </c>
      <c r="P52" s="6"/>
      <c r="Q52" s="6">
        <v>46.8</v>
      </c>
      <c r="R52" s="6">
        <v>6</v>
      </c>
      <c r="S52" s="198">
        <v>47.6</v>
      </c>
      <c r="T52" s="198">
        <v>1.5</v>
      </c>
      <c r="U52" s="19">
        <f t="shared" si="4"/>
        <v>3.1512605042016806</v>
      </c>
      <c r="V52" s="86">
        <v>70</v>
      </c>
      <c r="W52" s="86">
        <v>290</v>
      </c>
      <c r="X52" s="89">
        <f t="shared" si="5"/>
        <v>-1.7094017094017255</v>
      </c>
      <c r="Y52" s="89">
        <f t="shared" si="8"/>
        <v>-0.13333333333333405</v>
      </c>
    </row>
    <row r="53" spans="1:25" x14ac:dyDescent="0.2">
      <c r="A53" s="72" t="s">
        <v>1864</v>
      </c>
      <c r="U53" s="79"/>
    </row>
    <row r="54" spans="1:25" x14ac:dyDescent="0.2">
      <c r="A54" s="72" t="s">
        <v>1866</v>
      </c>
      <c r="U54" s="79"/>
    </row>
    <row r="55" spans="1:25" x14ac:dyDescent="0.2">
      <c r="A55" s="2"/>
      <c r="U55" s="79"/>
    </row>
    <row r="56" spans="1:25" ht="18" x14ac:dyDescent="0.2">
      <c r="A56" s="193" t="s">
        <v>1853</v>
      </c>
      <c r="U56" s="79"/>
    </row>
    <row r="57" spans="1:25" ht="18" x14ac:dyDescent="0.2">
      <c r="A57" s="193" t="s">
        <v>1854</v>
      </c>
      <c r="U57" s="79"/>
    </row>
    <row r="58" spans="1:25" ht="18" x14ac:dyDescent="0.2">
      <c r="A58" s="193" t="s">
        <v>1855</v>
      </c>
      <c r="U58" s="79"/>
    </row>
    <row r="59" spans="1:25" ht="18" x14ac:dyDescent="0.2">
      <c r="A59" s="193" t="s">
        <v>1856</v>
      </c>
      <c r="U59" s="79"/>
    </row>
    <row r="60" spans="1:25" ht="18" x14ac:dyDescent="0.2">
      <c r="A60" s="193" t="s">
        <v>1857</v>
      </c>
      <c r="U60" s="79"/>
    </row>
    <row r="61" spans="1:25" ht="18" x14ac:dyDescent="0.2">
      <c r="A61" s="192" t="s">
        <v>1858</v>
      </c>
      <c r="U61" s="79"/>
    </row>
    <row r="62" spans="1:25" ht="18" x14ac:dyDescent="0.2">
      <c r="A62" s="192" t="s">
        <v>1859</v>
      </c>
      <c r="U62" s="79"/>
    </row>
    <row r="63" spans="1:25" ht="19" x14ac:dyDescent="0.25">
      <c r="A63" s="192" t="s">
        <v>1860</v>
      </c>
      <c r="U63" s="79"/>
    </row>
    <row r="64" spans="1:25" ht="18" x14ac:dyDescent="0.2">
      <c r="A64" s="193" t="s">
        <v>1861</v>
      </c>
      <c r="U64" s="79"/>
    </row>
    <row r="65" spans="1:21" ht="18" x14ac:dyDescent="0.2">
      <c r="A65" s="193" t="s">
        <v>1862</v>
      </c>
      <c r="U65" s="79"/>
    </row>
    <row r="66" spans="1:21" x14ac:dyDescent="0.2">
      <c r="U66" s="79"/>
    </row>
    <row r="67" spans="1:21" x14ac:dyDescent="0.2">
      <c r="U67" s="79"/>
    </row>
    <row r="68" spans="1:21" x14ac:dyDescent="0.2">
      <c r="U68" s="79"/>
    </row>
    <row r="69" spans="1:21" x14ac:dyDescent="0.2">
      <c r="U69" s="79"/>
    </row>
    <row r="70" spans="1:21" x14ac:dyDescent="0.2">
      <c r="U70" s="79"/>
    </row>
    <row r="71" spans="1:21" x14ac:dyDescent="0.2">
      <c r="U71" s="79"/>
    </row>
    <row r="72" spans="1:21" x14ac:dyDescent="0.2">
      <c r="U72" s="79"/>
    </row>
    <row r="73" spans="1:21" x14ac:dyDescent="0.2">
      <c r="U73" s="79"/>
    </row>
    <row r="74" spans="1:21" x14ac:dyDescent="0.2">
      <c r="U74" s="79"/>
    </row>
    <row r="75" spans="1:21" x14ac:dyDescent="0.2">
      <c r="U75" s="79"/>
    </row>
    <row r="76" spans="1:21" x14ac:dyDescent="0.2">
      <c r="U76" s="79"/>
    </row>
    <row r="77" spans="1:21" x14ac:dyDescent="0.2">
      <c r="U77" s="79"/>
    </row>
    <row r="78" spans="1:21" x14ac:dyDescent="0.2">
      <c r="U78" s="79"/>
    </row>
    <row r="79" spans="1:21" x14ac:dyDescent="0.2">
      <c r="U79" s="79"/>
    </row>
    <row r="80" spans="1:21" x14ac:dyDescent="0.2">
      <c r="U80" s="79"/>
    </row>
    <row r="81" spans="21:21" x14ac:dyDescent="0.2">
      <c r="U81" s="79"/>
    </row>
    <row r="82" spans="21:21" x14ac:dyDescent="0.2">
      <c r="U82" s="79"/>
    </row>
    <row r="83" spans="21:21" x14ac:dyDescent="0.2">
      <c r="U83" s="79"/>
    </row>
    <row r="84" spans="21:21" x14ac:dyDescent="0.2">
      <c r="U84" s="79"/>
    </row>
    <row r="85" spans="21:21" x14ac:dyDescent="0.2">
      <c r="U85" s="79"/>
    </row>
    <row r="86" spans="21:21" x14ac:dyDescent="0.2">
      <c r="U86" s="79"/>
    </row>
    <row r="87" spans="21:21" x14ac:dyDescent="0.2">
      <c r="U87" s="79"/>
    </row>
    <row r="88" spans="21:21" x14ac:dyDescent="0.2">
      <c r="U88" s="79"/>
    </row>
    <row r="89" spans="21:21" x14ac:dyDescent="0.2">
      <c r="U89" s="79"/>
    </row>
    <row r="90" spans="21:21" x14ac:dyDescent="0.2">
      <c r="U90" s="79"/>
    </row>
    <row r="91" spans="21:21" x14ac:dyDescent="0.2">
      <c r="U91" s="79"/>
    </row>
    <row r="92" spans="21:21" x14ac:dyDescent="0.2">
      <c r="U92" s="79"/>
    </row>
    <row r="93" spans="21:21" x14ac:dyDescent="0.2">
      <c r="U93" s="79"/>
    </row>
    <row r="94" spans="21:21" x14ac:dyDescent="0.2">
      <c r="U94" s="79"/>
    </row>
    <row r="95" spans="21:21" x14ac:dyDescent="0.2">
      <c r="U95" s="79"/>
    </row>
    <row r="96" spans="21:21" x14ac:dyDescent="0.2">
      <c r="U96" s="79"/>
    </row>
    <row r="97" spans="21:21" x14ac:dyDescent="0.2">
      <c r="U97" s="79"/>
    </row>
    <row r="98" spans="21:21" x14ac:dyDescent="0.2">
      <c r="U98" s="79"/>
    </row>
    <row r="99" spans="21:21" x14ac:dyDescent="0.2">
      <c r="U99" s="79"/>
    </row>
    <row r="100" spans="21:21" x14ac:dyDescent="0.2">
      <c r="U100" s="79"/>
    </row>
    <row r="101" spans="21:21" x14ac:dyDescent="0.2">
      <c r="U101" s="79"/>
    </row>
    <row r="102" spans="21:21" x14ac:dyDescent="0.2">
      <c r="U102" s="79"/>
    </row>
    <row r="103" spans="21:21" x14ac:dyDescent="0.2">
      <c r="U103" s="79"/>
    </row>
    <row r="104" spans="21:21" x14ac:dyDescent="0.2">
      <c r="U104" s="79"/>
    </row>
    <row r="105" spans="21:21" x14ac:dyDescent="0.2">
      <c r="U105" s="79"/>
    </row>
    <row r="106" spans="21:21" x14ac:dyDescent="0.2">
      <c r="U106" s="79"/>
    </row>
    <row r="107" spans="21:21" x14ac:dyDescent="0.2">
      <c r="U107" s="79"/>
    </row>
    <row r="108" spans="21:21" x14ac:dyDescent="0.2">
      <c r="U108" s="79"/>
    </row>
    <row r="109" spans="21:21" x14ac:dyDescent="0.2">
      <c r="U109" s="79"/>
    </row>
    <row r="110" spans="21:21" x14ac:dyDescent="0.2">
      <c r="U110" s="79"/>
    </row>
    <row r="111" spans="21:21" x14ac:dyDescent="0.2">
      <c r="U111" s="79"/>
    </row>
    <row r="112" spans="21:21" x14ac:dyDescent="0.2">
      <c r="U112" s="79"/>
    </row>
    <row r="113" spans="21:21" x14ac:dyDescent="0.2">
      <c r="U113" s="79"/>
    </row>
    <row r="114" spans="21:21" x14ac:dyDescent="0.2">
      <c r="U114" s="79"/>
    </row>
    <row r="115" spans="21:21" x14ac:dyDescent="0.2">
      <c r="U115" s="79"/>
    </row>
    <row r="116" spans="21:21" x14ac:dyDescent="0.2">
      <c r="U116" s="79"/>
    </row>
    <row r="117" spans="21:21" x14ac:dyDescent="0.2">
      <c r="U117" s="79"/>
    </row>
    <row r="118" spans="21:21" x14ac:dyDescent="0.2">
      <c r="U118" s="79"/>
    </row>
    <row r="119" spans="21:21" x14ac:dyDescent="0.2">
      <c r="U119" s="79"/>
    </row>
    <row r="120" spans="21:21" x14ac:dyDescent="0.2">
      <c r="U120" s="79"/>
    </row>
    <row r="121" spans="21:21" x14ac:dyDescent="0.2">
      <c r="U121" s="79"/>
    </row>
    <row r="122" spans="21:21" x14ac:dyDescent="0.2">
      <c r="U122" s="79"/>
    </row>
    <row r="123" spans="21:21" x14ac:dyDescent="0.2">
      <c r="U123" s="79"/>
    </row>
    <row r="124" spans="21:21" x14ac:dyDescent="0.2">
      <c r="U124" s="79"/>
    </row>
    <row r="125" spans="21:21" x14ac:dyDescent="0.2">
      <c r="U125" s="79"/>
    </row>
    <row r="126" spans="21:21" x14ac:dyDescent="0.2">
      <c r="U126" s="79"/>
    </row>
    <row r="127" spans="21:21" x14ac:dyDescent="0.2">
      <c r="U127" s="79"/>
    </row>
    <row r="128" spans="21:21" x14ac:dyDescent="0.2">
      <c r="U128" s="17"/>
    </row>
    <row r="129" spans="21:21" x14ac:dyDescent="0.2">
      <c r="U129" s="17"/>
    </row>
    <row r="130" spans="21:21" x14ac:dyDescent="0.2">
      <c r="U130" s="17"/>
    </row>
    <row r="131" spans="21:21" x14ac:dyDescent="0.2">
      <c r="U131" s="17"/>
    </row>
    <row r="132" spans="21:21" x14ac:dyDescent="0.2">
      <c r="U132" s="17"/>
    </row>
    <row r="133" spans="21:21" x14ac:dyDescent="0.2">
      <c r="U133" s="17"/>
    </row>
    <row r="134" spans="21:21" x14ac:dyDescent="0.2">
      <c r="U134" s="17"/>
    </row>
    <row r="135" spans="21:21" x14ac:dyDescent="0.2">
      <c r="U135" s="17"/>
    </row>
    <row r="136" spans="21:21" x14ac:dyDescent="0.2">
      <c r="U136" s="17"/>
    </row>
    <row r="137" spans="21:21" x14ac:dyDescent="0.2">
      <c r="U137" s="17"/>
    </row>
    <row r="138" spans="21:21" x14ac:dyDescent="0.2">
      <c r="U138" s="17"/>
    </row>
    <row r="139" spans="21:21" x14ac:dyDescent="0.2">
      <c r="U139" s="17"/>
    </row>
    <row r="140" spans="21:21" x14ac:dyDescent="0.2">
      <c r="U140" s="17"/>
    </row>
    <row r="141" spans="21:21" x14ac:dyDescent="0.2">
      <c r="U141" s="17"/>
    </row>
    <row r="142" spans="21:21" x14ac:dyDescent="0.2">
      <c r="U142" s="17"/>
    </row>
    <row r="143" spans="21:21" x14ac:dyDescent="0.2">
      <c r="U143" s="17"/>
    </row>
    <row r="144" spans="21:21" x14ac:dyDescent="0.2">
      <c r="U144" s="17"/>
    </row>
    <row r="145" spans="21:21" x14ac:dyDescent="0.2">
      <c r="U145" s="17"/>
    </row>
    <row r="146" spans="21:21" x14ac:dyDescent="0.2">
      <c r="U146" s="17"/>
    </row>
    <row r="147" spans="21:21" x14ac:dyDescent="0.2">
      <c r="U147" s="17"/>
    </row>
    <row r="148" spans="21:21" x14ac:dyDescent="0.2">
      <c r="U148" s="17"/>
    </row>
    <row r="149" spans="21:21" x14ac:dyDescent="0.2">
      <c r="U149" s="17"/>
    </row>
    <row r="150" spans="21:21" x14ac:dyDescent="0.2">
      <c r="U150" s="17"/>
    </row>
    <row r="151" spans="21:21" x14ac:dyDescent="0.2">
      <c r="U151" s="17"/>
    </row>
    <row r="152" spans="21:21" x14ac:dyDescent="0.2">
      <c r="U152" s="17"/>
    </row>
    <row r="153" spans="21:21" x14ac:dyDescent="0.2">
      <c r="U153" s="17"/>
    </row>
    <row r="154" spans="21:21" x14ac:dyDescent="0.2">
      <c r="U154" s="17"/>
    </row>
    <row r="155" spans="21:21" x14ac:dyDescent="0.2">
      <c r="U155" s="17"/>
    </row>
    <row r="156" spans="21:21" x14ac:dyDescent="0.2">
      <c r="U156" s="17"/>
    </row>
    <row r="157" spans="21:21" x14ac:dyDescent="0.2">
      <c r="U157" s="17"/>
    </row>
    <row r="158" spans="21:21" x14ac:dyDescent="0.2">
      <c r="U158" s="17"/>
    </row>
    <row r="159" spans="21:21" x14ac:dyDescent="0.2">
      <c r="U159" s="17"/>
    </row>
    <row r="160" spans="21:21" x14ac:dyDescent="0.2">
      <c r="U160" s="17"/>
    </row>
    <row r="161" spans="21:21" x14ac:dyDescent="0.2">
      <c r="U161" s="17"/>
    </row>
    <row r="162" spans="21:21" x14ac:dyDescent="0.2">
      <c r="U162" s="17"/>
    </row>
    <row r="163" spans="21:21" x14ac:dyDescent="0.2">
      <c r="U163" s="17"/>
    </row>
    <row r="164" spans="21:21" x14ac:dyDescent="0.2">
      <c r="U164" s="17"/>
    </row>
    <row r="165" spans="21:21" x14ac:dyDescent="0.2">
      <c r="U165" s="17"/>
    </row>
    <row r="166" spans="21:21" x14ac:dyDescent="0.2">
      <c r="U166" s="17"/>
    </row>
    <row r="167" spans="21:21" x14ac:dyDescent="0.2">
      <c r="U167" s="17"/>
    </row>
    <row r="168" spans="21:21" x14ac:dyDescent="0.2">
      <c r="U168" s="17"/>
    </row>
    <row r="169" spans="21:21" x14ac:dyDescent="0.2">
      <c r="U169" s="17"/>
    </row>
    <row r="170" spans="21:21" x14ac:dyDescent="0.2">
      <c r="U170" s="17"/>
    </row>
    <row r="171" spans="21:21" x14ac:dyDescent="0.2">
      <c r="U171" s="17"/>
    </row>
    <row r="172" spans="21:21" x14ac:dyDescent="0.2">
      <c r="U172" s="17"/>
    </row>
    <row r="173" spans="21:21" x14ac:dyDescent="0.2">
      <c r="U173" s="17"/>
    </row>
    <row r="174" spans="21:21" x14ac:dyDescent="0.2">
      <c r="U174" s="17"/>
    </row>
    <row r="175" spans="21:21" x14ac:dyDescent="0.2">
      <c r="U175" s="17"/>
    </row>
    <row r="176" spans="21:21" x14ac:dyDescent="0.2">
      <c r="U176" s="17"/>
    </row>
    <row r="177" spans="21:21" x14ac:dyDescent="0.2">
      <c r="U177" s="17"/>
    </row>
    <row r="178" spans="21:21" x14ac:dyDescent="0.2">
      <c r="U178" s="17"/>
    </row>
    <row r="179" spans="21:21" x14ac:dyDescent="0.2">
      <c r="U179" s="17"/>
    </row>
    <row r="180" spans="21:21" x14ac:dyDescent="0.2">
      <c r="U180" s="17"/>
    </row>
    <row r="181" spans="21:21" x14ac:dyDescent="0.2">
      <c r="U181" s="17"/>
    </row>
    <row r="182" spans="21:21" x14ac:dyDescent="0.2">
      <c r="U182" s="17"/>
    </row>
    <row r="183" spans="21:21" x14ac:dyDescent="0.2">
      <c r="U183" s="17"/>
    </row>
    <row r="184" spans="21:21" x14ac:dyDescent="0.2">
      <c r="U184" s="17"/>
    </row>
    <row r="185" spans="21:21" x14ac:dyDescent="0.2">
      <c r="U185" s="17"/>
    </row>
    <row r="186" spans="21:21" x14ac:dyDescent="0.2">
      <c r="U186" s="17"/>
    </row>
    <row r="187" spans="21:21" x14ac:dyDescent="0.2">
      <c r="U187" s="17"/>
    </row>
    <row r="188" spans="21:21" x14ac:dyDescent="0.2">
      <c r="U188" s="17"/>
    </row>
    <row r="189" spans="21:21" x14ac:dyDescent="0.2">
      <c r="U189" s="17"/>
    </row>
    <row r="190" spans="21:21" x14ac:dyDescent="0.2">
      <c r="U190" s="17"/>
    </row>
    <row r="191" spans="21:21" x14ac:dyDescent="0.2">
      <c r="U191" s="17"/>
    </row>
    <row r="192" spans="21:21" x14ac:dyDescent="0.2">
      <c r="U192" s="17"/>
    </row>
    <row r="193" spans="21:21" x14ac:dyDescent="0.2">
      <c r="U193" s="17"/>
    </row>
    <row r="194" spans="21:21" x14ac:dyDescent="0.2">
      <c r="U194" s="17"/>
    </row>
    <row r="195" spans="21:21" x14ac:dyDescent="0.2">
      <c r="U195" s="17"/>
    </row>
    <row r="196" spans="21:21" x14ac:dyDescent="0.2">
      <c r="U196" s="17"/>
    </row>
    <row r="197" spans="21:21" x14ac:dyDescent="0.2">
      <c r="U197" s="17"/>
    </row>
    <row r="198" spans="21:21" x14ac:dyDescent="0.2">
      <c r="U198" s="17"/>
    </row>
    <row r="199" spans="21:21" x14ac:dyDescent="0.2">
      <c r="U199" s="17"/>
    </row>
    <row r="200" spans="21:21" x14ac:dyDescent="0.2">
      <c r="U200" s="17"/>
    </row>
    <row r="201" spans="21:21" x14ac:dyDescent="0.2">
      <c r="U201" s="17"/>
    </row>
    <row r="202" spans="21:21" x14ac:dyDescent="0.2">
      <c r="U202" s="17"/>
    </row>
    <row r="203" spans="21:21" x14ac:dyDescent="0.2">
      <c r="U203" s="17"/>
    </row>
    <row r="204" spans="21:21" x14ac:dyDescent="0.2">
      <c r="U204" s="17"/>
    </row>
    <row r="205" spans="21:21" x14ac:dyDescent="0.2">
      <c r="U205" s="17"/>
    </row>
    <row r="206" spans="21:21" x14ac:dyDescent="0.2">
      <c r="U206" s="17"/>
    </row>
    <row r="207" spans="21:21" x14ac:dyDescent="0.2">
      <c r="U207" s="17"/>
    </row>
  </sheetData>
  <mergeCells count="3">
    <mergeCell ref="A1:A2"/>
    <mergeCell ref="I1:O1"/>
    <mergeCell ref="Q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78C54-AB64-F149-8226-C6F8B68D1E13}">
  <dimension ref="A1:Y37"/>
  <sheetViews>
    <sheetView workbookViewId="0">
      <selection activeCell="V21" sqref="V21"/>
    </sheetView>
  </sheetViews>
  <sheetFormatPr baseColWidth="10" defaultRowHeight="16" x14ac:dyDescent="0.2"/>
  <cols>
    <col min="1" max="1" width="18.5" style="50" customWidth="1"/>
    <col min="2" max="2" width="11.6640625" style="49" bestFit="1" customWidth="1"/>
    <col min="3" max="3" width="9.1640625" style="49" bestFit="1" customWidth="1"/>
    <col min="4" max="4" width="4.5" style="49" bestFit="1" customWidth="1"/>
    <col min="5" max="5" width="10.1640625" style="49" bestFit="1" customWidth="1"/>
    <col min="6" max="7" width="5.1640625" style="49" bestFit="1" customWidth="1"/>
    <col min="8" max="8" width="10" style="49" bestFit="1" customWidth="1"/>
    <col min="9" max="9" width="9.83203125" style="49" bestFit="1" customWidth="1"/>
    <col min="10" max="10" width="6.1640625" style="49" bestFit="1" customWidth="1"/>
    <col min="11" max="11" width="9.83203125" style="49" bestFit="1" customWidth="1"/>
    <col min="12" max="12" width="7.1640625" style="49" bestFit="1" customWidth="1"/>
    <col min="13" max="13" width="8.1640625" style="49" bestFit="1" customWidth="1"/>
    <col min="14" max="14" width="10.5" style="49" bestFit="1" customWidth="1"/>
    <col min="15" max="15" width="7.1640625" style="49" bestFit="1" customWidth="1"/>
    <col min="16" max="16" width="2.5" style="49" customWidth="1"/>
    <col min="17" max="17" width="9.1640625" style="49" bestFit="1" customWidth="1"/>
    <col min="18" max="18" width="4.5" style="49" bestFit="1" customWidth="1"/>
    <col min="19" max="19" width="9.1640625" style="49" bestFit="1" customWidth="1"/>
    <col min="20" max="20" width="4.5" style="49" bestFit="1" customWidth="1"/>
    <col min="21" max="21" width="8.5" style="49" bestFit="1" customWidth="1"/>
    <col min="22" max="22" width="10" style="49" bestFit="1" customWidth="1"/>
    <col min="23" max="23" width="4.5" style="49" bestFit="1" customWidth="1"/>
    <col min="24" max="24" width="14.5" style="49" bestFit="1" customWidth="1"/>
    <col min="25" max="16384" width="10.83203125" style="50"/>
  </cols>
  <sheetData>
    <row r="1" spans="1:25" s="18" customFormat="1" ht="18" x14ac:dyDescent="0.2">
      <c r="A1" s="219" t="s">
        <v>1607</v>
      </c>
      <c r="B1" s="109" t="s">
        <v>1827</v>
      </c>
      <c r="C1" s="40"/>
      <c r="D1" s="40"/>
      <c r="E1" s="40"/>
      <c r="F1" s="40"/>
      <c r="G1" s="40"/>
      <c r="H1" s="40"/>
      <c r="I1" s="218" t="s">
        <v>103</v>
      </c>
      <c r="J1" s="218"/>
      <c r="K1" s="218"/>
      <c r="L1" s="218"/>
      <c r="M1" s="218"/>
      <c r="N1" s="218"/>
      <c r="O1" s="218"/>
      <c r="P1" s="40"/>
      <c r="Q1" s="218" t="s">
        <v>1838</v>
      </c>
      <c r="R1" s="218"/>
      <c r="S1" s="218"/>
      <c r="T1" s="218"/>
      <c r="U1" s="218"/>
      <c r="V1" s="218"/>
      <c r="W1" s="218"/>
      <c r="X1" s="40"/>
      <c r="Y1" s="40"/>
    </row>
    <row r="2" spans="1:25" s="18" customFormat="1" ht="49" customHeight="1" x14ac:dyDescent="0.2">
      <c r="A2" s="220"/>
      <c r="B2" s="110" t="s">
        <v>546</v>
      </c>
      <c r="C2" s="43" t="s">
        <v>1835</v>
      </c>
      <c r="D2" s="42" t="s">
        <v>106</v>
      </c>
      <c r="E2" s="43" t="s">
        <v>1836</v>
      </c>
      <c r="F2" s="42" t="s">
        <v>106</v>
      </c>
      <c r="G2" s="20" t="s">
        <v>0</v>
      </c>
      <c r="H2" s="43" t="s">
        <v>1837</v>
      </c>
      <c r="I2" s="41" t="s">
        <v>1839</v>
      </c>
      <c r="J2" s="42" t="s">
        <v>1840</v>
      </c>
      <c r="K2" s="41" t="s">
        <v>1841</v>
      </c>
      <c r="L2" s="42" t="s">
        <v>1840</v>
      </c>
      <c r="M2" s="43" t="s">
        <v>1842</v>
      </c>
      <c r="N2" s="41" t="s">
        <v>1843</v>
      </c>
      <c r="O2" s="42" t="s">
        <v>1840</v>
      </c>
      <c r="P2" s="42"/>
      <c r="Q2" s="41" t="s">
        <v>105</v>
      </c>
      <c r="R2" s="42" t="s">
        <v>106</v>
      </c>
      <c r="S2" s="41" t="s">
        <v>107</v>
      </c>
      <c r="T2" s="42" t="s">
        <v>106</v>
      </c>
      <c r="U2" s="42" t="s">
        <v>1606</v>
      </c>
      <c r="V2" s="41" t="s">
        <v>108</v>
      </c>
      <c r="W2" s="42" t="s">
        <v>106</v>
      </c>
      <c r="X2" s="119" t="s">
        <v>1849</v>
      </c>
      <c r="Y2" s="44"/>
    </row>
    <row r="3" spans="1:25" s="2" customFormat="1" x14ac:dyDescent="0.2">
      <c r="A3" s="2" t="s">
        <v>256</v>
      </c>
      <c r="B3" s="181">
        <v>21.452000000000002</v>
      </c>
      <c r="C3" s="30">
        <v>533</v>
      </c>
      <c r="D3" s="49">
        <v>67</v>
      </c>
      <c r="E3" s="30">
        <v>82.7</v>
      </c>
      <c r="F3" s="49">
        <v>7.1</v>
      </c>
      <c r="G3" s="31">
        <f t="shared" ref="G3:G24" si="0">E3/C3</f>
        <v>0.15515947467166979</v>
      </c>
      <c r="H3" s="32">
        <f t="shared" ref="H3:H24" si="1">C3+(0.235*E3)</f>
        <v>552.43449999999996</v>
      </c>
      <c r="I3" s="60">
        <v>3.4329999999999998</v>
      </c>
      <c r="J3" s="60">
        <v>0.11</v>
      </c>
      <c r="K3" s="60">
        <v>0.25290000000000001</v>
      </c>
      <c r="L3" s="60">
        <v>6.4000000000000003E-3</v>
      </c>
      <c r="M3" s="60">
        <v>0.83394000000000001</v>
      </c>
      <c r="N3" s="17">
        <v>9.8900000000000002E-2</v>
      </c>
      <c r="O3" s="17">
        <v>2.5000000000000001E-3</v>
      </c>
      <c r="P3" s="17"/>
      <c r="Q3" s="17">
        <v>1510</v>
      </c>
      <c r="R3" s="17">
        <v>26</v>
      </c>
      <c r="S3" s="33">
        <v>1455</v>
      </c>
      <c r="T3" s="33">
        <v>32</v>
      </c>
      <c r="U3" s="121">
        <f t="shared" ref="U3:U24" si="2">(T3/S3)*100</f>
        <v>2.1993127147766325</v>
      </c>
      <c r="V3" s="32">
        <v>1602</v>
      </c>
      <c r="W3" s="32">
        <v>47</v>
      </c>
      <c r="X3" s="111">
        <v>9.1760299625468171</v>
      </c>
    </row>
    <row r="4" spans="1:25" s="2" customFormat="1" x14ac:dyDescent="0.2">
      <c r="A4" s="2" t="s">
        <v>270</v>
      </c>
      <c r="B4" s="13">
        <v>15.86</v>
      </c>
      <c r="C4" s="30">
        <v>497</v>
      </c>
      <c r="D4" s="49">
        <v>24</v>
      </c>
      <c r="E4" s="30">
        <v>120.2</v>
      </c>
      <c r="F4" s="49">
        <v>4</v>
      </c>
      <c r="G4" s="31">
        <f t="shared" si="0"/>
        <v>0.24185110663983905</v>
      </c>
      <c r="H4" s="32">
        <f t="shared" si="1"/>
        <v>525.24699999999996</v>
      </c>
      <c r="I4" s="60">
        <v>4.0949999999999998</v>
      </c>
      <c r="J4" s="60">
        <v>0.1</v>
      </c>
      <c r="K4" s="60">
        <v>0.29520000000000002</v>
      </c>
      <c r="L4" s="60">
        <v>4.5999999999999999E-3</v>
      </c>
      <c r="M4" s="60">
        <v>0.58828999999999998</v>
      </c>
      <c r="N4" s="17">
        <v>0.1007</v>
      </c>
      <c r="O4" s="17">
        <v>2.5000000000000001E-3</v>
      </c>
      <c r="P4" s="17"/>
      <c r="Q4" s="17">
        <v>1652</v>
      </c>
      <c r="R4" s="17">
        <v>21</v>
      </c>
      <c r="S4" s="33">
        <v>1667</v>
      </c>
      <c r="T4" s="33">
        <v>23</v>
      </c>
      <c r="U4" s="121">
        <f t="shared" si="2"/>
        <v>1.3797240551889622</v>
      </c>
      <c r="V4" s="32">
        <v>1635</v>
      </c>
      <c r="W4" s="32">
        <v>46</v>
      </c>
      <c r="X4" s="111">
        <v>-1.9571865443425152</v>
      </c>
    </row>
    <row r="5" spans="1:25" s="2" customFormat="1" x14ac:dyDescent="0.2">
      <c r="A5" s="2" t="s">
        <v>263</v>
      </c>
      <c r="B5" s="13">
        <v>19.893000000000001</v>
      </c>
      <c r="C5" s="30">
        <v>553.79999999999995</v>
      </c>
      <c r="D5" s="49">
        <v>8.3000000000000007</v>
      </c>
      <c r="E5" s="30">
        <v>122.3</v>
      </c>
      <c r="F5" s="49">
        <v>2.5</v>
      </c>
      <c r="G5" s="31">
        <f t="shared" si="0"/>
        <v>0.22083784759841099</v>
      </c>
      <c r="H5" s="32">
        <f t="shared" si="1"/>
        <v>582.54049999999995</v>
      </c>
      <c r="I5" s="60">
        <v>3.9830000000000001</v>
      </c>
      <c r="J5" s="60">
        <v>9.2999999999999999E-2</v>
      </c>
      <c r="K5" s="60">
        <v>0.2888</v>
      </c>
      <c r="L5" s="60">
        <v>4.0000000000000001E-3</v>
      </c>
      <c r="M5" s="60">
        <v>0.64002999999999999</v>
      </c>
      <c r="N5" s="17">
        <v>0.10063999999999999</v>
      </c>
      <c r="O5" s="17">
        <v>2.3E-3</v>
      </c>
      <c r="P5" s="17"/>
      <c r="Q5" s="17">
        <v>1631</v>
      </c>
      <c r="R5" s="17">
        <v>19</v>
      </c>
      <c r="S5" s="33">
        <v>1637</v>
      </c>
      <c r="T5" s="33">
        <v>20</v>
      </c>
      <c r="U5" s="121">
        <f t="shared" si="2"/>
        <v>1.2217470983506415</v>
      </c>
      <c r="V5" s="32">
        <v>1636</v>
      </c>
      <c r="W5" s="32">
        <v>42</v>
      </c>
      <c r="X5" s="111">
        <v>-6.1124694376535338E-2</v>
      </c>
    </row>
    <row r="6" spans="1:25" s="2" customFormat="1" x14ac:dyDescent="0.2">
      <c r="A6" s="2" t="s">
        <v>264</v>
      </c>
      <c r="B6" s="13">
        <v>21.667000000000002</v>
      </c>
      <c r="C6" s="30">
        <v>228.1</v>
      </c>
      <c r="D6" s="49">
        <v>8.1999999999999993</v>
      </c>
      <c r="E6" s="30">
        <v>62.48</v>
      </c>
      <c r="F6" s="49">
        <v>0.97</v>
      </c>
      <c r="G6" s="31">
        <f t="shared" si="0"/>
        <v>0.27391494958351598</v>
      </c>
      <c r="H6" s="32">
        <f t="shared" si="1"/>
        <v>242.78279999999998</v>
      </c>
      <c r="I6" s="60">
        <v>4.0599999999999996</v>
      </c>
      <c r="J6" s="60">
        <v>0.1</v>
      </c>
      <c r="K6" s="60">
        <v>0.29120000000000001</v>
      </c>
      <c r="L6" s="60">
        <v>3.7000000000000002E-3</v>
      </c>
      <c r="M6" s="60">
        <v>0.44017000000000001</v>
      </c>
      <c r="N6" s="17">
        <v>0.1009</v>
      </c>
      <c r="O6" s="17">
        <v>2.5000000000000001E-3</v>
      </c>
      <c r="P6" s="17"/>
      <c r="Q6" s="17">
        <v>1645</v>
      </c>
      <c r="R6" s="17">
        <v>20</v>
      </c>
      <c r="S6" s="33">
        <v>1647</v>
      </c>
      <c r="T6" s="33">
        <v>18</v>
      </c>
      <c r="U6" s="121">
        <f t="shared" si="2"/>
        <v>1.0928961748633881</v>
      </c>
      <c r="V6" s="32">
        <v>1637</v>
      </c>
      <c r="W6" s="32">
        <v>45</v>
      </c>
      <c r="X6" s="111">
        <v>-0.6108735491753281</v>
      </c>
    </row>
    <row r="7" spans="1:25" s="2" customFormat="1" x14ac:dyDescent="0.2">
      <c r="A7" s="2" t="s">
        <v>261</v>
      </c>
      <c r="B7" s="13">
        <v>10.86</v>
      </c>
      <c r="C7" s="30">
        <v>338</v>
      </c>
      <c r="D7" s="49">
        <v>12</v>
      </c>
      <c r="E7" s="30">
        <v>40.200000000000003</v>
      </c>
      <c r="F7" s="49">
        <v>1.2</v>
      </c>
      <c r="G7" s="31">
        <f t="shared" si="0"/>
        <v>0.11893491124260355</v>
      </c>
      <c r="H7" s="32">
        <f t="shared" si="1"/>
        <v>347.447</v>
      </c>
      <c r="I7" s="60">
        <v>4.0209999999999999</v>
      </c>
      <c r="J7" s="60">
        <v>0.11</v>
      </c>
      <c r="K7" s="60">
        <v>0.28799999999999998</v>
      </c>
      <c r="L7" s="60">
        <v>5.4999999999999997E-3</v>
      </c>
      <c r="M7" s="60">
        <v>0.38069999999999998</v>
      </c>
      <c r="N7" s="17">
        <v>0.1013</v>
      </c>
      <c r="O7" s="17">
        <v>2.8E-3</v>
      </c>
      <c r="P7" s="17"/>
      <c r="Q7" s="17">
        <v>1638</v>
      </c>
      <c r="R7" s="17">
        <v>21</v>
      </c>
      <c r="S7" s="33">
        <v>1631</v>
      </c>
      <c r="T7" s="33">
        <v>28</v>
      </c>
      <c r="U7" s="121">
        <f t="shared" si="2"/>
        <v>1.7167381974248928</v>
      </c>
      <c r="V7" s="32">
        <v>1644</v>
      </c>
      <c r="W7" s="32">
        <v>52</v>
      </c>
      <c r="X7" s="111">
        <v>0.79075425790754439</v>
      </c>
    </row>
    <row r="8" spans="1:25" s="2" customFormat="1" x14ac:dyDescent="0.2">
      <c r="A8" s="2" t="s">
        <v>258</v>
      </c>
      <c r="B8" s="13">
        <v>22.312000000000001</v>
      </c>
      <c r="C8" s="30">
        <v>735</v>
      </c>
      <c r="D8" s="49">
        <v>58</v>
      </c>
      <c r="E8" s="30">
        <v>157</v>
      </c>
      <c r="F8" s="49">
        <v>10</v>
      </c>
      <c r="G8" s="31">
        <f t="shared" si="0"/>
        <v>0.21360544217687075</v>
      </c>
      <c r="H8" s="32">
        <f t="shared" si="1"/>
        <v>771.89499999999998</v>
      </c>
      <c r="I8" s="60">
        <v>3.7160000000000002</v>
      </c>
      <c r="J8" s="60">
        <v>0.1</v>
      </c>
      <c r="K8" s="60">
        <v>0.27060000000000001</v>
      </c>
      <c r="L8" s="60">
        <v>5.5999999999999999E-3</v>
      </c>
      <c r="M8" s="60">
        <v>0.88346999999999998</v>
      </c>
      <c r="N8" s="17">
        <v>0.1011</v>
      </c>
      <c r="O8" s="17">
        <v>2.3999999999999998E-3</v>
      </c>
      <c r="P8" s="17"/>
      <c r="Q8" s="17">
        <v>1575</v>
      </c>
      <c r="R8" s="17">
        <v>21</v>
      </c>
      <c r="S8" s="33">
        <v>1543</v>
      </c>
      <c r="T8" s="33">
        <v>28</v>
      </c>
      <c r="U8" s="121">
        <f t="shared" si="2"/>
        <v>1.814646791963707</v>
      </c>
      <c r="V8" s="32">
        <v>1648</v>
      </c>
      <c r="W8" s="32">
        <v>41</v>
      </c>
      <c r="X8" s="111">
        <v>6.3713592233009759</v>
      </c>
    </row>
    <row r="9" spans="1:25" s="2" customFormat="1" x14ac:dyDescent="0.2">
      <c r="A9" s="2" t="s">
        <v>257</v>
      </c>
      <c r="B9" s="13">
        <v>21.506</v>
      </c>
      <c r="C9" s="30">
        <v>729</v>
      </c>
      <c r="D9" s="49">
        <v>73</v>
      </c>
      <c r="E9" s="30">
        <v>99.6</v>
      </c>
      <c r="F9" s="49">
        <v>5.0999999999999996</v>
      </c>
      <c r="G9" s="31">
        <f t="shared" si="0"/>
        <v>0.13662551440329218</v>
      </c>
      <c r="H9" s="32">
        <f t="shared" si="1"/>
        <v>752.40599999999995</v>
      </c>
      <c r="I9" s="60">
        <v>3.71</v>
      </c>
      <c r="J9" s="60">
        <v>0.11</v>
      </c>
      <c r="K9" s="60">
        <v>0.26769999999999999</v>
      </c>
      <c r="L9" s="60">
        <v>5.4999999999999997E-3</v>
      </c>
      <c r="M9" s="60">
        <v>0.90907000000000004</v>
      </c>
      <c r="N9" s="17">
        <v>0.1013</v>
      </c>
      <c r="O9" s="17">
        <v>2.3999999999999998E-3</v>
      </c>
      <c r="P9" s="17"/>
      <c r="Q9" s="17">
        <v>1575</v>
      </c>
      <c r="R9" s="17">
        <v>24</v>
      </c>
      <c r="S9" s="33">
        <v>1528</v>
      </c>
      <c r="T9" s="33">
        <v>28</v>
      </c>
      <c r="U9" s="121">
        <f t="shared" si="2"/>
        <v>1.832460732984293</v>
      </c>
      <c r="V9" s="32">
        <v>1650</v>
      </c>
      <c r="W9" s="32">
        <v>44</v>
      </c>
      <c r="X9" s="111">
        <v>7.3939393939393971</v>
      </c>
    </row>
    <row r="10" spans="1:25" s="2" customFormat="1" x14ac:dyDescent="0.2">
      <c r="A10" s="2" t="s">
        <v>268</v>
      </c>
      <c r="B10" s="13">
        <v>21.559000000000001</v>
      </c>
      <c r="C10" s="30">
        <v>638</v>
      </c>
      <c r="D10" s="49">
        <v>36</v>
      </c>
      <c r="E10" s="30">
        <v>241</v>
      </c>
      <c r="F10" s="49">
        <v>17</v>
      </c>
      <c r="G10" s="31">
        <f t="shared" si="0"/>
        <v>0.37774294670846392</v>
      </c>
      <c r="H10" s="32">
        <f t="shared" si="1"/>
        <v>694.63499999999999</v>
      </c>
      <c r="I10" s="60">
        <v>4.085</v>
      </c>
      <c r="J10" s="60">
        <v>9.7000000000000003E-2</v>
      </c>
      <c r="K10" s="60">
        <v>0.29260000000000003</v>
      </c>
      <c r="L10" s="60">
        <v>4.0000000000000001E-3</v>
      </c>
      <c r="M10" s="60">
        <v>0.60184000000000004</v>
      </c>
      <c r="N10" s="17">
        <v>0.10148</v>
      </c>
      <c r="O10" s="17">
        <v>2.3999999999999998E-3</v>
      </c>
      <c r="P10" s="17"/>
      <c r="Q10" s="17">
        <v>1651.6</v>
      </c>
      <c r="R10" s="17">
        <v>20</v>
      </c>
      <c r="S10" s="33">
        <v>1654</v>
      </c>
      <c r="T10" s="33">
        <v>20</v>
      </c>
      <c r="U10" s="121">
        <f t="shared" si="2"/>
        <v>1.2091898428053205</v>
      </c>
      <c r="V10" s="32">
        <v>1651</v>
      </c>
      <c r="W10" s="32">
        <v>43</v>
      </c>
      <c r="X10" s="111">
        <v>-0.18170805572379489</v>
      </c>
    </row>
    <row r="11" spans="1:25" s="2" customFormat="1" x14ac:dyDescent="0.2">
      <c r="A11" s="2" t="s">
        <v>271</v>
      </c>
      <c r="B11" s="13">
        <v>22.312000000000001</v>
      </c>
      <c r="C11" s="30">
        <v>401</v>
      </c>
      <c r="D11" s="49">
        <v>16</v>
      </c>
      <c r="E11" s="30">
        <v>69.5</v>
      </c>
      <c r="F11" s="49">
        <v>3.5</v>
      </c>
      <c r="G11" s="31">
        <f t="shared" si="0"/>
        <v>0.17331670822942644</v>
      </c>
      <c r="H11" s="32">
        <f t="shared" si="1"/>
        <v>417.33249999999998</v>
      </c>
      <c r="I11" s="60">
        <v>4.13</v>
      </c>
      <c r="J11" s="60">
        <v>0.1</v>
      </c>
      <c r="K11" s="60">
        <v>0.29570000000000002</v>
      </c>
      <c r="L11" s="60">
        <v>4.7999999999999996E-3</v>
      </c>
      <c r="M11" s="60">
        <v>0.70199</v>
      </c>
      <c r="N11" s="17">
        <v>0.1013</v>
      </c>
      <c r="O11" s="17">
        <v>2.3999999999999998E-3</v>
      </c>
      <c r="P11" s="17"/>
      <c r="Q11" s="17">
        <v>1659</v>
      </c>
      <c r="R11" s="17">
        <v>21</v>
      </c>
      <c r="S11" s="33">
        <v>1669</v>
      </c>
      <c r="T11" s="33">
        <v>24</v>
      </c>
      <c r="U11" s="121">
        <f t="shared" si="2"/>
        <v>1.4379868184541642</v>
      </c>
      <c r="V11" s="32">
        <v>1651</v>
      </c>
      <c r="W11" s="32">
        <v>42</v>
      </c>
      <c r="X11" s="111">
        <v>-1.0902483343428138</v>
      </c>
    </row>
    <row r="12" spans="1:25" s="2" customFormat="1" x14ac:dyDescent="0.2">
      <c r="A12" s="2" t="s">
        <v>265</v>
      </c>
      <c r="B12" s="13">
        <v>16.667000000000002</v>
      </c>
      <c r="C12" s="30">
        <v>622</v>
      </c>
      <c r="D12" s="49">
        <v>26</v>
      </c>
      <c r="E12" s="30">
        <v>126.4</v>
      </c>
      <c r="F12" s="49">
        <v>4.3</v>
      </c>
      <c r="G12" s="31">
        <f t="shared" si="0"/>
        <v>0.20321543408360129</v>
      </c>
      <c r="H12" s="32">
        <f t="shared" si="1"/>
        <v>651.70399999999995</v>
      </c>
      <c r="I12" s="60">
        <v>4.0780000000000003</v>
      </c>
      <c r="J12" s="60">
        <v>0.11</v>
      </c>
      <c r="K12" s="60">
        <v>0.29170000000000001</v>
      </c>
      <c r="L12" s="60">
        <v>6.1999999999999998E-3</v>
      </c>
      <c r="M12" s="60">
        <v>0.80249000000000004</v>
      </c>
      <c r="N12" s="17">
        <v>0.10150000000000001</v>
      </c>
      <c r="O12" s="17">
        <v>2.5000000000000001E-3</v>
      </c>
      <c r="P12" s="17"/>
      <c r="Q12" s="17">
        <v>1650</v>
      </c>
      <c r="R12" s="17">
        <v>23</v>
      </c>
      <c r="S12" s="33">
        <v>1649</v>
      </c>
      <c r="T12" s="33">
        <v>31</v>
      </c>
      <c r="U12" s="121">
        <f t="shared" si="2"/>
        <v>1.8799272286234081</v>
      </c>
      <c r="V12" s="32">
        <v>1652</v>
      </c>
      <c r="W12" s="32">
        <v>44</v>
      </c>
      <c r="X12" s="111">
        <v>0.1815980629539915</v>
      </c>
    </row>
    <row r="13" spans="1:25" s="2" customFormat="1" x14ac:dyDescent="0.2">
      <c r="A13" s="2" t="s">
        <v>266</v>
      </c>
      <c r="B13" s="13">
        <v>12.581</v>
      </c>
      <c r="C13" s="30">
        <v>334.2</v>
      </c>
      <c r="D13" s="49">
        <v>5.0999999999999996</v>
      </c>
      <c r="E13" s="30">
        <v>145.19999999999999</v>
      </c>
      <c r="F13" s="49">
        <v>3.3</v>
      </c>
      <c r="G13" s="31">
        <f t="shared" si="0"/>
        <v>0.43447037701974861</v>
      </c>
      <c r="H13" s="32">
        <f t="shared" si="1"/>
        <v>368.322</v>
      </c>
      <c r="I13" s="60">
        <v>4.0460000000000003</v>
      </c>
      <c r="J13" s="60">
        <v>0.11</v>
      </c>
      <c r="K13" s="60">
        <v>0.29170000000000001</v>
      </c>
      <c r="L13" s="60">
        <v>4.7000000000000002E-3</v>
      </c>
      <c r="M13" s="60">
        <v>0.65769999999999995</v>
      </c>
      <c r="N13" s="17">
        <v>0.1017</v>
      </c>
      <c r="O13" s="17">
        <v>2.5999999999999999E-3</v>
      </c>
      <c r="P13" s="17"/>
      <c r="Q13" s="17">
        <v>1649</v>
      </c>
      <c r="R13" s="17">
        <v>22</v>
      </c>
      <c r="S13" s="33">
        <v>1649</v>
      </c>
      <c r="T13" s="33">
        <v>24</v>
      </c>
      <c r="U13" s="121">
        <f t="shared" si="2"/>
        <v>1.4554275318374772</v>
      </c>
      <c r="V13" s="32">
        <v>1652</v>
      </c>
      <c r="W13" s="32">
        <v>47</v>
      </c>
      <c r="X13" s="111">
        <v>0.1815980629539915</v>
      </c>
    </row>
    <row r="14" spans="1:25" s="2" customFormat="1" x14ac:dyDescent="0.2">
      <c r="A14" s="2" t="s">
        <v>269</v>
      </c>
      <c r="B14" s="13">
        <v>18.817</v>
      </c>
      <c r="C14" s="30">
        <v>284</v>
      </c>
      <c r="D14" s="49">
        <v>12</v>
      </c>
      <c r="E14" s="30">
        <v>88.5</v>
      </c>
      <c r="F14" s="49">
        <v>3.3</v>
      </c>
      <c r="G14" s="31">
        <f t="shared" si="0"/>
        <v>0.31161971830985913</v>
      </c>
      <c r="H14" s="32">
        <f t="shared" si="1"/>
        <v>304.79750000000001</v>
      </c>
      <c r="I14" s="60">
        <v>4.1230000000000002</v>
      </c>
      <c r="J14" s="60">
        <v>0.1</v>
      </c>
      <c r="K14" s="60">
        <v>0.29459999999999997</v>
      </c>
      <c r="L14" s="60">
        <v>4.3E-3</v>
      </c>
      <c r="M14" s="60">
        <v>0.62444</v>
      </c>
      <c r="N14" s="17">
        <v>0.1014</v>
      </c>
      <c r="O14" s="17">
        <v>2.3999999999999998E-3</v>
      </c>
      <c r="P14" s="17"/>
      <c r="Q14" s="17">
        <v>1659</v>
      </c>
      <c r="R14" s="17">
        <v>20</v>
      </c>
      <c r="S14" s="33">
        <v>1664</v>
      </c>
      <c r="T14" s="33">
        <v>21</v>
      </c>
      <c r="U14" s="121">
        <f t="shared" si="2"/>
        <v>1.2620192307692308</v>
      </c>
      <c r="V14" s="32">
        <v>1652</v>
      </c>
      <c r="W14" s="32">
        <v>46</v>
      </c>
      <c r="X14" s="111">
        <v>-0.72639225181598821</v>
      </c>
    </row>
    <row r="15" spans="1:25" s="2" customFormat="1" x14ac:dyDescent="0.2">
      <c r="A15" s="2" t="s">
        <v>273</v>
      </c>
      <c r="B15" s="13">
        <v>20.108000000000001</v>
      </c>
      <c r="C15" s="30">
        <v>413</v>
      </c>
      <c r="D15" s="49">
        <v>42</v>
      </c>
      <c r="E15" s="30">
        <v>42.2</v>
      </c>
      <c r="F15" s="49">
        <v>1.8</v>
      </c>
      <c r="G15" s="31">
        <f t="shared" si="0"/>
        <v>0.10217917675544795</v>
      </c>
      <c r="H15" s="32">
        <f t="shared" si="1"/>
        <v>422.91699999999997</v>
      </c>
      <c r="I15" s="60">
        <v>4.1639999999999997</v>
      </c>
      <c r="J15" s="60">
        <v>0.11</v>
      </c>
      <c r="K15" s="60">
        <v>0.29749999999999999</v>
      </c>
      <c r="L15" s="60">
        <v>4.4999999999999997E-3</v>
      </c>
      <c r="M15" s="60">
        <v>0.68979999999999997</v>
      </c>
      <c r="N15" s="17">
        <v>0.10150000000000001</v>
      </c>
      <c r="O15" s="17">
        <v>2.5000000000000001E-3</v>
      </c>
      <c r="P15" s="17"/>
      <c r="Q15" s="17">
        <v>1669</v>
      </c>
      <c r="R15" s="17">
        <v>22</v>
      </c>
      <c r="S15" s="33">
        <v>1679</v>
      </c>
      <c r="T15" s="33">
        <v>22</v>
      </c>
      <c r="U15" s="121">
        <f t="shared" si="2"/>
        <v>1.3103037522334724</v>
      </c>
      <c r="V15" s="32">
        <v>1652</v>
      </c>
      <c r="W15" s="32">
        <v>46</v>
      </c>
      <c r="X15" s="111">
        <v>-1.6343825665859457</v>
      </c>
    </row>
    <row r="16" spans="1:25" s="2" customFormat="1" x14ac:dyDescent="0.2">
      <c r="A16" s="2" t="s">
        <v>260</v>
      </c>
      <c r="B16" s="13">
        <v>19.408999999999999</v>
      </c>
      <c r="C16" s="30">
        <v>586</v>
      </c>
      <c r="D16" s="49">
        <v>53</v>
      </c>
      <c r="E16" s="30">
        <v>96.5</v>
      </c>
      <c r="F16" s="49">
        <v>3.1</v>
      </c>
      <c r="G16" s="31">
        <f t="shared" si="0"/>
        <v>0.16467576791808874</v>
      </c>
      <c r="H16" s="32">
        <f t="shared" si="1"/>
        <v>608.67750000000001</v>
      </c>
      <c r="I16" s="60">
        <v>3.9689999999999999</v>
      </c>
      <c r="J16" s="60">
        <v>0.1</v>
      </c>
      <c r="K16" s="60">
        <v>0.28589999999999999</v>
      </c>
      <c r="L16" s="60">
        <v>4.4999999999999997E-3</v>
      </c>
      <c r="M16" s="60">
        <v>0.61001000000000005</v>
      </c>
      <c r="N16" s="17">
        <v>0.1018</v>
      </c>
      <c r="O16" s="17">
        <v>2.5000000000000001E-3</v>
      </c>
      <c r="P16" s="17"/>
      <c r="Q16" s="17">
        <v>1627</v>
      </c>
      <c r="R16" s="17">
        <v>21</v>
      </c>
      <c r="S16" s="33">
        <v>1620</v>
      </c>
      <c r="T16" s="33">
        <v>22</v>
      </c>
      <c r="U16" s="121">
        <f t="shared" si="2"/>
        <v>1.3580246913580247</v>
      </c>
      <c r="V16" s="32">
        <v>1654</v>
      </c>
      <c r="W16" s="32">
        <v>46</v>
      </c>
      <c r="X16" s="111">
        <v>2.0556227327690468</v>
      </c>
    </row>
    <row r="17" spans="1:24" s="2" customFormat="1" x14ac:dyDescent="0.2">
      <c r="A17" s="2" t="s">
        <v>275</v>
      </c>
      <c r="B17" s="13">
        <v>20.968</v>
      </c>
      <c r="C17" s="30">
        <v>597</v>
      </c>
      <c r="D17" s="49">
        <v>43</v>
      </c>
      <c r="E17" s="30">
        <v>149</v>
      </c>
      <c r="F17" s="49">
        <v>6.3</v>
      </c>
      <c r="G17" s="31">
        <f t="shared" si="0"/>
        <v>0.24958123953098826</v>
      </c>
      <c r="H17" s="32">
        <f t="shared" si="1"/>
        <v>632.01499999999999</v>
      </c>
      <c r="I17" s="60">
        <v>4.383</v>
      </c>
      <c r="J17" s="60">
        <v>0.12</v>
      </c>
      <c r="K17" s="60">
        <v>0.314</v>
      </c>
      <c r="L17" s="60">
        <v>5.7000000000000002E-3</v>
      </c>
      <c r="M17" s="60">
        <v>0.74446999999999997</v>
      </c>
      <c r="N17" s="17">
        <v>0.1018</v>
      </c>
      <c r="O17" s="17">
        <v>2.5000000000000001E-3</v>
      </c>
      <c r="P17" s="17"/>
      <c r="Q17" s="17">
        <v>1709</v>
      </c>
      <c r="R17" s="17">
        <v>22</v>
      </c>
      <c r="S17" s="33">
        <v>1759</v>
      </c>
      <c r="T17" s="33">
        <v>28</v>
      </c>
      <c r="U17" s="121">
        <f t="shared" si="2"/>
        <v>1.5918135304150087</v>
      </c>
      <c r="V17" s="32">
        <v>1654</v>
      </c>
      <c r="W17" s="32">
        <v>46</v>
      </c>
      <c r="X17" s="111">
        <v>-6.3482466747279309</v>
      </c>
    </row>
    <row r="18" spans="1:24" s="2" customFormat="1" x14ac:dyDescent="0.2">
      <c r="A18" s="2" t="s">
        <v>274</v>
      </c>
      <c r="B18" s="13">
        <v>22.312000000000001</v>
      </c>
      <c r="C18" s="30">
        <v>500</v>
      </c>
      <c r="D18" s="49">
        <v>39</v>
      </c>
      <c r="E18" s="30">
        <v>123.1</v>
      </c>
      <c r="F18" s="49">
        <v>7.5</v>
      </c>
      <c r="G18" s="31">
        <f t="shared" si="0"/>
        <v>0.2462</v>
      </c>
      <c r="H18" s="32">
        <f t="shared" si="1"/>
        <v>528.92849999999999</v>
      </c>
      <c r="I18" s="60">
        <v>4.2619999999999996</v>
      </c>
      <c r="J18" s="60">
        <v>0.12</v>
      </c>
      <c r="K18" s="60">
        <v>0.30609999999999998</v>
      </c>
      <c r="L18" s="60">
        <v>6.1999999999999998E-3</v>
      </c>
      <c r="M18" s="60">
        <v>0.87812000000000001</v>
      </c>
      <c r="N18" s="17">
        <v>0.10178</v>
      </c>
      <c r="O18" s="17">
        <v>2.3E-3</v>
      </c>
      <c r="P18" s="17"/>
      <c r="Q18" s="17">
        <v>1687</v>
      </c>
      <c r="R18" s="17">
        <v>24</v>
      </c>
      <c r="S18" s="33">
        <v>1720</v>
      </c>
      <c r="T18" s="33">
        <v>31</v>
      </c>
      <c r="U18" s="121">
        <f t="shared" si="2"/>
        <v>1.8023255813953489</v>
      </c>
      <c r="V18" s="32">
        <v>1655</v>
      </c>
      <c r="W18" s="32">
        <v>43</v>
      </c>
      <c r="X18" s="111">
        <v>-3.92749244712991</v>
      </c>
    </row>
    <row r="19" spans="1:24" s="2" customFormat="1" x14ac:dyDescent="0.2">
      <c r="A19" s="2" t="s">
        <v>262</v>
      </c>
      <c r="B19" s="13">
        <v>15.323</v>
      </c>
      <c r="C19" s="30">
        <v>274.2</v>
      </c>
      <c r="D19" s="49">
        <v>9.9</v>
      </c>
      <c r="E19" s="30">
        <v>83.4</v>
      </c>
      <c r="F19" s="49">
        <v>4.0999999999999996</v>
      </c>
      <c r="G19" s="31">
        <f t="shared" si="0"/>
        <v>0.30415754923413568</v>
      </c>
      <c r="H19" s="32">
        <f t="shared" si="1"/>
        <v>293.79899999999998</v>
      </c>
      <c r="I19" s="60">
        <v>4.0389999999999997</v>
      </c>
      <c r="J19" s="60">
        <v>0.1</v>
      </c>
      <c r="K19" s="60">
        <v>0.2878</v>
      </c>
      <c r="L19" s="60">
        <v>4.5999999999999999E-3</v>
      </c>
      <c r="M19" s="60">
        <v>0.70409999999999995</v>
      </c>
      <c r="N19" s="17">
        <v>0.1017</v>
      </c>
      <c r="O19" s="17">
        <v>2.3999999999999998E-3</v>
      </c>
      <c r="P19" s="17"/>
      <c r="Q19" s="17">
        <v>1641</v>
      </c>
      <c r="R19" s="17">
        <v>21</v>
      </c>
      <c r="S19" s="33">
        <v>1633</v>
      </c>
      <c r="T19" s="33">
        <v>24</v>
      </c>
      <c r="U19" s="121">
        <f t="shared" si="2"/>
        <v>1.4696876913655847</v>
      </c>
      <c r="V19" s="32">
        <v>1662</v>
      </c>
      <c r="W19" s="32">
        <v>45</v>
      </c>
      <c r="X19" s="111">
        <v>1.7448856799037293</v>
      </c>
    </row>
    <row r="20" spans="1:24" s="2" customFormat="1" x14ac:dyDescent="0.2">
      <c r="A20" s="2" t="s">
        <v>272</v>
      </c>
      <c r="B20" s="13">
        <v>21.506</v>
      </c>
      <c r="C20" s="30">
        <v>190</v>
      </c>
      <c r="D20" s="49">
        <v>11</v>
      </c>
      <c r="E20" s="30">
        <v>81.7</v>
      </c>
      <c r="F20" s="49">
        <v>4</v>
      </c>
      <c r="G20" s="31">
        <f t="shared" si="0"/>
        <v>0.43</v>
      </c>
      <c r="H20" s="32">
        <f t="shared" si="1"/>
        <v>209.1995</v>
      </c>
      <c r="I20" s="60">
        <v>4.1710000000000003</v>
      </c>
      <c r="J20" s="60">
        <v>0.11</v>
      </c>
      <c r="K20" s="60">
        <v>0.2959</v>
      </c>
      <c r="L20" s="60">
        <v>5.1000000000000004E-3</v>
      </c>
      <c r="M20" s="60">
        <v>0.52451999999999999</v>
      </c>
      <c r="N20" s="17">
        <v>0.1021</v>
      </c>
      <c r="O20" s="17">
        <v>2.7000000000000001E-3</v>
      </c>
      <c r="P20" s="17"/>
      <c r="Q20" s="17">
        <v>1667</v>
      </c>
      <c r="R20" s="17">
        <v>21</v>
      </c>
      <c r="S20" s="33">
        <v>1670</v>
      </c>
      <c r="T20" s="33">
        <v>25</v>
      </c>
      <c r="U20" s="121">
        <f t="shared" si="2"/>
        <v>1.4970059880239521</v>
      </c>
      <c r="V20" s="32">
        <v>1663</v>
      </c>
      <c r="W20" s="32">
        <v>47</v>
      </c>
      <c r="X20" s="111">
        <v>-0.42092603728201006</v>
      </c>
    </row>
    <row r="21" spans="1:24" s="2" customFormat="1" x14ac:dyDescent="0.2">
      <c r="A21" s="2" t="s">
        <v>259</v>
      </c>
      <c r="B21" s="13">
        <v>19.463000000000001</v>
      </c>
      <c r="C21" s="30">
        <v>342</v>
      </c>
      <c r="D21" s="49">
        <v>33</v>
      </c>
      <c r="E21" s="30">
        <v>80.900000000000006</v>
      </c>
      <c r="F21" s="49">
        <v>4.7</v>
      </c>
      <c r="G21" s="31">
        <f t="shared" si="0"/>
        <v>0.2365497076023392</v>
      </c>
      <c r="H21" s="32">
        <f t="shared" si="1"/>
        <v>361.01150000000001</v>
      </c>
      <c r="I21" s="60">
        <v>3.9940000000000002</v>
      </c>
      <c r="J21" s="60">
        <v>0.1</v>
      </c>
      <c r="K21" s="60">
        <v>0.28389999999999999</v>
      </c>
      <c r="L21" s="60">
        <v>4.4000000000000003E-3</v>
      </c>
      <c r="M21" s="60">
        <v>0.55501999999999996</v>
      </c>
      <c r="N21" s="17">
        <v>0.10199999999999999</v>
      </c>
      <c r="O21" s="17">
        <v>2.5999999999999999E-3</v>
      </c>
      <c r="P21" s="17"/>
      <c r="Q21" s="17">
        <v>1632</v>
      </c>
      <c r="R21" s="17">
        <v>21</v>
      </c>
      <c r="S21" s="33">
        <v>1611</v>
      </c>
      <c r="T21" s="33">
        <v>22</v>
      </c>
      <c r="U21" s="121">
        <f t="shared" si="2"/>
        <v>1.3656114214773432</v>
      </c>
      <c r="V21" s="32">
        <v>1666</v>
      </c>
      <c r="W21" s="32">
        <v>46</v>
      </c>
      <c r="X21" s="111">
        <v>3.3013205282112823</v>
      </c>
    </row>
    <row r="22" spans="1:24" s="2" customFormat="1" x14ac:dyDescent="0.2">
      <c r="A22" s="4" t="s">
        <v>267</v>
      </c>
      <c r="B22" s="7">
        <v>22.312000000000001</v>
      </c>
      <c r="C22" s="22">
        <v>268.7</v>
      </c>
      <c r="D22" s="170">
        <v>8</v>
      </c>
      <c r="E22" s="22">
        <v>74</v>
      </c>
      <c r="F22" s="170">
        <v>2.9</v>
      </c>
      <c r="G22" s="23">
        <f t="shared" si="0"/>
        <v>0.27540007443245257</v>
      </c>
      <c r="H22" s="24">
        <f t="shared" si="1"/>
        <v>286.08999999999997</v>
      </c>
      <c r="I22" s="215">
        <v>4.47</v>
      </c>
      <c r="J22" s="215">
        <v>0.16</v>
      </c>
      <c r="K22" s="215">
        <v>0.29189999999999999</v>
      </c>
      <c r="L22" s="215">
        <v>4.5999999999999999E-3</v>
      </c>
      <c r="M22" s="215">
        <v>0.70303000000000004</v>
      </c>
      <c r="N22" s="25">
        <v>0.1108</v>
      </c>
      <c r="O22" s="25">
        <v>3.3E-3</v>
      </c>
      <c r="P22" s="25"/>
      <c r="Q22" s="25">
        <v>1712</v>
      </c>
      <c r="R22" s="25">
        <v>23</v>
      </c>
      <c r="S22" s="27">
        <v>1650</v>
      </c>
      <c r="T22" s="27">
        <v>23</v>
      </c>
      <c r="U22" s="121">
        <f t="shared" si="2"/>
        <v>1.3939393939393938</v>
      </c>
      <c r="V22" s="24">
        <v>1789</v>
      </c>
      <c r="W22" s="24">
        <v>46</v>
      </c>
      <c r="X22" s="174">
        <v>7.7697037451090019</v>
      </c>
    </row>
    <row r="23" spans="1:24" s="2" customFormat="1" x14ac:dyDescent="0.2">
      <c r="A23" s="2" t="s">
        <v>276</v>
      </c>
      <c r="B23" s="13">
        <v>22.312000000000001</v>
      </c>
      <c r="C23" s="30">
        <v>119.8</v>
      </c>
      <c r="D23" s="49">
        <v>7.9</v>
      </c>
      <c r="E23" s="30">
        <v>46</v>
      </c>
      <c r="F23" s="49">
        <v>2.8</v>
      </c>
      <c r="G23" s="31">
        <f t="shared" si="0"/>
        <v>0.38397328881469117</v>
      </c>
      <c r="H23" s="32">
        <f t="shared" si="1"/>
        <v>130.60999999999999</v>
      </c>
      <c r="I23" s="17">
        <v>10.54</v>
      </c>
      <c r="J23" s="17">
        <v>0.87</v>
      </c>
      <c r="K23" s="17">
        <v>0.32300000000000001</v>
      </c>
      <c r="L23" s="17">
        <v>0.01</v>
      </c>
      <c r="M23" s="17">
        <v>0.78466999999999998</v>
      </c>
      <c r="N23" s="17">
        <v>0.23400000000000001</v>
      </c>
      <c r="O23" s="17">
        <v>1.4999999999999999E-2</v>
      </c>
      <c r="P23" s="17"/>
      <c r="Q23" s="17">
        <v>2450</v>
      </c>
      <c r="R23" s="17">
        <v>81</v>
      </c>
      <c r="S23" s="33">
        <v>1807</v>
      </c>
      <c r="T23" s="33">
        <v>52</v>
      </c>
      <c r="U23" s="121">
        <f t="shared" si="2"/>
        <v>2.877697841726619</v>
      </c>
      <c r="V23" s="32">
        <v>3020</v>
      </c>
      <c r="W23" s="32">
        <v>110</v>
      </c>
      <c r="X23" s="111">
        <v>40.16556291390728</v>
      </c>
    </row>
    <row r="24" spans="1:24" s="2" customFormat="1" x14ac:dyDescent="0.2">
      <c r="A24" s="116" t="s">
        <v>277</v>
      </c>
      <c r="B24" s="141">
        <v>22.312000000000001</v>
      </c>
      <c r="C24" s="89">
        <v>83.2</v>
      </c>
      <c r="D24" s="180">
        <v>5</v>
      </c>
      <c r="E24" s="89">
        <v>45.1</v>
      </c>
      <c r="F24" s="180">
        <v>2.2999999999999998</v>
      </c>
      <c r="G24" s="85">
        <f t="shared" si="0"/>
        <v>0.54206730769230771</v>
      </c>
      <c r="H24" s="86">
        <f t="shared" si="1"/>
        <v>93.798500000000004</v>
      </c>
      <c r="I24" s="6">
        <v>11.3</v>
      </c>
      <c r="J24" s="6">
        <v>1.2</v>
      </c>
      <c r="K24" s="6">
        <v>0.33</v>
      </c>
      <c r="L24" s="6">
        <v>1.2999999999999999E-2</v>
      </c>
      <c r="M24" s="6">
        <v>0.93855999999999995</v>
      </c>
      <c r="N24" s="6">
        <v>0.24199999999999999</v>
      </c>
      <c r="O24" s="6">
        <v>1.7999999999999999E-2</v>
      </c>
      <c r="P24" s="6"/>
      <c r="Q24" s="6">
        <v>2490</v>
      </c>
      <c r="R24" s="6">
        <v>100</v>
      </c>
      <c r="S24" s="178">
        <v>1831</v>
      </c>
      <c r="T24" s="178">
        <v>63</v>
      </c>
      <c r="U24" s="19">
        <f t="shared" si="2"/>
        <v>3.4407427635172039</v>
      </c>
      <c r="V24" s="86">
        <v>3030</v>
      </c>
      <c r="W24" s="86">
        <v>120</v>
      </c>
      <c r="X24" s="141">
        <v>39.570957095709566</v>
      </c>
    </row>
    <row r="25" spans="1:24" x14ac:dyDescent="0.2">
      <c r="A25" s="179" t="s">
        <v>1875</v>
      </c>
    </row>
    <row r="26" spans="1:24" x14ac:dyDescent="0.2">
      <c r="A26" s="179" t="s">
        <v>1868</v>
      </c>
    </row>
    <row r="28" spans="1:24" ht="18" x14ac:dyDescent="0.2">
      <c r="A28" s="190" t="s">
        <v>1828</v>
      </c>
    </row>
    <row r="29" spans="1:24" ht="18" x14ac:dyDescent="0.2">
      <c r="A29" s="190" t="s">
        <v>1829</v>
      </c>
    </row>
    <row r="30" spans="1:24" ht="18" x14ac:dyDescent="0.2">
      <c r="A30" s="190" t="s">
        <v>1830</v>
      </c>
    </row>
    <row r="31" spans="1:24" ht="18" x14ac:dyDescent="0.2">
      <c r="A31" s="190" t="s">
        <v>1831</v>
      </c>
    </row>
    <row r="32" spans="1:24" ht="18" x14ac:dyDescent="0.2">
      <c r="A32" s="190" t="s">
        <v>1832</v>
      </c>
    </row>
    <row r="33" spans="1:1" ht="18" x14ac:dyDescent="0.2">
      <c r="A33" s="189" t="s">
        <v>1833</v>
      </c>
    </row>
    <row r="34" spans="1:1" ht="18" x14ac:dyDescent="0.2">
      <c r="A34" s="189" t="s">
        <v>1834</v>
      </c>
    </row>
    <row r="35" spans="1:1" ht="19" x14ac:dyDescent="0.25">
      <c r="A35" s="189" t="s">
        <v>1844</v>
      </c>
    </row>
    <row r="36" spans="1:1" ht="18" x14ac:dyDescent="0.2">
      <c r="A36" s="190" t="s">
        <v>1845</v>
      </c>
    </row>
    <row r="37" spans="1:1" ht="18" x14ac:dyDescent="0.2">
      <c r="A37" s="190" t="s">
        <v>1846</v>
      </c>
    </row>
  </sheetData>
  <sortState xmlns:xlrd2="http://schemas.microsoft.com/office/spreadsheetml/2017/richdata2" ref="A3:Y24">
    <sortCondition ref="V3:V24"/>
  </sortState>
  <mergeCells count="3">
    <mergeCell ref="A1:A2"/>
    <mergeCell ref="I1:O1"/>
    <mergeCell ref="Q1:W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7781C-0601-EC4D-A5B1-17FC835B0E8D}">
  <dimension ref="A1:Y319"/>
  <sheetViews>
    <sheetView topLeftCell="K219" zoomScale="107" workbookViewId="0">
      <selection activeCell="A66" sqref="A66:XFD66"/>
    </sheetView>
  </sheetViews>
  <sheetFormatPr baseColWidth="10" defaultColWidth="18.5" defaultRowHeight="16" x14ac:dyDescent="0.2"/>
  <cols>
    <col min="1" max="1" width="18.1640625" style="50" customWidth="1"/>
    <col min="2" max="2" width="11.6640625" style="115" bestFit="1" customWidth="1"/>
    <col min="3" max="3" width="9.1640625" style="115" bestFit="1" customWidth="1"/>
    <col min="4" max="4" width="5.33203125" style="115" bestFit="1" customWidth="1"/>
    <col min="5" max="5" width="10.1640625" style="115" bestFit="1" customWidth="1"/>
    <col min="6" max="6" width="6.33203125" style="115" bestFit="1" customWidth="1"/>
    <col min="7" max="7" width="5.33203125" style="115" bestFit="1" customWidth="1"/>
    <col min="8" max="9" width="10" style="115" bestFit="1" customWidth="1"/>
    <col min="10" max="10" width="8.33203125" style="115" bestFit="1" customWidth="1"/>
    <col min="11" max="11" width="10.33203125" style="115" bestFit="1" customWidth="1"/>
    <col min="12" max="12" width="9.33203125" style="115" bestFit="1" customWidth="1"/>
    <col min="13" max="13" width="7.5" style="115" bestFit="1" customWidth="1"/>
    <col min="14" max="14" width="10.6640625" style="115" bestFit="1" customWidth="1"/>
    <col min="15" max="15" width="7.33203125" style="115" bestFit="1" customWidth="1"/>
    <col min="16" max="16" width="2.6640625" style="115" customWidth="1"/>
    <col min="17" max="17" width="9.33203125" style="115" bestFit="1" customWidth="1"/>
    <col min="18" max="18" width="5.33203125" style="115" bestFit="1" customWidth="1"/>
    <col min="19" max="19" width="9.33203125" style="115" bestFit="1" customWidth="1"/>
    <col min="20" max="20" width="5.33203125" style="115" bestFit="1" customWidth="1"/>
    <col min="21" max="21" width="8.6640625" style="115" bestFit="1" customWidth="1"/>
    <col min="22" max="22" width="10.33203125" style="115" bestFit="1" customWidth="1"/>
    <col min="23" max="23" width="9.33203125" style="115" bestFit="1" customWidth="1"/>
    <col min="24" max="24" width="15.5" style="115" bestFit="1" customWidth="1"/>
    <col min="25" max="25" width="10.83203125" style="115" bestFit="1" customWidth="1"/>
    <col min="26" max="16384" width="18.5" style="50"/>
  </cols>
  <sheetData>
    <row r="1" spans="1:25" s="18" customFormat="1" ht="18" x14ac:dyDescent="0.2">
      <c r="A1" s="219" t="s">
        <v>1608</v>
      </c>
      <c r="B1" s="109"/>
      <c r="C1" s="40"/>
      <c r="D1" s="40"/>
      <c r="E1" s="40"/>
      <c r="F1" s="40"/>
      <c r="G1" s="40"/>
      <c r="H1" s="40"/>
      <c r="I1" s="218" t="s">
        <v>103</v>
      </c>
      <c r="J1" s="218"/>
      <c r="K1" s="218"/>
      <c r="L1" s="218"/>
      <c r="M1" s="218"/>
      <c r="N1" s="218"/>
      <c r="O1" s="218"/>
      <c r="P1" s="40"/>
      <c r="Q1" s="218" t="s">
        <v>1838</v>
      </c>
      <c r="R1" s="218"/>
      <c r="S1" s="218"/>
      <c r="T1" s="218"/>
      <c r="U1" s="218"/>
      <c r="V1" s="218"/>
      <c r="W1" s="218"/>
      <c r="X1" s="17"/>
      <c r="Y1" s="17"/>
    </row>
    <row r="2" spans="1:25" s="18" customFormat="1" ht="18" x14ac:dyDescent="0.2">
      <c r="A2" s="220"/>
      <c r="B2" s="110" t="s">
        <v>546</v>
      </c>
      <c r="C2" s="43" t="s">
        <v>1835</v>
      </c>
      <c r="D2" s="42" t="s">
        <v>106</v>
      </c>
      <c r="E2" s="43" t="s">
        <v>1836</v>
      </c>
      <c r="F2" s="42" t="s">
        <v>106</v>
      </c>
      <c r="G2" s="20" t="s">
        <v>0</v>
      </c>
      <c r="H2" s="43" t="s">
        <v>1837</v>
      </c>
      <c r="I2" s="41" t="s">
        <v>1839</v>
      </c>
      <c r="J2" s="42" t="s">
        <v>1840</v>
      </c>
      <c r="K2" s="41" t="s">
        <v>1841</v>
      </c>
      <c r="L2" s="42" t="s">
        <v>1840</v>
      </c>
      <c r="M2" s="43" t="s">
        <v>1842</v>
      </c>
      <c r="N2" s="41" t="s">
        <v>1843</v>
      </c>
      <c r="O2" s="42" t="s">
        <v>1840</v>
      </c>
      <c r="P2" s="42"/>
      <c r="Q2" s="41" t="s">
        <v>105</v>
      </c>
      <c r="R2" s="42" t="s">
        <v>106</v>
      </c>
      <c r="S2" s="41" t="s">
        <v>107</v>
      </c>
      <c r="T2" s="42" t="s">
        <v>106</v>
      </c>
      <c r="U2" s="42" t="s">
        <v>1606</v>
      </c>
      <c r="V2" s="41" t="s">
        <v>108</v>
      </c>
      <c r="W2" s="42" t="s">
        <v>106</v>
      </c>
      <c r="X2" s="43" t="s">
        <v>1847</v>
      </c>
      <c r="Y2" s="43" t="s">
        <v>1848</v>
      </c>
    </row>
    <row r="3" spans="1:25" x14ac:dyDescent="0.2">
      <c r="A3" s="50" t="s">
        <v>1407</v>
      </c>
      <c r="B3" s="30">
        <v>8.3614999999999995</v>
      </c>
      <c r="C3" s="17">
        <v>284.60000000000002</v>
      </c>
      <c r="D3" s="17">
        <v>5.4</v>
      </c>
      <c r="E3" s="17">
        <v>137.1</v>
      </c>
      <c r="F3" s="17">
        <v>5.2</v>
      </c>
      <c r="G3" s="31">
        <f t="shared" ref="G3:G66" si="0">E3/C3</f>
        <v>0.48172874209416722</v>
      </c>
      <c r="H3" s="32">
        <f t="shared" ref="H3:H66" si="1">C3+(0.235*E3)</f>
        <v>316.81850000000003</v>
      </c>
      <c r="I3" s="56">
        <v>6.0000000000000001E-3</v>
      </c>
      <c r="J3" s="56">
        <v>2.5999999999999999E-3</v>
      </c>
      <c r="K3" s="56">
        <v>7.36E-4</v>
      </c>
      <c r="L3" s="56">
        <v>6.7999999999999999E-5</v>
      </c>
      <c r="M3" s="82">
        <v>0.21290999999999999</v>
      </c>
      <c r="N3" s="17">
        <v>5.2999999999999999E-2</v>
      </c>
      <c r="O3" s="17">
        <v>2.1999999999999999E-2</v>
      </c>
      <c r="P3" s="17"/>
      <c r="Q3" s="17">
        <v>6.1</v>
      </c>
      <c r="R3" s="17">
        <v>2.6</v>
      </c>
      <c r="S3" s="175">
        <v>4.74</v>
      </c>
      <c r="T3" s="175">
        <v>0.44</v>
      </c>
      <c r="U3" s="121">
        <f t="shared" ref="U3:U66" si="2">T3/S3*100</f>
        <v>9.2827004219409268</v>
      </c>
      <c r="V3" s="17">
        <v>260</v>
      </c>
      <c r="W3" s="17">
        <v>620</v>
      </c>
      <c r="X3" s="30">
        <f t="shared" ref="X3:X66" si="3">100*(1-(S3/Q3))</f>
        <v>22.295081967213104</v>
      </c>
      <c r="Y3" s="120">
        <f t="shared" ref="Y3:Y66" si="4">(Q3-S3)/R3</f>
        <v>0.52307692307692288</v>
      </c>
    </row>
    <row r="4" spans="1:25" x14ac:dyDescent="0.2">
      <c r="A4" s="50" t="s">
        <v>1408</v>
      </c>
      <c r="B4" s="30">
        <v>14.462</v>
      </c>
      <c r="C4" s="17">
        <v>259</v>
      </c>
      <c r="D4" s="17">
        <v>33</v>
      </c>
      <c r="E4" s="17">
        <v>59.9</v>
      </c>
      <c r="F4" s="17">
        <v>6.8</v>
      </c>
      <c r="G4" s="31">
        <f t="shared" si="0"/>
        <v>0.23127413127413127</v>
      </c>
      <c r="H4" s="32">
        <f t="shared" si="1"/>
        <v>273.07650000000001</v>
      </c>
      <c r="I4" s="56">
        <v>6.1000000000000004E-3</v>
      </c>
      <c r="J4" s="56">
        <v>2.0999999999999999E-3</v>
      </c>
      <c r="K4" s="56">
        <v>8.8000000000000003E-4</v>
      </c>
      <c r="L4" s="56">
        <v>1E-4</v>
      </c>
      <c r="M4" s="160">
        <v>0.1</v>
      </c>
      <c r="N4" s="17">
        <v>3.5999999999999997E-2</v>
      </c>
      <c r="O4" s="17">
        <v>2.3E-2</v>
      </c>
      <c r="P4" s="17"/>
      <c r="Q4" s="17">
        <v>6.1</v>
      </c>
      <c r="R4" s="17">
        <v>2.1</v>
      </c>
      <c r="S4" s="175">
        <v>5.64</v>
      </c>
      <c r="T4" s="175">
        <v>0.67</v>
      </c>
      <c r="U4" s="157">
        <f t="shared" si="2"/>
        <v>11.879432624113477</v>
      </c>
      <c r="V4" s="17">
        <v>-10</v>
      </c>
      <c r="W4" s="17">
        <v>580</v>
      </c>
      <c r="X4" s="30">
        <f t="shared" si="3"/>
        <v>7.5409836065573721</v>
      </c>
      <c r="Y4" s="120">
        <f t="shared" si="4"/>
        <v>0.21904761904761902</v>
      </c>
    </row>
    <row r="5" spans="1:25" x14ac:dyDescent="0.2">
      <c r="A5" s="50" t="s">
        <v>1409</v>
      </c>
      <c r="B5" s="30">
        <v>22.181000000000001</v>
      </c>
      <c r="C5" s="17">
        <v>146.80000000000001</v>
      </c>
      <c r="D5" s="17">
        <v>5</v>
      </c>
      <c r="E5" s="17">
        <v>121.9</v>
      </c>
      <c r="F5" s="17">
        <v>2.2999999999999998</v>
      </c>
      <c r="G5" s="31">
        <f t="shared" si="0"/>
        <v>0.8303814713896458</v>
      </c>
      <c r="H5" s="32">
        <f t="shared" si="1"/>
        <v>175.44650000000001</v>
      </c>
      <c r="I5" s="56">
        <v>3.8999999999999998E-3</v>
      </c>
      <c r="J5" s="56">
        <v>2.3999999999999998E-3</v>
      </c>
      <c r="K5" s="56">
        <v>9.4600000000000001E-4</v>
      </c>
      <c r="L5" s="56">
        <v>7.6000000000000004E-5</v>
      </c>
      <c r="M5" s="160">
        <v>0.1</v>
      </c>
      <c r="N5" s="17">
        <v>3.1E-2</v>
      </c>
      <c r="O5" s="17">
        <v>2.1000000000000001E-2</v>
      </c>
      <c r="P5" s="17"/>
      <c r="Q5" s="17">
        <v>3.9</v>
      </c>
      <c r="R5" s="17">
        <v>2.4</v>
      </c>
      <c r="S5" s="175">
        <v>6.09</v>
      </c>
      <c r="T5" s="175">
        <v>0.49</v>
      </c>
      <c r="U5" s="121">
        <f t="shared" si="2"/>
        <v>8.0459770114942533</v>
      </c>
      <c r="V5" s="17">
        <v>-660</v>
      </c>
      <c r="W5" s="17">
        <v>580</v>
      </c>
      <c r="X5" s="30">
        <f t="shared" si="3"/>
        <v>-56.153846153846153</v>
      </c>
      <c r="Y5" s="120">
        <f t="shared" si="4"/>
        <v>-0.91249999999999998</v>
      </c>
    </row>
    <row r="6" spans="1:25" x14ac:dyDescent="0.2">
      <c r="A6" s="50" t="s">
        <v>1410</v>
      </c>
      <c r="B6" s="84">
        <v>6.4185999999999996</v>
      </c>
      <c r="C6" s="17">
        <v>310</v>
      </c>
      <c r="D6" s="17">
        <v>27</v>
      </c>
      <c r="E6" s="17">
        <v>112.4</v>
      </c>
      <c r="F6" s="17">
        <v>5.7</v>
      </c>
      <c r="G6" s="31">
        <f t="shared" si="0"/>
        <v>0.36258064516129035</v>
      </c>
      <c r="H6" s="32">
        <f t="shared" si="1"/>
        <v>336.41399999999999</v>
      </c>
      <c r="I6" s="56">
        <v>7.4000000000000003E-3</v>
      </c>
      <c r="J6" s="56">
        <v>2.7000000000000001E-3</v>
      </c>
      <c r="K6" s="56">
        <v>9.7599999999999998E-4</v>
      </c>
      <c r="L6" s="56">
        <v>9.3999999999999994E-5</v>
      </c>
      <c r="M6" s="82">
        <v>0.11595</v>
      </c>
      <c r="N6" s="17">
        <v>5.5E-2</v>
      </c>
      <c r="O6" s="17">
        <v>0.02</v>
      </c>
      <c r="P6" s="17"/>
      <c r="Q6" s="17">
        <v>7.5</v>
      </c>
      <c r="R6" s="17">
        <v>2.7</v>
      </c>
      <c r="S6" s="175">
        <v>6.29</v>
      </c>
      <c r="T6" s="175">
        <v>0.6</v>
      </c>
      <c r="U6" s="121">
        <f t="shared" si="2"/>
        <v>9.5389507154213025</v>
      </c>
      <c r="V6" s="17">
        <v>360</v>
      </c>
      <c r="W6" s="17">
        <v>590</v>
      </c>
      <c r="X6" s="30">
        <f t="shared" si="3"/>
        <v>16.133333333333333</v>
      </c>
      <c r="Y6" s="120">
        <f t="shared" si="4"/>
        <v>0.44814814814814813</v>
      </c>
    </row>
    <row r="7" spans="1:25" s="54" customFormat="1" x14ac:dyDescent="0.2">
      <c r="A7" s="54" t="s">
        <v>1411</v>
      </c>
      <c r="B7" s="29">
        <v>4.7123999999999997</v>
      </c>
      <c r="C7" s="25">
        <v>77.599999999999994</v>
      </c>
      <c r="D7" s="25">
        <v>5.3</v>
      </c>
      <c r="E7" s="25">
        <v>46.7</v>
      </c>
      <c r="F7" s="25">
        <v>4.3</v>
      </c>
      <c r="G7" s="23">
        <f t="shared" si="0"/>
        <v>0.60180412371134029</v>
      </c>
      <c r="H7" s="24">
        <f t="shared" si="1"/>
        <v>88.5745</v>
      </c>
      <c r="I7" s="58">
        <v>4.1999999999999997E-3</v>
      </c>
      <c r="J7" s="58">
        <v>5.7000000000000002E-3</v>
      </c>
      <c r="K7" s="58">
        <v>1.01E-3</v>
      </c>
      <c r="L7" s="58">
        <v>1.7000000000000001E-4</v>
      </c>
      <c r="M7" s="80">
        <v>2.2953999999999999E-2</v>
      </c>
      <c r="N7" s="25">
        <v>3.5999999999999997E-2</v>
      </c>
      <c r="O7" s="25">
        <v>4.3999999999999997E-2</v>
      </c>
      <c r="P7" s="25"/>
      <c r="Q7" s="25">
        <v>4.2</v>
      </c>
      <c r="R7" s="25">
        <v>5.7</v>
      </c>
      <c r="S7" s="176">
        <v>6.5</v>
      </c>
      <c r="T7" s="176">
        <v>1.1000000000000001</v>
      </c>
      <c r="U7" s="147">
        <f t="shared" si="2"/>
        <v>16.923076923076923</v>
      </c>
      <c r="V7" s="25">
        <v>-700</v>
      </c>
      <c r="W7" s="25">
        <v>1300</v>
      </c>
      <c r="X7" s="22">
        <f t="shared" si="3"/>
        <v>-54.761904761904745</v>
      </c>
      <c r="Y7" s="161">
        <f t="shared" si="4"/>
        <v>-0.40350877192982454</v>
      </c>
    </row>
    <row r="8" spans="1:25" s="54" customFormat="1" x14ac:dyDescent="0.2">
      <c r="A8" s="54" t="s">
        <v>1412</v>
      </c>
      <c r="B8" s="22">
        <v>9.1809999999999992</v>
      </c>
      <c r="C8" s="25">
        <v>86</v>
      </c>
      <c r="D8" s="25">
        <v>16</v>
      </c>
      <c r="E8" s="25">
        <v>51</v>
      </c>
      <c r="F8" s="25">
        <v>11</v>
      </c>
      <c r="G8" s="23">
        <f t="shared" si="0"/>
        <v>0.59302325581395354</v>
      </c>
      <c r="H8" s="24">
        <f t="shared" si="1"/>
        <v>97.984999999999999</v>
      </c>
      <c r="I8" s="58">
        <v>7.4999999999999997E-3</v>
      </c>
      <c r="J8" s="58">
        <v>8.6E-3</v>
      </c>
      <c r="K8" s="58">
        <v>1.1100000000000001E-3</v>
      </c>
      <c r="L8" s="58">
        <v>2.0000000000000001E-4</v>
      </c>
      <c r="M8" s="162">
        <v>0.1</v>
      </c>
      <c r="N8" s="25">
        <v>0.15</v>
      </c>
      <c r="O8" s="25">
        <v>0.12</v>
      </c>
      <c r="P8" s="25"/>
      <c r="Q8" s="25">
        <v>7.3</v>
      </c>
      <c r="R8" s="25">
        <v>8.6999999999999993</v>
      </c>
      <c r="S8" s="176">
        <v>7.2</v>
      </c>
      <c r="T8" s="176">
        <v>1.3</v>
      </c>
      <c r="U8" s="147">
        <f t="shared" si="2"/>
        <v>18.055555555555554</v>
      </c>
      <c r="V8" s="25">
        <v>300</v>
      </c>
      <c r="W8" s="25">
        <v>1400</v>
      </c>
      <c r="X8" s="22">
        <f t="shared" si="3"/>
        <v>1.3698630136986245</v>
      </c>
      <c r="Y8" s="161">
        <f t="shared" si="4"/>
        <v>1.1494252873563178E-2</v>
      </c>
    </row>
    <row r="9" spans="1:25" x14ac:dyDescent="0.2">
      <c r="A9" s="50" t="s">
        <v>1413</v>
      </c>
      <c r="B9" s="30">
        <v>9.8607999999999993</v>
      </c>
      <c r="C9" s="17">
        <v>1015</v>
      </c>
      <c r="D9" s="17">
        <v>62</v>
      </c>
      <c r="E9" s="17">
        <v>117</v>
      </c>
      <c r="F9" s="17">
        <v>16</v>
      </c>
      <c r="G9" s="31">
        <f t="shared" si="0"/>
        <v>0.11527093596059114</v>
      </c>
      <c r="H9" s="32">
        <f t="shared" si="1"/>
        <v>1042.4949999999999</v>
      </c>
      <c r="I9" s="56">
        <v>8.3499999999999998E-3</v>
      </c>
      <c r="J9" s="56">
        <v>9.7999999999999997E-4</v>
      </c>
      <c r="K9" s="56">
        <v>1.1249999999999999E-3</v>
      </c>
      <c r="L9" s="56">
        <v>5.0000000000000002E-5</v>
      </c>
      <c r="M9" s="82">
        <v>0.40322000000000002</v>
      </c>
      <c r="N9" s="17">
        <v>5.1200000000000002E-2</v>
      </c>
      <c r="O9" s="17">
        <v>6.0000000000000001E-3</v>
      </c>
      <c r="P9" s="17"/>
      <c r="Q9" s="17">
        <v>8.43</v>
      </c>
      <c r="R9" s="17">
        <v>0.98</v>
      </c>
      <c r="S9" s="175">
        <v>7.25</v>
      </c>
      <c r="T9" s="175">
        <v>0.32</v>
      </c>
      <c r="U9" s="121">
        <f t="shared" si="2"/>
        <v>4.4137931034482758</v>
      </c>
      <c r="V9" s="17">
        <v>200</v>
      </c>
      <c r="W9" s="17">
        <v>220</v>
      </c>
      <c r="X9" s="30">
        <f t="shared" si="3"/>
        <v>13.997627520759192</v>
      </c>
      <c r="Y9" s="120">
        <f t="shared" si="4"/>
        <v>1.204081632653061</v>
      </c>
    </row>
    <row r="10" spans="1:25" x14ac:dyDescent="0.2">
      <c r="A10" s="50" t="s">
        <v>88</v>
      </c>
      <c r="B10" s="30">
        <v>21.367999999999999</v>
      </c>
      <c r="C10" s="17">
        <v>116.4</v>
      </c>
      <c r="D10" s="17">
        <v>7.1</v>
      </c>
      <c r="E10" s="17">
        <v>62.3</v>
      </c>
      <c r="F10" s="17">
        <v>2.7</v>
      </c>
      <c r="G10" s="31">
        <f t="shared" si="0"/>
        <v>0.53522336769759449</v>
      </c>
      <c r="H10" s="32">
        <f t="shared" si="1"/>
        <v>131.04050000000001</v>
      </c>
      <c r="I10" s="56">
        <v>5.5999999999999999E-3</v>
      </c>
      <c r="J10" s="56">
        <v>3.0000000000000001E-3</v>
      </c>
      <c r="K10" s="56">
        <v>1.1800000000000001E-3</v>
      </c>
      <c r="L10" s="56">
        <v>1.1E-4</v>
      </c>
      <c r="M10" s="160">
        <v>0.1</v>
      </c>
      <c r="N10" s="17">
        <v>3.5999999999999997E-2</v>
      </c>
      <c r="O10" s="17">
        <v>2.1999999999999999E-2</v>
      </c>
      <c r="P10" s="17"/>
      <c r="Q10" s="17">
        <v>5.6</v>
      </c>
      <c r="R10" s="17">
        <v>3.1</v>
      </c>
      <c r="S10" s="175">
        <v>7.57</v>
      </c>
      <c r="T10" s="175">
        <v>0.69</v>
      </c>
      <c r="U10" s="121">
        <f t="shared" si="2"/>
        <v>9.1149273447820338</v>
      </c>
      <c r="V10" s="17">
        <v>-530</v>
      </c>
      <c r="W10" s="17">
        <v>590</v>
      </c>
      <c r="X10" s="30">
        <f t="shared" si="3"/>
        <v>-35.178571428571438</v>
      </c>
      <c r="Y10" s="120">
        <f t="shared" si="4"/>
        <v>-0.63548387096774217</v>
      </c>
    </row>
    <row r="11" spans="1:25" s="54" customFormat="1" x14ac:dyDescent="0.2">
      <c r="A11" s="54" t="s">
        <v>1414</v>
      </c>
      <c r="B11" s="22">
        <v>10.156000000000001</v>
      </c>
      <c r="C11" s="25">
        <v>65</v>
      </c>
      <c r="D11" s="25">
        <v>14</v>
      </c>
      <c r="E11" s="25">
        <v>24.3</v>
      </c>
      <c r="F11" s="25">
        <v>5.9</v>
      </c>
      <c r="G11" s="23">
        <f t="shared" si="0"/>
        <v>0.37384615384615388</v>
      </c>
      <c r="H11" s="24">
        <f t="shared" si="1"/>
        <v>70.710499999999996</v>
      </c>
      <c r="I11" s="58">
        <v>1.4E-2</v>
      </c>
      <c r="J11" s="58">
        <v>1.0999999999999999E-2</v>
      </c>
      <c r="K11" s="58">
        <v>1.1800000000000001E-3</v>
      </c>
      <c r="L11" s="58">
        <v>2.9E-4</v>
      </c>
      <c r="M11" s="80">
        <v>0.13719999999999999</v>
      </c>
      <c r="N11" s="25">
        <v>8.9999999999999993E-3</v>
      </c>
      <c r="O11" s="25">
        <v>9.7000000000000003E-2</v>
      </c>
      <c r="P11" s="25"/>
      <c r="Q11" s="25">
        <v>14</v>
      </c>
      <c r="R11" s="25">
        <v>11</v>
      </c>
      <c r="S11" s="176">
        <v>7.6</v>
      </c>
      <c r="T11" s="176">
        <v>1.9</v>
      </c>
      <c r="U11" s="147">
        <f t="shared" si="2"/>
        <v>25</v>
      </c>
      <c r="V11" s="96">
        <v>-3100</v>
      </c>
      <c r="W11" s="96">
        <v>3000</v>
      </c>
      <c r="X11" s="22">
        <f t="shared" si="3"/>
        <v>45.714285714285715</v>
      </c>
      <c r="Y11" s="161">
        <f t="shared" si="4"/>
        <v>0.5818181818181819</v>
      </c>
    </row>
    <row r="12" spans="1:25" x14ac:dyDescent="0.2">
      <c r="A12" s="50" t="s">
        <v>1415</v>
      </c>
      <c r="B12" s="84">
        <v>5.4436</v>
      </c>
      <c r="C12" s="17">
        <v>230</v>
      </c>
      <c r="D12" s="17">
        <v>49</v>
      </c>
      <c r="E12" s="17">
        <v>74</v>
      </c>
      <c r="F12" s="17">
        <v>10</v>
      </c>
      <c r="G12" s="31">
        <f t="shared" si="0"/>
        <v>0.32173913043478258</v>
      </c>
      <c r="H12" s="32">
        <f t="shared" si="1"/>
        <v>247.39</v>
      </c>
      <c r="I12" s="56">
        <v>8.8999999999999999E-3</v>
      </c>
      <c r="J12" s="56">
        <v>4.4999999999999997E-3</v>
      </c>
      <c r="K12" s="56">
        <v>1.1999999999999999E-3</v>
      </c>
      <c r="L12" s="56">
        <v>1.3999999999999999E-4</v>
      </c>
      <c r="M12" s="82">
        <v>0.10697</v>
      </c>
      <c r="N12" s="17">
        <v>6.5000000000000002E-2</v>
      </c>
      <c r="O12" s="17">
        <v>2.9000000000000001E-2</v>
      </c>
      <c r="P12" s="17"/>
      <c r="Q12" s="17">
        <v>9</v>
      </c>
      <c r="R12" s="17">
        <v>4.5999999999999996</v>
      </c>
      <c r="S12" s="175">
        <v>7.71</v>
      </c>
      <c r="T12" s="175">
        <v>0.91</v>
      </c>
      <c r="U12" s="121">
        <f t="shared" si="2"/>
        <v>11.802853437094683</v>
      </c>
      <c r="V12" s="17">
        <v>450</v>
      </c>
      <c r="W12" s="17">
        <v>770</v>
      </c>
      <c r="X12" s="30">
        <f t="shared" si="3"/>
        <v>14.333333333333332</v>
      </c>
      <c r="Y12" s="120">
        <f t="shared" si="4"/>
        <v>0.2804347826086957</v>
      </c>
    </row>
    <row r="13" spans="1:25" x14ac:dyDescent="0.2">
      <c r="A13" s="50" t="s">
        <v>1416</v>
      </c>
      <c r="B13" s="30">
        <v>17.143000000000001</v>
      </c>
      <c r="C13" s="17">
        <v>64.5</v>
      </c>
      <c r="D13" s="17">
        <v>5.7</v>
      </c>
      <c r="E13" s="17">
        <v>53.1</v>
      </c>
      <c r="F13" s="17">
        <v>5.2</v>
      </c>
      <c r="G13" s="31">
        <f t="shared" si="0"/>
        <v>0.82325581395348835</v>
      </c>
      <c r="H13" s="32">
        <f t="shared" si="1"/>
        <v>76.978499999999997</v>
      </c>
      <c r="I13" s="56">
        <v>1.1299999999999999E-2</v>
      </c>
      <c r="J13" s="56">
        <v>5.8999999999999999E-3</v>
      </c>
      <c r="K13" s="56">
        <v>1.24E-3</v>
      </c>
      <c r="L13" s="56">
        <v>1.3999999999999999E-4</v>
      </c>
      <c r="M13" s="160">
        <v>0.1</v>
      </c>
      <c r="N13" s="17">
        <v>3.5999999999999997E-2</v>
      </c>
      <c r="O13" s="17">
        <v>6.2E-2</v>
      </c>
      <c r="P13" s="17"/>
      <c r="Q13" s="17">
        <v>11.1</v>
      </c>
      <c r="R13" s="17">
        <v>5.9</v>
      </c>
      <c r="S13" s="175">
        <v>8.02</v>
      </c>
      <c r="T13" s="175">
        <v>0.93</v>
      </c>
      <c r="U13" s="121">
        <f t="shared" si="2"/>
        <v>11.596009975062344</v>
      </c>
      <c r="V13" s="17">
        <v>-400</v>
      </c>
      <c r="W13" s="17">
        <v>1000</v>
      </c>
      <c r="X13" s="30">
        <f t="shared" si="3"/>
        <v>27.747747747747752</v>
      </c>
      <c r="Y13" s="120">
        <f t="shared" si="4"/>
        <v>0.52203389830508473</v>
      </c>
    </row>
    <row r="14" spans="1:25" s="54" customFormat="1" x14ac:dyDescent="0.2">
      <c r="A14" s="54" t="s">
        <v>1417</v>
      </c>
      <c r="B14" s="22">
        <v>5.2811000000000003</v>
      </c>
      <c r="C14" s="25">
        <v>89</v>
      </c>
      <c r="D14" s="25">
        <v>3.1</v>
      </c>
      <c r="E14" s="25">
        <v>67.3</v>
      </c>
      <c r="F14" s="25">
        <v>1.7</v>
      </c>
      <c r="G14" s="23">
        <f t="shared" si="0"/>
        <v>0.75617977528089886</v>
      </c>
      <c r="H14" s="24">
        <f t="shared" si="1"/>
        <v>104.8155</v>
      </c>
      <c r="I14" s="58">
        <v>9.9000000000000008E-3</v>
      </c>
      <c r="J14" s="58">
        <v>9.1000000000000004E-3</v>
      </c>
      <c r="K14" s="58">
        <v>1.2700000000000001E-3</v>
      </c>
      <c r="L14" s="58">
        <v>3.2000000000000003E-4</v>
      </c>
      <c r="M14" s="80">
        <v>0.23230000000000001</v>
      </c>
      <c r="N14" s="25">
        <v>5.0999999999999997E-2</v>
      </c>
      <c r="O14" s="25">
        <v>9.7000000000000003E-2</v>
      </c>
      <c r="P14" s="25"/>
      <c r="Q14" s="25">
        <v>9.8000000000000007</v>
      </c>
      <c r="R14" s="25">
        <v>9.1</v>
      </c>
      <c r="S14" s="176">
        <v>8.1999999999999993</v>
      </c>
      <c r="T14" s="176">
        <v>2.1</v>
      </c>
      <c r="U14" s="147">
        <f t="shared" si="2"/>
        <v>25.609756097560975</v>
      </c>
      <c r="V14" s="25">
        <v>-600</v>
      </c>
      <c r="W14" s="25">
        <v>2000</v>
      </c>
      <c r="X14" s="22">
        <f t="shared" si="3"/>
        <v>16.326530612244916</v>
      </c>
      <c r="Y14" s="161">
        <f t="shared" si="4"/>
        <v>0.17582417582417598</v>
      </c>
    </row>
    <row r="15" spans="1:25" s="54" customFormat="1" x14ac:dyDescent="0.2">
      <c r="A15" s="54" t="s">
        <v>1418</v>
      </c>
      <c r="B15" s="22">
        <v>19.260000000000002</v>
      </c>
      <c r="C15" s="25">
        <v>6.34</v>
      </c>
      <c r="D15" s="25">
        <v>0.27</v>
      </c>
      <c r="E15" s="25">
        <v>2.2599999999999998</v>
      </c>
      <c r="F15" s="25">
        <v>0.11</v>
      </c>
      <c r="G15" s="23">
        <f t="shared" si="0"/>
        <v>0.35646687697160878</v>
      </c>
      <c r="H15" s="24">
        <f t="shared" si="1"/>
        <v>6.8711000000000002</v>
      </c>
      <c r="I15" s="58">
        <v>-1.7999999999999999E-2</v>
      </c>
      <c r="J15" s="58">
        <v>5.8000000000000003E-2</v>
      </c>
      <c r="K15" s="58">
        <v>1.2800000000000001E-3</v>
      </c>
      <c r="L15" s="58">
        <v>8.9999999999999998E-4</v>
      </c>
      <c r="M15" s="80">
        <v>4.7174000000000001E-2</v>
      </c>
      <c r="N15" s="25">
        <v>-7.0000000000000007E-2</v>
      </c>
      <c r="O15" s="25">
        <v>0.22</v>
      </c>
      <c r="P15" s="25"/>
      <c r="Q15" s="25">
        <v>-44</v>
      </c>
      <c r="R15" s="25">
        <v>59</v>
      </c>
      <c r="S15" s="176">
        <v>8.1999999999999993</v>
      </c>
      <c r="T15" s="176">
        <v>5.8</v>
      </c>
      <c r="U15" s="147">
        <f t="shared" si="2"/>
        <v>70.731707317073173</v>
      </c>
      <c r="V15" s="96">
        <v>-4200</v>
      </c>
      <c r="W15" s="96">
        <v>3200</v>
      </c>
      <c r="X15" s="22">
        <f t="shared" si="3"/>
        <v>118.63636363636363</v>
      </c>
      <c r="Y15" s="161">
        <f t="shared" si="4"/>
        <v>-0.88474576271186445</v>
      </c>
    </row>
    <row r="16" spans="1:25" x14ac:dyDescent="0.2">
      <c r="A16" s="50" t="s">
        <v>1419</v>
      </c>
      <c r="B16" s="30">
        <v>20.393000000000001</v>
      </c>
      <c r="C16" s="17">
        <v>91.4</v>
      </c>
      <c r="D16" s="17">
        <v>2.8</v>
      </c>
      <c r="E16" s="17">
        <v>60</v>
      </c>
      <c r="F16" s="17">
        <v>2.2000000000000002</v>
      </c>
      <c r="G16" s="31">
        <f t="shared" si="0"/>
        <v>0.65645514223194745</v>
      </c>
      <c r="H16" s="32">
        <f t="shared" si="1"/>
        <v>105.5</v>
      </c>
      <c r="I16" s="56">
        <v>6.1000000000000004E-3</v>
      </c>
      <c r="J16" s="56">
        <v>4.0000000000000001E-3</v>
      </c>
      <c r="K16" s="56">
        <v>1.39E-3</v>
      </c>
      <c r="L16" s="56">
        <v>1.3999999999999999E-4</v>
      </c>
      <c r="M16" s="160">
        <v>0.1</v>
      </c>
      <c r="N16" s="17">
        <v>4.3999999999999997E-2</v>
      </c>
      <c r="O16" s="17">
        <v>2.8000000000000001E-2</v>
      </c>
      <c r="P16" s="17"/>
      <c r="Q16" s="17">
        <v>6</v>
      </c>
      <c r="R16" s="17">
        <v>4</v>
      </c>
      <c r="S16" s="175">
        <v>8.92</v>
      </c>
      <c r="T16" s="175">
        <v>0.89</v>
      </c>
      <c r="U16" s="121">
        <f t="shared" si="2"/>
        <v>9.9775784753363226</v>
      </c>
      <c r="V16" s="17">
        <v>-960</v>
      </c>
      <c r="W16" s="17">
        <v>730</v>
      </c>
      <c r="X16" s="30">
        <f t="shared" si="3"/>
        <v>-48.666666666666657</v>
      </c>
      <c r="Y16" s="120">
        <f t="shared" si="4"/>
        <v>-0.73</v>
      </c>
    </row>
    <row r="17" spans="1:25" x14ac:dyDescent="0.2">
      <c r="A17" s="50" t="s">
        <v>1420</v>
      </c>
      <c r="B17" s="30">
        <v>21.042999999999999</v>
      </c>
      <c r="C17" s="17">
        <v>77.5</v>
      </c>
      <c r="D17" s="17">
        <v>4.2</v>
      </c>
      <c r="E17" s="17">
        <v>83.1</v>
      </c>
      <c r="F17" s="17">
        <v>3.3</v>
      </c>
      <c r="G17" s="31">
        <f t="shared" si="0"/>
        <v>1.072258064516129</v>
      </c>
      <c r="H17" s="32">
        <f t="shared" si="1"/>
        <v>97.028499999999994</v>
      </c>
      <c r="I17" s="56">
        <v>1.21E-2</v>
      </c>
      <c r="J17" s="56">
        <v>5.8999999999999999E-3</v>
      </c>
      <c r="K17" s="56">
        <v>1.5E-3</v>
      </c>
      <c r="L17" s="56">
        <v>1.6000000000000001E-4</v>
      </c>
      <c r="M17" s="82">
        <v>5.2345999999999997E-2</v>
      </c>
      <c r="N17" s="17">
        <v>0.05</v>
      </c>
      <c r="O17" s="17">
        <v>3.3000000000000002E-2</v>
      </c>
      <c r="P17" s="17"/>
      <c r="Q17" s="17">
        <v>12.6</v>
      </c>
      <c r="R17" s="17">
        <v>6</v>
      </c>
      <c r="S17" s="175">
        <v>9.68</v>
      </c>
      <c r="T17" s="175">
        <v>1</v>
      </c>
      <c r="U17" s="121">
        <f t="shared" si="2"/>
        <v>10.330578512396695</v>
      </c>
      <c r="V17" s="17">
        <v>-350</v>
      </c>
      <c r="W17" s="17">
        <v>740</v>
      </c>
      <c r="X17" s="30">
        <f t="shared" si="3"/>
        <v>23.17460317460317</v>
      </c>
      <c r="Y17" s="120">
        <f t="shared" si="4"/>
        <v>0.48666666666666664</v>
      </c>
    </row>
    <row r="18" spans="1:25" s="54" customFormat="1" x14ac:dyDescent="0.2">
      <c r="A18" s="54" t="s">
        <v>1421</v>
      </c>
      <c r="B18" s="22">
        <v>8.5344999999999995</v>
      </c>
      <c r="C18" s="25">
        <v>51.2</v>
      </c>
      <c r="D18" s="25">
        <v>2.2999999999999998</v>
      </c>
      <c r="E18" s="25">
        <v>43.6</v>
      </c>
      <c r="F18" s="25">
        <v>1.7</v>
      </c>
      <c r="G18" s="23">
        <f t="shared" si="0"/>
        <v>0.8515625</v>
      </c>
      <c r="H18" s="24">
        <f t="shared" si="1"/>
        <v>61.446000000000005</v>
      </c>
      <c r="I18" s="58">
        <v>1.52E-2</v>
      </c>
      <c r="J18" s="58">
        <v>0.01</v>
      </c>
      <c r="K18" s="58">
        <v>1.5399999999999999E-3</v>
      </c>
      <c r="L18" s="58">
        <v>2.9999999999999997E-4</v>
      </c>
      <c r="M18" s="80">
        <v>0.28456999999999999</v>
      </c>
      <c r="N18" s="25">
        <v>5.6000000000000001E-2</v>
      </c>
      <c r="O18" s="25">
        <v>6.4000000000000001E-2</v>
      </c>
      <c r="P18" s="25"/>
      <c r="Q18" s="25">
        <v>17</v>
      </c>
      <c r="R18" s="25">
        <v>10</v>
      </c>
      <c r="S18" s="176">
        <v>9.9</v>
      </c>
      <c r="T18" s="176">
        <v>1.9</v>
      </c>
      <c r="U18" s="147">
        <f t="shared" si="2"/>
        <v>19.19191919191919</v>
      </c>
      <c r="V18" s="25">
        <v>-200</v>
      </c>
      <c r="W18" s="25">
        <v>1400</v>
      </c>
      <c r="X18" s="22">
        <f t="shared" si="3"/>
        <v>41.764705882352935</v>
      </c>
      <c r="Y18" s="161">
        <f t="shared" si="4"/>
        <v>0.71</v>
      </c>
    </row>
    <row r="19" spans="1:25" x14ac:dyDescent="0.2">
      <c r="A19" s="50" t="s">
        <v>1422</v>
      </c>
      <c r="B19" s="30">
        <v>21.856000000000002</v>
      </c>
      <c r="C19" s="17">
        <v>120.9</v>
      </c>
      <c r="D19" s="17">
        <v>5.6</v>
      </c>
      <c r="E19" s="17">
        <v>97.9</v>
      </c>
      <c r="F19" s="17">
        <v>2.5</v>
      </c>
      <c r="G19" s="31">
        <f t="shared" si="0"/>
        <v>0.80976013234077748</v>
      </c>
      <c r="H19" s="32">
        <f t="shared" si="1"/>
        <v>143.90649999999999</v>
      </c>
      <c r="I19" s="56">
        <v>7.1999999999999998E-3</v>
      </c>
      <c r="J19" s="56">
        <v>3.2000000000000002E-3</v>
      </c>
      <c r="K19" s="56">
        <v>1.56E-3</v>
      </c>
      <c r="L19" s="56">
        <v>1.2E-4</v>
      </c>
      <c r="M19" s="82">
        <v>5.1484000000000002E-2</v>
      </c>
      <c r="N19" s="17">
        <v>3.6999999999999998E-2</v>
      </c>
      <c r="O19" s="17">
        <v>1.7999999999999999E-2</v>
      </c>
      <c r="P19" s="17"/>
      <c r="Q19" s="17">
        <v>7.2</v>
      </c>
      <c r="R19" s="17">
        <v>3.2</v>
      </c>
      <c r="S19" s="175">
        <v>10.050000000000001</v>
      </c>
      <c r="T19" s="175">
        <v>0.8</v>
      </c>
      <c r="U19" s="121">
        <f t="shared" si="2"/>
        <v>7.9601990049751246</v>
      </c>
      <c r="V19" s="17">
        <v>-390</v>
      </c>
      <c r="W19" s="17">
        <v>490</v>
      </c>
      <c r="X19" s="30">
        <f t="shared" si="3"/>
        <v>-39.58333333333335</v>
      </c>
      <c r="Y19" s="120">
        <f t="shared" si="4"/>
        <v>-0.89062500000000011</v>
      </c>
    </row>
    <row r="20" spans="1:25" x14ac:dyDescent="0.2">
      <c r="A20" s="50" t="s">
        <v>1423</v>
      </c>
      <c r="B20" s="30">
        <v>18.626000000000001</v>
      </c>
      <c r="C20" s="17">
        <v>62.9</v>
      </c>
      <c r="D20" s="17">
        <v>2</v>
      </c>
      <c r="E20" s="17">
        <v>36.200000000000003</v>
      </c>
      <c r="F20" s="17">
        <v>1.3</v>
      </c>
      <c r="G20" s="31">
        <f t="shared" si="0"/>
        <v>0.57551669316375209</v>
      </c>
      <c r="H20" s="32">
        <f t="shared" si="1"/>
        <v>71.406999999999996</v>
      </c>
      <c r="I20" s="56">
        <v>6.7000000000000002E-3</v>
      </c>
      <c r="J20" s="56">
        <v>6.0000000000000001E-3</v>
      </c>
      <c r="K20" s="56">
        <v>1.5900000000000001E-3</v>
      </c>
      <c r="L20" s="56">
        <v>1.8000000000000001E-4</v>
      </c>
      <c r="M20" s="160">
        <v>0.1</v>
      </c>
      <c r="N20" s="17">
        <v>6.5000000000000002E-2</v>
      </c>
      <c r="O20" s="17">
        <v>4.3999999999999997E-2</v>
      </c>
      <c r="P20" s="17"/>
      <c r="Q20" s="17">
        <v>6.5</v>
      </c>
      <c r="R20" s="17">
        <v>6</v>
      </c>
      <c r="S20" s="175">
        <v>10.199999999999999</v>
      </c>
      <c r="T20" s="175">
        <v>1.1000000000000001</v>
      </c>
      <c r="U20" s="121">
        <f t="shared" si="2"/>
        <v>10.784313725490199</v>
      </c>
      <c r="V20" s="126">
        <v>-1100</v>
      </c>
      <c r="W20" s="126">
        <v>1000</v>
      </c>
      <c r="X20" s="30">
        <f t="shared" si="3"/>
        <v>-56.92307692307692</v>
      </c>
      <c r="Y20" s="120">
        <f t="shared" si="4"/>
        <v>-0.61666666666666659</v>
      </c>
    </row>
    <row r="21" spans="1:25" x14ac:dyDescent="0.2">
      <c r="A21" s="50" t="s">
        <v>1424</v>
      </c>
      <c r="B21" s="30">
        <v>13.7</v>
      </c>
      <c r="C21" s="17">
        <v>58.2</v>
      </c>
      <c r="D21" s="17">
        <v>1.8</v>
      </c>
      <c r="E21" s="17">
        <v>38.56</v>
      </c>
      <c r="F21" s="17">
        <v>0.86</v>
      </c>
      <c r="G21" s="31">
        <f t="shared" si="0"/>
        <v>0.66254295532646046</v>
      </c>
      <c r="H21" s="32">
        <f t="shared" si="1"/>
        <v>67.261600000000001</v>
      </c>
      <c r="I21" s="56">
        <v>8.3000000000000001E-3</v>
      </c>
      <c r="J21" s="56">
        <v>8.5000000000000006E-3</v>
      </c>
      <c r="K21" s="56">
        <v>1.5900000000000001E-3</v>
      </c>
      <c r="L21" s="56">
        <v>2.3000000000000001E-4</v>
      </c>
      <c r="M21" s="82">
        <v>8.9234999999999995E-2</v>
      </c>
      <c r="N21" s="17">
        <v>5.2999999999999999E-2</v>
      </c>
      <c r="O21" s="17">
        <v>6.4000000000000001E-2</v>
      </c>
      <c r="P21" s="17"/>
      <c r="Q21" s="17">
        <v>9.3000000000000007</v>
      </c>
      <c r="R21" s="17">
        <v>8.8000000000000007</v>
      </c>
      <c r="S21" s="175">
        <v>10.199999999999999</v>
      </c>
      <c r="T21" s="175">
        <v>1.5</v>
      </c>
      <c r="U21" s="121">
        <f t="shared" si="2"/>
        <v>14.705882352941178</v>
      </c>
      <c r="V21" s="126">
        <v>-1700</v>
      </c>
      <c r="W21" s="126">
        <v>1800</v>
      </c>
      <c r="X21" s="30">
        <f t="shared" si="3"/>
        <v>-9.6774193548387011</v>
      </c>
      <c r="Y21" s="120">
        <f t="shared" si="4"/>
        <v>-0.1022727272727271</v>
      </c>
    </row>
    <row r="22" spans="1:25" x14ac:dyDescent="0.2">
      <c r="A22" s="50" t="s">
        <v>1425</v>
      </c>
      <c r="B22" s="84">
        <v>3.8635999999999999</v>
      </c>
      <c r="C22" s="17">
        <v>96.3</v>
      </c>
      <c r="D22" s="17">
        <v>2.2999999999999998</v>
      </c>
      <c r="E22" s="17">
        <v>114.4</v>
      </c>
      <c r="F22" s="17">
        <v>2.8</v>
      </c>
      <c r="G22" s="31">
        <f t="shared" si="0"/>
        <v>1.1879543094496365</v>
      </c>
      <c r="H22" s="32">
        <f t="shared" si="1"/>
        <v>123.184</v>
      </c>
      <c r="I22" s="56">
        <v>6.4999999999999997E-3</v>
      </c>
      <c r="J22" s="56">
        <v>6.0000000000000001E-3</v>
      </c>
      <c r="K22" s="56">
        <v>1.67E-3</v>
      </c>
      <c r="L22" s="56">
        <v>2.3000000000000001E-4</v>
      </c>
      <c r="M22" s="82">
        <v>0.17627999999999999</v>
      </c>
      <c r="N22" s="17">
        <v>5.7000000000000002E-2</v>
      </c>
      <c r="O22" s="17">
        <v>3.7999999999999999E-2</v>
      </c>
      <c r="P22" s="17"/>
      <c r="Q22" s="17">
        <v>6.5</v>
      </c>
      <c r="R22" s="17">
        <v>6.1</v>
      </c>
      <c r="S22" s="175">
        <v>10.7</v>
      </c>
      <c r="T22" s="175">
        <v>1.5</v>
      </c>
      <c r="U22" s="121">
        <f t="shared" si="2"/>
        <v>14.018691588785048</v>
      </c>
      <c r="V22" s="17">
        <v>-130</v>
      </c>
      <c r="W22" s="17">
        <v>880</v>
      </c>
      <c r="X22" s="30">
        <f t="shared" si="3"/>
        <v>-64.615384615384613</v>
      </c>
      <c r="Y22" s="120">
        <f t="shared" si="4"/>
        <v>-0.6885245901639343</v>
      </c>
    </row>
    <row r="23" spans="1:25" x14ac:dyDescent="0.2">
      <c r="A23" s="50" t="s">
        <v>1426</v>
      </c>
      <c r="B23" s="30">
        <v>17.306000000000001</v>
      </c>
      <c r="C23" s="17">
        <v>116.8</v>
      </c>
      <c r="D23" s="17">
        <v>7.9</v>
      </c>
      <c r="E23" s="17">
        <v>85</v>
      </c>
      <c r="F23" s="17">
        <v>5.4</v>
      </c>
      <c r="G23" s="31">
        <f t="shared" si="0"/>
        <v>0.72773972602739723</v>
      </c>
      <c r="H23" s="32">
        <f t="shared" si="1"/>
        <v>136.77500000000001</v>
      </c>
      <c r="I23" s="56">
        <v>1.0500000000000001E-2</v>
      </c>
      <c r="J23" s="56">
        <v>3.8E-3</v>
      </c>
      <c r="K23" s="56">
        <v>1.6800000000000001E-3</v>
      </c>
      <c r="L23" s="56">
        <v>1.6000000000000001E-4</v>
      </c>
      <c r="M23" s="82">
        <v>2.1673000000000001E-2</v>
      </c>
      <c r="N23" s="17">
        <v>5.0999999999999997E-2</v>
      </c>
      <c r="O23" s="17">
        <v>0.02</v>
      </c>
      <c r="P23" s="17"/>
      <c r="Q23" s="17">
        <v>10.5</v>
      </c>
      <c r="R23" s="17">
        <v>3.8</v>
      </c>
      <c r="S23" s="175">
        <v>10.83</v>
      </c>
      <c r="T23" s="175">
        <v>1</v>
      </c>
      <c r="U23" s="121">
        <f t="shared" si="2"/>
        <v>9.2336103416435815</v>
      </c>
      <c r="V23" s="17">
        <v>-110</v>
      </c>
      <c r="W23" s="17">
        <v>540</v>
      </c>
      <c r="X23" s="30">
        <f t="shared" si="3"/>
        <v>-3.1428571428571361</v>
      </c>
      <c r="Y23" s="120">
        <f t="shared" si="4"/>
        <v>-8.6842105263157915E-2</v>
      </c>
    </row>
    <row r="24" spans="1:25" x14ac:dyDescent="0.2">
      <c r="A24" s="50" t="s">
        <v>50</v>
      </c>
      <c r="B24" s="30">
        <v>17.387</v>
      </c>
      <c r="C24" s="17">
        <v>105.1</v>
      </c>
      <c r="D24" s="17">
        <v>7.6</v>
      </c>
      <c r="E24" s="17">
        <v>67.8</v>
      </c>
      <c r="F24" s="17">
        <v>3.4</v>
      </c>
      <c r="G24" s="31">
        <f t="shared" si="0"/>
        <v>0.64509990485252144</v>
      </c>
      <c r="H24" s="32">
        <f t="shared" si="1"/>
        <v>121.03299999999999</v>
      </c>
      <c r="I24" s="56">
        <v>1.0200000000000001E-2</v>
      </c>
      <c r="J24" s="56">
        <v>4.1999999999999997E-3</v>
      </c>
      <c r="K24" s="56">
        <v>1.7099999999999999E-3</v>
      </c>
      <c r="L24" s="56">
        <v>1.7000000000000001E-4</v>
      </c>
      <c r="M24" s="82">
        <v>0.17429</v>
      </c>
      <c r="N24" s="17">
        <v>5.8000000000000003E-2</v>
      </c>
      <c r="O24" s="17">
        <v>2.7E-2</v>
      </c>
      <c r="P24" s="17"/>
      <c r="Q24" s="17">
        <v>10.9</v>
      </c>
      <c r="R24" s="17">
        <v>4.4000000000000004</v>
      </c>
      <c r="S24" s="175">
        <v>11</v>
      </c>
      <c r="T24" s="175">
        <v>1.1000000000000001</v>
      </c>
      <c r="U24" s="121">
        <f t="shared" si="2"/>
        <v>10</v>
      </c>
      <c r="V24" s="17">
        <v>310</v>
      </c>
      <c r="W24" s="17">
        <v>590</v>
      </c>
      <c r="X24" s="30">
        <f t="shared" si="3"/>
        <v>-0.91743119266054496</v>
      </c>
      <c r="Y24" s="120">
        <f t="shared" si="4"/>
        <v>-2.2727272727272645E-2</v>
      </c>
    </row>
    <row r="25" spans="1:25" x14ac:dyDescent="0.2">
      <c r="A25" s="50" t="s">
        <v>1427</v>
      </c>
      <c r="B25" s="30">
        <v>15.752000000000001</v>
      </c>
      <c r="C25" s="17">
        <v>340</v>
      </c>
      <c r="D25" s="17">
        <v>12</v>
      </c>
      <c r="E25" s="17">
        <v>129.69999999999999</v>
      </c>
      <c r="F25" s="17">
        <v>3.8</v>
      </c>
      <c r="G25" s="31">
        <f t="shared" si="0"/>
        <v>0.38147058823529406</v>
      </c>
      <c r="H25" s="32">
        <f t="shared" si="1"/>
        <v>370.47949999999997</v>
      </c>
      <c r="I25" s="56">
        <v>1.23E-2</v>
      </c>
      <c r="J25" s="56">
        <v>1.6999999999999999E-3</v>
      </c>
      <c r="K25" s="56">
        <v>1.748E-3</v>
      </c>
      <c r="L25" s="56">
        <v>9.2E-5</v>
      </c>
      <c r="M25" s="82">
        <v>0.13596</v>
      </c>
      <c r="N25" s="17">
        <v>5.0900000000000001E-2</v>
      </c>
      <c r="O25" s="17">
        <v>7.3000000000000001E-3</v>
      </c>
      <c r="P25" s="17"/>
      <c r="Q25" s="17">
        <v>12.4</v>
      </c>
      <c r="R25" s="17">
        <v>1.7</v>
      </c>
      <c r="S25" s="175">
        <v>11.26</v>
      </c>
      <c r="T25" s="175">
        <v>0.59</v>
      </c>
      <c r="U25" s="121">
        <f t="shared" si="2"/>
        <v>5.2397868561278864</v>
      </c>
      <c r="V25" s="17">
        <v>290</v>
      </c>
      <c r="W25" s="17">
        <v>250</v>
      </c>
      <c r="X25" s="30">
        <f t="shared" si="3"/>
        <v>9.1935483870967829</v>
      </c>
      <c r="Y25" s="120">
        <f t="shared" si="4"/>
        <v>0.67058823529411804</v>
      </c>
    </row>
    <row r="26" spans="1:25" s="54" customFormat="1" x14ac:dyDescent="0.2">
      <c r="A26" s="54" t="s">
        <v>1428</v>
      </c>
      <c r="B26" s="22">
        <v>11.532999999999999</v>
      </c>
      <c r="C26" s="25">
        <v>44.7</v>
      </c>
      <c r="D26" s="25">
        <v>3.9</v>
      </c>
      <c r="E26" s="25">
        <v>31.7</v>
      </c>
      <c r="F26" s="25">
        <v>3.2</v>
      </c>
      <c r="G26" s="23">
        <f t="shared" si="0"/>
        <v>0.70917225950782992</v>
      </c>
      <c r="H26" s="24">
        <f t="shared" si="1"/>
        <v>52.149500000000003</v>
      </c>
      <c r="I26" s="58">
        <v>2.1999999999999999E-2</v>
      </c>
      <c r="J26" s="58">
        <v>1.0999999999999999E-2</v>
      </c>
      <c r="K26" s="58">
        <v>1.7799999999999999E-3</v>
      </c>
      <c r="L26" s="58">
        <v>2.7999999999999998E-4</v>
      </c>
      <c r="M26" s="162">
        <v>0.1</v>
      </c>
      <c r="N26" s="25">
        <v>0.16</v>
      </c>
      <c r="O26" s="25">
        <v>0.13</v>
      </c>
      <c r="P26" s="25"/>
      <c r="Q26" s="25">
        <v>21</v>
      </c>
      <c r="R26" s="25">
        <v>11</v>
      </c>
      <c r="S26" s="176">
        <v>11.5</v>
      </c>
      <c r="T26" s="176">
        <v>1.8</v>
      </c>
      <c r="U26" s="147">
        <f t="shared" si="2"/>
        <v>15.65217391304348</v>
      </c>
      <c r="V26" s="25">
        <v>300</v>
      </c>
      <c r="W26" s="25">
        <v>1200</v>
      </c>
      <c r="X26" s="22">
        <f t="shared" si="3"/>
        <v>45.238095238095234</v>
      </c>
      <c r="Y26" s="161">
        <f t="shared" si="4"/>
        <v>0.86363636363636365</v>
      </c>
    </row>
    <row r="27" spans="1:25" x14ac:dyDescent="0.2">
      <c r="A27" s="50" t="s">
        <v>1429</v>
      </c>
      <c r="B27" s="30">
        <v>16.411999999999999</v>
      </c>
      <c r="C27" s="17">
        <v>168</v>
      </c>
      <c r="D27" s="17">
        <v>11</v>
      </c>
      <c r="E27" s="17">
        <v>97.1</v>
      </c>
      <c r="F27" s="17">
        <v>3.8</v>
      </c>
      <c r="G27" s="31">
        <f t="shared" si="0"/>
        <v>0.57797619047619042</v>
      </c>
      <c r="H27" s="32">
        <f t="shared" si="1"/>
        <v>190.8185</v>
      </c>
      <c r="I27" s="56">
        <v>1.11E-2</v>
      </c>
      <c r="J27" s="56">
        <v>3.2000000000000002E-3</v>
      </c>
      <c r="K27" s="56">
        <v>1.8E-3</v>
      </c>
      <c r="L27" s="56">
        <v>1.3999999999999999E-4</v>
      </c>
      <c r="M27" s="82">
        <v>8.9560000000000001E-2</v>
      </c>
      <c r="N27" s="17">
        <v>4.7E-2</v>
      </c>
      <c r="O27" s="17">
        <v>1.4999999999999999E-2</v>
      </c>
      <c r="P27" s="17"/>
      <c r="Q27" s="17">
        <v>11.1</v>
      </c>
      <c r="R27" s="17">
        <v>3.2</v>
      </c>
      <c r="S27" s="175">
        <v>11.57</v>
      </c>
      <c r="T27" s="175">
        <v>0.92</v>
      </c>
      <c r="U27" s="121">
        <f t="shared" si="2"/>
        <v>7.9515989628349173</v>
      </c>
      <c r="V27" s="17">
        <v>-50</v>
      </c>
      <c r="W27" s="17">
        <v>400</v>
      </c>
      <c r="X27" s="30">
        <f t="shared" si="3"/>
        <v>-4.2342342342342354</v>
      </c>
      <c r="Y27" s="120">
        <f t="shared" si="4"/>
        <v>-0.1468750000000002</v>
      </c>
    </row>
    <row r="28" spans="1:25" x14ac:dyDescent="0.2">
      <c r="A28" s="50" t="s">
        <v>1430</v>
      </c>
      <c r="B28" s="30">
        <v>14.706</v>
      </c>
      <c r="C28" s="17">
        <v>69.599999999999994</v>
      </c>
      <c r="D28" s="17">
        <v>5</v>
      </c>
      <c r="E28" s="17">
        <v>47.3</v>
      </c>
      <c r="F28" s="17">
        <v>3</v>
      </c>
      <c r="G28" s="31">
        <f t="shared" si="0"/>
        <v>0.6795977011494253</v>
      </c>
      <c r="H28" s="32">
        <f t="shared" si="1"/>
        <v>80.715499999999992</v>
      </c>
      <c r="I28" s="56">
        <v>9.9000000000000008E-3</v>
      </c>
      <c r="J28" s="56">
        <v>6.7000000000000002E-3</v>
      </c>
      <c r="K28" s="56">
        <v>1.8E-3</v>
      </c>
      <c r="L28" s="56">
        <v>2.0000000000000001E-4</v>
      </c>
      <c r="M28" s="160">
        <v>0.1</v>
      </c>
      <c r="N28" s="17">
        <v>0.05</v>
      </c>
      <c r="O28" s="17">
        <v>3.4000000000000002E-2</v>
      </c>
      <c r="P28" s="17"/>
      <c r="Q28" s="17">
        <v>9.6999999999999993</v>
      </c>
      <c r="R28" s="17">
        <v>6.8</v>
      </c>
      <c r="S28" s="175">
        <v>11.6</v>
      </c>
      <c r="T28" s="175">
        <v>1.3</v>
      </c>
      <c r="U28" s="121">
        <f t="shared" si="2"/>
        <v>11.206896551724139</v>
      </c>
      <c r="V28" s="17">
        <v>-150</v>
      </c>
      <c r="W28" s="17">
        <v>770</v>
      </c>
      <c r="X28" s="30">
        <f t="shared" si="3"/>
        <v>-19.587628865979379</v>
      </c>
      <c r="Y28" s="120">
        <f t="shared" si="4"/>
        <v>-0.27941176470588241</v>
      </c>
    </row>
    <row r="29" spans="1:25" x14ac:dyDescent="0.2">
      <c r="A29" s="50" t="s">
        <v>1431</v>
      </c>
      <c r="B29" s="30">
        <v>22.992999999999999</v>
      </c>
      <c r="C29" s="17">
        <v>53.6</v>
      </c>
      <c r="D29" s="17">
        <v>3.6</v>
      </c>
      <c r="E29" s="17">
        <v>43.4</v>
      </c>
      <c r="F29" s="17">
        <v>2.5</v>
      </c>
      <c r="G29" s="31">
        <f t="shared" si="0"/>
        <v>0.80970149253731338</v>
      </c>
      <c r="H29" s="32">
        <f t="shared" si="1"/>
        <v>63.798999999999999</v>
      </c>
      <c r="I29" s="56">
        <v>1.12E-2</v>
      </c>
      <c r="J29" s="56">
        <v>5.8999999999999999E-3</v>
      </c>
      <c r="K29" s="56">
        <v>1.81E-3</v>
      </c>
      <c r="L29" s="56">
        <v>2.3000000000000001E-4</v>
      </c>
      <c r="M29" s="160">
        <v>0.1</v>
      </c>
      <c r="N29" s="17">
        <v>0.09</v>
      </c>
      <c r="O29" s="17">
        <v>0.05</v>
      </c>
      <c r="P29" s="17"/>
      <c r="Q29" s="17">
        <v>10.9</v>
      </c>
      <c r="R29" s="17">
        <v>6</v>
      </c>
      <c r="S29" s="175">
        <v>11.7</v>
      </c>
      <c r="T29" s="175">
        <v>1.5</v>
      </c>
      <c r="U29" s="121">
        <f t="shared" si="2"/>
        <v>12.820512820512823</v>
      </c>
      <c r="V29" s="17">
        <v>-270</v>
      </c>
      <c r="W29" s="17">
        <v>780</v>
      </c>
      <c r="X29" s="30">
        <f t="shared" si="3"/>
        <v>-7.3394495412844041</v>
      </c>
      <c r="Y29" s="120">
        <f t="shared" si="4"/>
        <v>-0.13333333333333316</v>
      </c>
    </row>
    <row r="30" spans="1:25" x14ac:dyDescent="0.2">
      <c r="A30" s="50" t="s">
        <v>1432</v>
      </c>
      <c r="B30" s="30">
        <v>21.611999999999998</v>
      </c>
      <c r="C30" s="17">
        <v>52.6</v>
      </c>
      <c r="D30" s="17">
        <v>2</v>
      </c>
      <c r="E30" s="17">
        <v>31.2</v>
      </c>
      <c r="F30" s="17">
        <v>1.1000000000000001</v>
      </c>
      <c r="G30" s="31">
        <f t="shared" si="0"/>
        <v>0.59315589353612164</v>
      </c>
      <c r="H30" s="32">
        <f t="shared" si="1"/>
        <v>59.932000000000002</v>
      </c>
      <c r="I30" s="56">
        <v>9.7999999999999997E-3</v>
      </c>
      <c r="J30" s="56">
        <v>6.6E-3</v>
      </c>
      <c r="K30" s="56">
        <v>1.82E-3</v>
      </c>
      <c r="L30" s="56">
        <v>1.9000000000000001E-4</v>
      </c>
      <c r="M30" s="160">
        <v>0.1</v>
      </c>
      <c r="N30" s="17">
        <v>6.4000000000000001E-2</v>
      </c>
      <c r="O30" s="17">
        <v>4.2999999999999997E-2</v>
      </c>
      <c r="P30" s="17"/>
      <c r="Q30" s="17">
        <v>9.4</v>
      </c>
      <c r="R30" s="17">
        <v>6.6</v>
      </c>
      <c r="S30" s="175">
        <v>11.7</v>
      </c>
      <c r="T30" s="175">
        <v>1.2</v>
      </c>
      <c r="U30" s="121">
        <f t="shared" si="2"/>
        <v>10.256410256410255</v>
      </c>
      <c r="V30" s="17">
        <v>-640</v>
      </c>
      <c r="W30" s="17">
        <v>840</v>
      </c>
      <c r="X30" s="30">
        <f t="shared" si="3"/>
        <v>-24.468085106382965</v>
      </c>
      <c r="Y30" s="120">
        <f t="shared" si="4"/>
        <v>-0.34848484848484834</v>
      </c>
    </row>
    <row r="31" spans="1:25" x14ac:dyDescent="0.2">
      <c r="A31" s="50" t="s">
        <v>1433</v>
      </c>
      <c r="B31" s="30">
        <v>10.968999999999999</v>
      </c>
      <c r="C31" s="17">
        <v>108.8</v>
      </c>
      <c r="D31" s="17">
        <v>2.8</v>
      </c>
      <c r="E31" s="17">
        <v>48.9</v>
      </c>
      <c r="F31" s="17">
        <v>1.2</v>
      </c>
      <c r="G31" s="31">
        <f t="shared" si="0"/>
        <v>0.44944852941176472</v>
      </c>
      <c r="H31" s="32">
        <f t="shared" si="1"/>
        <v>120.2915</v>
      </c>
      <c r="I31" s="56">
        <v>1.18E-2</v>
      </c>
      <c r="J31" s="56">
        <v>5.1999999999999998E-3</v>
      </c>
      <c r="K31" s="56">
        <v>1.8799999999999999E-3</v>
      </c>
      <c r="L31" s="56">
        <v>2.2000000000000001E-4</v>
      </c>
      <c r="M31" s="82">
        <v>0.32217000000000001</v>
      </c>
      <c r="N31" s="17">
        <v>4.2999999999999997E-2</v>
      </c>
      <c r="O31" s="17">
        <v>0.02</v>
      </c>
      <c r="P31" s="17"/>
      <c r="Q31" s="17">
        <v>11.8</v>
      </c>
      <c r="R31" s="17">
        <v>5.2</v>
      </c>
      <c r="S31" s="175">
        <v>12.1</v>
      </c>
      <c r="T31" s="175">
        <v>1.4</v>
      </c>
      <c r="U31" s="121">
        <f t="shared" si="2"/>
        <v>11.570247933884296</v>
      </c>
      <c r="V31" s="17">
        <v>-260</v>
      </c>
      <c r="W31" s="17">
        <v>620</v>
      </c>
      <c r="X31" s="30">
        <f t="shared" si="3"/>
        <v>-2.5423728813559254</v>
      </c>
      <c r="Y31" s="120">
        <f t="shared" si="4"/>
        <v>-5.7692307692307487E-2</v>
      </c>
    </row>
    <row r="32" spans="1:25" x14ac:dyDescent="0.2">
      <c r="A32" s="50" t="s">
        <v>1434</v>
      </c>
      <c r="B32" s="30">
        <v>18.117999999999999</v>
      </c>
      <c r="C32" s="17">
        <v>38.799999999999997</v>
      </c>
      <c r="D32" s="17">
        <v>1.9</v>
      </c>
      <c r="E32" s="17">
        <v>44.7</v>
      </c>
      <c r="F32" s="17">
        <v>1.3</v>
      </c>
      <c r="G32" s="31">
        <f t="shared" si="0"/>
        <v>1.1520618556701032</v>
      </c>
      <c r="H32" s="32">
        <f t="shared" si="1"/>
        <v>49.304499999999997</v>
      </c>
      <c r="I32" s="56">
        <v>8.0000000000000002E-3</v>
      </c>
      <c r="J32" s="56">
        <v>0.01</v>
      </c>
      <c r="K32" s="56">
        <v>1.92E-3</v>
      </c>
      <c r="L32" s="56">
        <v>2.5999999999999998E-4</v>
      </c>
      <c r="M32" s="160">
        <v>0.1</v>
      </c>
      <c r="N32" s="17">
        <v>6.3E-2</v>
      </c>
      <c r="O32" s="17">
        <v>5.2999999999999999E-2</v>
      </c>
      <c r="P32" s="17"/>
      <c r="Q32" s="17">
        <v>7</v>
      </c>
      <c r="R32" s="17">
        <v>10</v>
      </c>
      <c r="S32" s="175">
        <v>12.4</v>
      </c>
      <c r="T32" s="175">
        <v>1.7</v>
      </c>
      <c r="U32" s="121">
        <f t="shared" si="2"/>
        <v>13.709677419354838</v>
      </c>
      <c r="V32" s="17">
        <v>-900</v>
      </c>
      <c r="W32" s="17">
        <v>1100</v>
      </c>
      <c r="X32" s="30">
        <f t="shared" si="3"/>
        <v>-77.142857142857153</v>
      </c>
      <c r="Y32" s="120">
        <f t="shared" si="4"/>
        <v>-0.54</v>
      </c>
    </row>
    <row r="33" spans="1:25" x14ac:dyDescent="0.2">
      <c r="A33" s="50" t="s">
        <v>56</v>
      </c>
      <c r="B33" s="30">
        <v>11.676</v>
      </c>
      <c r="C33" s="17">
        <v>190.6</v>
      </c>
      <c r="D33" s="17">
        <v>5.0999999999999996</v>
      </c>
      <c r="E33" s="17">
        <v>110.7</v>
      </c>
      <c r="F33" s="17">
        <v>2.5</v>
      </c>
      <c r="G33" s="31">
        <f t="shared" si="0"/>
        <v>0.58079748163693601</v>
      </c>
      <c r="H33" s="32">
        <f t="shared" si="1"/>
        <v>216.61449999999999</v>
      </c>
      <c r="I33" s="56">
        <v>1.6E-2</v>
      </c>
      <c r="J33" s="56">
        <v>3.5000000000000001E-3</v>
      </c>
      <c r="K33" s="56">
        <v>1.98E-3</v>
      </c>
      <c r="L33" s="56">
        <v>1.4999999999999999E-4</v>
      </c>
      <c r="M33" s="160">
        <v>0.1</v>
      </c>
      <c r="N33" s="17">
        <v>5.8999999999999997E-2</v>
      </c>
      <c r="O33" s="17">
        <v>1.4999999999999999E-2</v>
      </c>
      <c r="P33" s="17"/>
      <c r="Q33" s="17">
        <v>16.100000000000001</v>
      </c>
      <c r="R33" s="17">
        <v>3.5</v>
      </c>
      <c r="S33" s="175">
        <v>12.76</v>
      </c>
      <c r="T33" s="175">
        <v>0.96</v>
      </c>
      <c r="U33" s="121">
        <f t="shared" si="2"/>
        <v>7.523510971786834</v>
      </c>
      <c r="V33" s="17">
        <v>320</v>
      </c>
      <c r="W33" s="17">
        <v>420</v>
      </c>
      <c r="X33" s="30">
        <f t="shared" si="3"/>
        <v>20.745341614906842</v>
      </c>
      <c r="Y33" s="120">
        <f t="shared" si="4"/>
        <v>0.95428571428571474</v>
      </c>
    </row>
    <row r="34" spans="1:25" x14ac:dyDescent="0.2">
      <c r="A34" s="50" t="s">
        <v>1435</v>
      </c>
      <c r="B34" s="30">
        <v>21.509</v>
      </c>
      <c r="C34" s="17">
        <v>58</v>
      </c>
      <c r="D34" s="17">
        <v>2.6</v>
      </c>
      <c r="E34" s="17">
        <v>33.299999999999997</v>
      </c>
      <c r="F34" s="17">
        <v>1.1000000000000001</v>
      </c>
      <c r="G34" s="31">
        <f t="shared" si="0"/>
        <v>0.57413793103448274</v>
      </c>
      <c r="H34" s="32">
        <f t="shared" si="1"/>
        <v>65.825500000000005</v>
      </c>
      <c r="I34" s="56">
        <v>1.8100000000000002E-2</v>
      </c>
      <c r="J34" s="56">
        <v>6.7000000000000002E-3</v>
      </c>
      <c r="K34" s="56">
        <v>2E-3</v>
      </c>
      <c r="L34" s="56">
        <v>2.0000000000000001E-4</v>
      </c>
      <c r="M34" s="82">
        <v>2.0517999999999999E-3</v>
      </c>
      <c r="N34" s="17">
        <v>7.0000000000000007E-2</v>
      </c>
      <c r="O34" s="17">
        <v>3.2000000000000001E-2</v>
      </c>
      <c r="P34" s="17"/>
      <c r="Q34" s="17">
        <v>17.8</v>
      </c>
      <c r="R34" s="17">
        <v>6.7</v>
      </c>
      <c r="S34" s="175">
        <v>12.9</v>
      </c>
      <c r="T34" s="175">
        <v>1.3</v>
      </c>
      <c r="U34" s="121">
        <f t="shared" si="2"/>
        <v>10.077519379844961</v>
      </c>
      <c r="V34" s="17">
        <v>-360</v>
      </c>
      <c r="W34" s="17">
        <v>810</v>
      </c>
      <c r="X34" s="30">
        <f t="shared" si="3"/>
        <v>27.528089887640451</v>
      </c>
      <c r="Y34" s="120">
        <f t="shared" si="4"/>
        <v>0.73134328358208955</v>
      </c>
    </row>
    <row r="35" spans="1:25" s="54" customFormat="1" x14ac:dyDescent="0.2">
      <c r="A35" s="54" t="s">
        <v>1436</v>
      </c>
      <c r="B35" s="22">
        <v>21.125</v>
      </c>
      <c r="C35" s="25">
        <v>5.37</v>
      </c>
      <c r="D35" s="25">
        <v>0.18</v>
      </c>
      <c r="E35" s="25">
        <v>1.377</v>
      </c>
      <c r="F35" s="25">
        <v>5.3999999999999999E-2</v>
      </c>
      <c r="G35" s="23">
        <f t="shared" si="0"/>
        <v>0.25642458100558657</v>
      </c>
      <c r="H35" s="24">
        <f t="shared" si="1"/>
        <v>5.6935950000000002</v>
      </c>
      <c r="I35" s="58">
        <v>2.1000000000000001E-2</v>
      </c>
      <c r="J35" s="58">
        <v>6.9000000000000006E-2</v>
      </c>
      <c r="K35" s="58">
        <v>2.0500000000000002E-3</v>
      </c>
      <c r="L35" s="58">
        <v>9.8999999999999999E-4</v>
      </c>
      <c r="M35" s="162">
        <v>0.1</v>
      </c>
      <c r="N35" s="25">
        <v>-0.21</v>
      </c>
      <c r="O35" s="25">
        <v>0.2</v>
      </c>
      <c r="P35" s="25"/>
      <c r="Q35" s="25">
        <v>1</v>
      </c>
      <c r="R35" s="25">
        <v>72</v>
      </c>
      <c r="S35" s="176">
        <v>13.1</v>
      </c>
      <c r="T35" s="176">
        <v>6.4</v>
      </c>
      <c r="U35" s="147">
        <f t="shared" si="2"/>
        <v>48.854961832061072</v>
      </c>
      <c r="V35" s="96">
        <v>-6800</v>
      </c>
      <c r="W35" s="96">
        <v>3500</v>
      </c>
      <c r="X35" s="22">
        <f t="shared" si="3"/>
        <v>-1210</v>
      </c>
      <c r="Y35" s="161">
        <f t="shared" si="4"/>
        <v>-0.16805555555555554</v>
      </c>
    </row>
    <row r="36" spans="1:25" s="54" customFormat="1" x14ac:dyDescent="0.2">
      <c r="A36" s="54" t="s">
        <v>1437</v>
      </c>
      <c r="B36" s="22">
        <v>14.760999999999999</v>
      </c>
      <c r="C36" s="25">
        <v>88.7</v>
      </c>
      <c r="D36" s="25">
        <v>4.7</v>
      </c>
      <c r="E36" s="25">
        <v>45.9</v>
      </c>
      <c r="F36" s="25">
        <v>1.2</v>
      </c>
      <c r="G36" s="23">
        <f t="shared" si="0"/>
        <v>0.51747463359639234</v>
      </c>
      <c r="H36" s="24">
        <f t="shared" si="1"/>
        <v>99.486500000000007</v>
      </c>
      <c r="I36" s="58">
        <v>7.4000000000000003E-3</v>
      </c>
      <c r="J36" s="58">
        <v>4.7000000000000002E-3</v>
      </c>
      <c r="K36" s="58">
        <v>2.0400000000000001E-3</v>
      </c>
      <c r="L36" s="58">
        <v>1.9000000000000001E-4</v>
      </c>
      <c r="M36" s="162">
        <v>0.1</v>
      </c>
      <c r="N36" s="25">
        <v>3.5000000000000003E-2</v>
      </c>
      <c r="O36" s="25">
        <v>2.3E-2</v>
      </c>
      <c r="P36" s="25"/>
      <c r="Q36" s="25">
        <v>7.3</v>
      </c>
      <c r="R36" s="25">
        <v>4.7</v>
      </c>
      <c r="S36" s="176">
        <v>13.2</v>
      </c>
      <c r="T36" s="176">
        <v>1.2</v>
      </c>
      <c r="U36" s="146">
        <f t="shared" si="2"/>
        <v>9.0909090909090917</v>
      </c>
      <c r="V36" s="25">
        <v>-670</v>
      </c>
      <c r="W36" s="25">
        <v>620</v>
      </c>
      <c r="X36" s="22">
        <f t="shared" si="3"/>
        <v>-80.821917808219169</v>
      </c>
      <c r="Y36" s="163">
        <f t="shared" si="4"/>
        <v>-1.2553191489361701</v>
      </c>
    </row>
    <row r="37" spans="1:25" x14ac:dyDescent="0.2">
      <c r="A37" s="50" t="s">
        <v>1438</v>
      </c>
      <c r="B37" s="30">
        <v>9.7498000000000005</v>
      </c>
      <c r="C37" s="17">
        <v>74.8</v>
      </c>
      <c r="D37" s="17">
        <v>2.2000000000000002</v>
      </c>
      <c r="E37" s="17">
        <v>50.8</v>
      </c>
      <c r="F37" s="17">
        <v>1.3</v>
      </c>
      <c r="G37" s="31">
        <f t="shared" si="0"/>
        <v>0.67914438502673791</v>
      </c>
      <c r="H37" s="32">
        <f t="shared" si="1"/>
        <v>86.738</v>
      </c>
      <c r="I37" s="56">
        <v>7.7000000000000002E-3</v>
      </c>
      <c r="J37" s="56">
        <v>7.1999999999999998E-3</v>
      </c>
      <c r="K37" s="56">
        <v>2.0999999999999999E-3</v>
      </c>
      <c r="L37" s="56">
        <v>2.9E-4</v>
      </c>
      <c r="M37" s="82">
        <v>5.3114000000000001E-2</v>
      </c>
      <c r="N37" s="17">
        <v>3.5000000000000003E-2</v>
      </c>
      <c r="O37" s="17">
        <v>2.8000000000000001E-2</v>
      </c>
      <c r="P37" s="17"/>
      <c r="Q37" s="17">
        <v>7.5</v>
      </c>
      <c r="R37" s="17">
        <v>7.3</v>
      </c>
      <c r="S37" s="175">
        <v>13.5</v>
      </c>
      <c r="T37" s="175">
        <v>1.8</v>
      </c>
      <c r="U37" s="121">
        <f t="shared" si="2"/>
        <v>13.333333333333334</v>
      </c>
      <c r="V37" s="17">
        <v>-660</v>
      </c>
      <c r="W37" s="17">
        <v>870</v>
      </c>
      <c r="X37" s="30">
        <f t="shared" si="3"/>
        <v>-80</v>
      </c>
      <c r="Y37" s="120">
        <f t="shared" si="4"/>
        <v>-0.82191780821917815</v>
      </c>
    </row>
    <row r="38" spans="1:25" s="54" customFormat="1" x14ac:dyDescent="0.2">
      <c r="A38" s="54" t="s">
        <v>1439</v>
      </c>
      <c r="B38" s="22">
        <v>10.725</v>
      </c>
      <c r="C38" s="25">
        <v>45.1</v>
      </c>
      <c r="D38" s="25">
        <v>1.5</v>
      </c>
      <c r="E38" s="25">
        <v>30</v>
      </c>
      <c r="F38" s="25">
        <v>1</v>
      </c>
      <c r="G38" s="23">
        <f t="shared" si="0"/>
        <v>0.66518847006651882</v>
      </c>
      <c r="H38" s="24">
        <f t="shared" si="1"/>
        <v>52.15</v>
      </c>
      <c r="I38" s="58">
        <v>1.6E-2</v>
      </c>
      <c r="J38" s="58">
        <v>9.9000000000000008E-3</v>
      </c>
      <c r="K38" s="58">
        <v>2.1199999999999999E-3</v>
      </c>
      <c r="L38" s="58">
        <v>3.6999999999999999E-4</v>
      </c>
      <c r="M38" s="80">
        <v>0.16467999999999999</v>
      </c>
      <c r="N38" s="25">
        <v>7.2999999999999995E-2</v>
      </c>
      <c r="O38" s="25">
        <v>4.3999999999999997E-2</v>
      </c>
      <c r="P38" s="25"/>
      <c r="Q38" s="25">
        <v>15.6</v>
      </c>
      <c r="R38" s="25">
        <v>9.9</v>
      </c>
      <c r="S38" s="176">
        <v>13.7</v>
      </c>
      <c r="T38" s="176">
        <v>2.4</v>
      </c>
      <c r="U38" s="147">
        <f t="shared" si="2"/>
        <v>17.518248175182482</v>
      </c>
      <c r="V38" s="25">
        <v>-100</v>
      </c>
      <c r="W38" s="25">
        <v>1100</v>
      </c>
      <c r="X38" s="22">
        <f t="shared" si="3"/>
        <v>12.179487179487181</v>
      </c>
      <c r="Y38" s="161">
        <f t="shared" si="4"/>
        <v>0.19191919191919196</v>
      </c>
    </row>
    <row r="39" spans="1:25" x14ac:dyDescent="0.2">
      <c r="A39" s="50" t="s">
        <v>1440</v>
      </c>
      <c r="B39" s="84">
        <v>6.2561</v>
      </c>
      <c r="C39" s="17">
        <v>106</v>
      </c>
      <c r="D39" s="17">
        <v>4.3</v>
      </c>
      <c r="E39" s="17">
        <v>60.5</v>
      </c>
      <c r="F39" s="17">
        <v>2.1</v>
      </c>
      <c r="G39" s="31">
        <f t="shared" si="0"/>
        <v>0.57075471698113212</v>
      </c>
      <c r="H39" s="32">
        <f t="shared" si="1"/>
        <v>120.2175</v>
      </c>
      <c r="I39" s="56">
        <v>2.0299999999999999E-2</v>
      </c>
      <c r="J39" s="56">
        <v>8.8000000000000005E-3</v>
      </c>
      <c r="K39" s="56">
        <v>2.15E-3</v>
      </c>
      <c r="L39" s="56">
        <v>3.2000000000000003E-4</v>
      </c>
      <c r="M39" s="160">
        <v>0.1</v>
      </c>
      <c r="N39" s="17">
        <v>6.5000000000000002E-2</v>
      </c>
      <c r="O39" s="17">
        <v>3.4000000000000002E-2</v>
      </c>
      <c r="P39" s="17"/>
      <c r="Q39" s="17">
        <v>20.100000000000001</v>
      </c>
      <c r="R39" s="17">
        <v>8.6999999999999993</v>
      </c>
      <c r="S39" s="175">
        <v>13.8</v>
      </c>
      <c r="T39" s="175">
        <v>2</v>
      </c>
      <c r="U39" s="121">
        <f t="shared" si="2"/>
        <v>14.492753623188406</v>
      </c>
      <c r="V39" s="17">
        <v>280</v>
      </c>
      <c r="W39" s="17">
        <v>900</v>
      </c>
      <c r="X39" s="30">
        <f t="shared" si="3"/>
        <v>31.343283582089555</v>
      </c>
      <c r="Y39" s="120">
        <f t="shared" si="4"/>
        <v>0.72413793103448287</v>
      </c>
    </row>
    <row r="40" spans="1:25" x14ac:dyDescent="0.2">
      <c r="A40" s="50" t="s">
        <v>1441</v>
      </c>
      <c r="B40" s="84">
        <v>6.6891999999999996</v>
      </c>
      <c r="C40" s="17">
        <v>249</v>
      </c>
      <c r="D40" s="17">
        <v>38</v>
      </c>
      <c r="E40" s="17">
        <v>12.3</v>
      </c>
      <c r="F40" s="17">
        <v>1.7</v>
      </c>
      <c r="G40" s="31">
        <f t="shared" si="0"/>
        <v>4.9397590361445788E-2</v>
      </c>
      <c r="H40" s="32">
        <f t="shared" si="1"/>
        <v>251.8905</v>
      </c>
      <c r="I40" s="56">
        <v>1.4500000000000001E-2</v>
      </c>
      <c r="J40" s="56">
        <v>3.3E-3</v>
      </c>
      <c r="K40" s="56">
        <v>2.1800000000000001E-3</v>
      </c>
      <c r="L40" s="56">
        <v>1.8000000000000001E-4</v>
      </c>
      <c r="M40" s="82">
        <v>0.10167</v>
      </c>
      <c r="N40" s="17">
        <v>4.8000000000000001E-2</v>
      </c>
      <c r="O40" s="17">
        <v>1.2E-2</v>
      </c>
      <c r="P40" s="17"/>
      <c r="Q40" s="17">
        <v>14.6</v>
      </c>
      <c r="R40" s="17">
        <v>3.3</v>
      </c>
      <c r="S40" s="175">
        <v>14</v>
      </c>
      <c r="T40" s="175">
        <v>1.1000000000000001</v>
      </c>
      <c r="U40" s="121">
        <f t="shared" si="2"/>
        <v>7.8571428571428585</v>
      </c>
      <c r="V40" s="17">
        <v>30</v>
      </c>
      <c r="W40" s="17">
        <v>420</v>
      </c>
      <c r="X40" s="30">
        <f t="shared" si="3"/>
        <v>4.1095890410958846</v>
      </c>
      <c r="Y40" s="120">
        <f t="shared" si="4"/>
        <v>0.18181818181818171</v>
      </c>
    </row>
    <row r="41" spans="1:25" s="54" customFormat="1" x14ac:dyDescent="0.2">
      <c r="A41" s="54" t="s">
        <v>71</v>
      </c>
      <c r="B41" s="22">
        <v>15.275</v>
      </c>
      <c r="C41" s="25">
        <v>25.1</v>
      </c>
      <c r="D41" s="25">
        <v>4.8</v>
      </c>
      <c r="E41" s="25">
        <v>17.5</v>
      </c>
      <c r="F41" s="25">
        <v>3.9</v>
      </c>
      <c r="G41" s="23">
        <f t="shared" si="0"/>
        <v>0.69721115537848599</v>
      </c>
      <c r="H41" s="24">
        <f t="shared" si="1"/>
        <v>29.212500000000002</v>
      </c>
      <c r="I41" s="58">
        <v>-2E-3</v>
      </c>
      <c r="J41" s="58">
        <v>2.7E-2</v>
      </c>
      <c r="K41" s="58">
        <v>2.1900000000000001E-3</v>
      </c>
      <c r="L41" s="58">
        <v>6.0999999999999997E-4</v>
      </c>
      <c r="M41" s="80">
        <v>0.24073</v>
      </c>
      <c r="N41" s="25">
        <v>1.7999999999999999E-2</v>
      </c>
      <c r="O41" s="25">
        <v>7.4999999999999997E-2</v>
      </c>
      <c r="P41" s="25"/>
      <c r="Q41" s="25">
        <v>3</v>
      </c>
      <c r="R41" s="25">
        <v>27</v>
      </c>
      <c r="S41" s="176">
        <v>14.1</v>
      </c>
      <c r="T41" s="176">
        <v>3.9</v>
      </c>
      <c r="U41" s="147">
        <f t="shared" si="2"/>
        <v>27.659574468085108</v>
      </c>
      <c r="V41" s="96">
        <v>-2800</v>
      </c>
      <c r="W41" s="96">
        <v>1700</v>
      </c>
      <c r="X41" s="22">
        <f t="shared" si="3"/>
        <v>-370</v>
      </c>
      <c r="Y41" s="161">
        <f t="shared" si="4"/>
        <v>-0.41111111111111109</v>
      </c>
    </row>
    <row r="42" spans="1:25" x14ac:dyDescent="0.2">
      <c r="A42" s="50" t="s">
        <v>1442</v>
      </c>
      <c r="B42" s="30">
        <v>22.423999999999999</v>
      </c>
      <c r="C42" s="17">
        <v>51.5</v>
      </c>
      <c r="D42" s="17">
        <v>2.2000000000000002</v>
      </c>
      <c r="E42" s="17">
        <v>31.4</v>
      </c>
      <c r="F42" s="17">
        <v>1</v>
      </c>
      <c r="G42" s="31">
        <f t="shared" si="0"/>
        <v>0.60970873786407764</v>
      </c>
      <c r="H42" s="32">
        <f t="shared" si="1"/>
        <v>58.878999999999998</v>
      </c>
      <c r="I42" s="56">
        <v>6.4000000000000003E-3</v>
      </c>
      <c r="J42" s="56">
        <v>6.8999999999999999E-3</v>
      </c>
      <c r="K42" s="56">
        <v>2.2200000000000002E-3</v>
      </c>
      <c r="L42" s="56">
        <v>2.1000000000000001E-4</v>
      </c>
      <c r="M42" s="82">
        <v>0.17904999999999999</v>
      </c>
      <c r="N42" s="17">
        <v>2.7E-2</v>
      </c>
      <c r="O42" s="17">
        <v>2.5999999999999999E-2</v>
      </c>
      <c r="P42" s="17"/>
      <c r="Q42" s="17">
        <v>5.9</v>
      </c>
      <c r="R42" s="17">
        <v>7</v>
      </c>
      <c r="S42" s="175">
        <v>14.3</v>
      </c>
      <c r="T42" s="175">
        <v>1.4</v>
      </c>
      <c r="U42" s="121">
        <f t="shared" si="2"/>
        <v>9.7902097902097882</v>
      </c>
      <c r="V42" s="17">
        <v>-940</v>
      </c>
      <c r="W42" s="17">
        <v>710</v>
      </c>
      <c r="X42" s="30">
        <f t="shared" si="3"/>
        <v>-142.37288135593218</v>
      </c>
      <c r="Y42" s="120">
        <f t="shared" si="4"/>
        <v>-1.2</v>
      </c>
    </row>
    <row r="43" spans="1:25" x14ac:dyDescent="0.2">
      <c r="A43" s="50" t="s">
        <v>1443</v>
      </c>
      <c r="B43" s="30">
        <v>5.5248999999999997</v>
      </c>
      <c r="C43" s="17">
        <v>52.6</v>
      </c>
      <c r="D43" s="17">
        <v>1.6</v>
      </c>
      <c r="E43" s="17">
        <v>30.4</v>
      </c>
      <c r="F43" s="17">
        <v>1.2</v>
      </c>
      <c r="G43" s="31">
        <f t="shared" si="0"/>
        <v>0.57794676806083645</v>
      </c>
      <c r="H43" s="32">
        <f t="shared" si="1"/>
        <v>59.744</v>
      </c>
      <c r="I43" s="56">
        <v>1.4E-2</v>
      </c>
      <c r="J43" s="56">
        <v>1.4E-2</v>
      </c>
      <c r="K43" s="56">
        <v>2.2200000000000002E-3</v>
      </c>
      <c r="L43" s="56">
        <v>3.6000000000000002E-4</v>
      </c>
      <c r="M43" s="160">
        <v>0.1</v>
      </c>
      <c r="N43" s="17">
        <v>4.8000000000000001E-2</v>
      </c>
      <c r="O43" s="17">
        <v>4.4999999999999998E-2</v>
      </c>
      <c r="P43" s="17"/>
      <c r="Q43" s="17">
        <v>14</v>
      </c>
      <c r="R43" s="17">
        <v>14</v>
      </c>
      <c r="S43" s="175">
        <v>14.3</v>
      </c>
      <c r="T43" s="175">
        <v>2.2999999999999998</v>
      </c>
      <c r="U43" s="145">
        <f t="shared" si="2"/>
        <v>16.08391608391608</v>
      </c>
      <c r="V43" s="17">
        <v>-600</v>
      </c>
      <c r="W43" s="17">
        <v>1100</v>
      </c>
      <c r="X43" s="30">
        <f t="shared" si="3"/>
        <v>-2.1428571428571574</v>
      </c>
      <c r="Y43" s="120">
        <f t="shared" si="4"/>
        <v>-2.1428571428571481E-2</v>
      </c>
    </row>
    <row r="44" spans="1:25" x14ac:dyDescent="0.2">
      <c r="A44" s="50" t="s">
        <v>1444</v>
      </c>
      <c r="B44" s="30">
        <v>9.4572000000000003</v>
      </c>
      <c r="C44" s="17">
        <v>64.8</v>
      </c>
      <c r="D44" s="17">
        <v>1.1000000000000001</v>
      </c>
      <c r="E44" s="17">
        <v>34.799999999999997</v>
      </c>
      <c r="F44" s="17">
        <v>0.64</v>
      </c>
      <c r="G44" s="31">
        <f t="shared" si="0"/>
        <v>0.53703703703703698</v>
      </c>
      <c r="H44" s="32">
        <f t="shared" si="1"/>
        <v>72.977999999999994</v>
      </c>
      <c r="I44" s="56">
        <v>1.6500000000000001E-2</v>
      </c>
      <c r="J44" s="56">
        <v>7.1000000000000004E-3</v>
      </c>
      <c r="K44" s="56">
        <v>2.2599999999999999E-3</v>
      </c>
      <c r="L44" s="56">
        <v>2.9E-4</v>
      </c>
      <c r="M44" s="160">
        <v>0.1</v>
      </c>
      <c r="N44" s="17">
        <v>6.4000000000000001E-2</v>
      </c>
      <c r="O44" s="17">
        <v>2.9000000000000001E-2</v>
      </c>
      <c r="P44" s="17"/>
      <c r="Q44" s="17">
        <v>16.3</v>
      </c>
      <c r="R44" s="17">
        <v>7.1</v>
      </c>
      <c r="S44" s="175">
        <v>14.5</v>
      </c>
      <c r="T44" s="175">
        <v>1.9</v>
      </c>
      <c r="U44" s="121">
        <f t="shared" si="2"/>
        <v>13.103448275862068</v>
      </c>
      <c r="V44" s="17">
        <v>110</v>
      </c>
      <c r="W44" s="17">
        <v>720</v>
      </c>
      <c r="X44" s="30">
        <f t="shared" si="3"/>
        <v>11.042944785276077</v>
      </c>
      <c r="Y44" s="120">
        <f t="shared" si="4"/>
        <v>0.25352112676056349</v>
      </c>
    </row>
    <row r="45" spans="1:25" s="54" customFormat="1" x14ac:dyDescent="0.2">
      <c r="A45" s="54" t="s">
        <v>1445</v>
      </c>
      <c r="B45" s="22">
        <v>22.49</v>
      </c>
      <c r="C45" s="25">
        <v>5.99</v>
      </c>
      <c r="D45" s="25">
        <v>0.36</v>
      </c>
      <c r="E45" s="25">
        <v>2.004</v>
      </c>
      <c r="F45" s="25">
        <v>8.4000000000000005E-2</v>
      </c>
      <c r="G45" s="23">
        <f t="shared" si="0"/>
        <v>0.33455759599332219</v>
      </c>
      <c r="H45" s="24">
        <f t="shared" si="1"/>
        <v>6.4609399999999999</v>
      </c>
      <c r="I45" s="58">
        <v>3.1E-2</v>
      </c>
      <c r="J45" s="58">
        <v>6.4000000000000001E-2</v>
      </c>
      <c r="K45" s="58">
        <v>2.31E-3</v>
      </c>
      <c r="L45" s="58">
        <v>9.7999999999999997E-4</v>
      </c>
      <c r="M45" s="80">
        <v>2.9177000000000002E-2</v>
      </c>
      <c r="N45" s="25">
        <v>0</v>
      </c>
      <c r="O45" s="25">
        <v>0.22</v>
      </c>
      <c r="P45" s="25"/>
      <c r="Q45" s="25">
        <v>-16</v>
      </c>
      <c r="R45" s="25">
        <v>64</v>
      </c>
      <c r="S45" s="176">
        <v>14.8</v>
      </c>
      <c r="T45" s="176">
        <v>6.3</v>
      </c>
      <c r="U45" s="147">
        <f t="shared" si="2"/>
        <v>42.567567567567565</v>
      </c>
      <c r="V45" s="96">
        <v>-11500</v>
      </c>
      <c r="W45" s="96">
        <v>4800</v>
      </c>
      <c r="X45" s="22">
        <f t="shared" si="3"/>
        <v>192.5</v>
      </c>
      <c r="Y45" s="161">
        <f t="shared" si="4"/>
        <v>-0.48125000000000001</v>
      </c>
    </row>
    <row r="46" spans="1:25" s="54" customFormat="1" x14ac:dyDescent="0.2">
      <c r="A46" s="54" t="s">
        <v>1446</v>
      </c>
      <c r="B46" s="22">
        <v>19.256</v>
      </c>
      <c r="C46" s="25">
        <v>17.3</v>
      </c>
      <c r="D46" s="25">
        <v>1.6</v>
      </c>
      <c r="E46" s="25">
        <v>12</v>
      </c>
      <c r="F46" s="25">
        <v>1.3</v>
      </c>
      <c r="G46" s="23">
        <f t="shared" si="0"/>
        <v>0.69364161849710981</v>
      </c>
      <c r="H46" s="24">
        <f t="shared" si="1"/>
        <v>20.12</v>
      </c>
      <c r="I46" s="58">
        <v>8.9999999999999993E-3</v>
      </c>
      <c r="J46" s="58">
        <v>2.4E-2</v>
      </c>
      <c r="K46" s="58">
        <v>2.32E-3</v>
      </c>
      <c r="L46" s="58">
        <v>5.5999999999999995E-4</v>
      </c>
      <c r="M46" s="80">
        <v>5.8244999999999998E-2</v>
      </c>
      <c r="N46" s="25">
        <v>0.1</v>
      </c>
      <c r="O46" s="25">
        <v>0.11</v>
      </c>
      <c r="P46" s="25"/>
      <c r="Q46" s="25">
        <v>13</v>
      </c>
      <c r="R46" s="25">
        <v>23</v>
      </c>
      <c r="S46" s="176">
        <v>14.9</v>
      </c>
      <c r="T46" s="176">
        <v>3.6</v>
      </c>
      <c r="U46" s="147">
        <f t="shared" si="2"/>
        <v>24.161073825503358</v>
      </c>
      <c r="V46" s="96">
        <v>-2800</v>
      </c>
      <c r="W46" s="96">
        <v>2400</v>
      </c>
      <c r="X46" s="22">
        <f t="shared" si="3"/>
        <v>-14.615384615384608</v>
      </c>
      <c r="Y46" s="161">
        <f t="shared" si="4"/>
        <v>-8.2608695652173922E-2</v>
      </c>
    </row>
    <row r="47" spans="1:25" x14ac:dyDescent="0.2">
      <c r="A47" s="50" t="s">
        <v>63</v>
      </c>
      <c r="B47" s="84">
        <v>7.6581999999999999</v>
      </c>
      <c r="C47" s="17">
        <v>610</v>
      </c>
      <c r="D47" s="17">
        <v>100</v>
      </c>
      <c r="E47" s="17">
        <v>91</v>
      </c>
      <c r="F47" s="17">
        <v>19</v>
      </c>
      <c r="G47" s="31">
        <f t="shared" si="0"/>
        <v>0.14918032786885246</v>
      </c>
      <c r="H47" s="32">
        <f t="shared" si="1"/>
        <v>631.38499999999999</v>
      </c>
      <c r="I47" s="56">
        <v>1.5900000000000001E-2</v>
      </c>
      <c r="J47" s="56">
        <v>1.9E-3</v>
      </c>
      <c r="K47" s="56">
        <v>2.32E-3</v>
      </c>
      <c r="L47" s="56">
        <v>1.2E-4</v>
      </c>
      <c r="M47" s="82">
        <v>0.24448</v>
      </c>
      <c r="N47" s="17">
        <v>4.8899999999999999E-2</v>
      </c>
      <c r="O47" s="17">
        <v>5.1000000000000004E-3</v>
      </c>
      <c r="P47" s="17"/>
      <c r="Q47" s="17">
        <v>16</v>
      </c>
      <c r="R47" s="17">
        <v>1.9</v>
      </c>
      <c r="S47" s="175">
        <v>14.94</v>
      </c>
      <c r="T47" s="175">
        <v>0.76</v>
      </c>
      <c r="U47" s="121">
        <f t="shared" si="2"/>
        <v>5.0870147255689426</v>
      </c>
      <c r="V47" s="17">
        <v>120</v>
      </c>
      <c r="W47" s="17">
        <v>200</v>
      </c>
      <c r="X47" s="30">
        <f t="shared" si="3"/>
        <v>6.6250000000000036</v>
      </c>
      <c r="Y47" s="120">
        <f t="shared" si="4"/>
        <v>0.55789473684210555</v>
      </c>
    </row>
    <row r="48" spans="1:25" x14ac:dyDescent="0.2">
      <c r="A48" s="50" t="s">
        <v>13</v>
      </c>
      <c r="B48" s="84">
        <v>7.3122999999999996</v>
      </c>
      <c r="C48" s="17">
        <v>150.5</v>
      </c>
      <c r="D48" s="17">
        <v>4.2</v>
      </c>
      <c r="E48" s="17">
        <v>124.3</v>
      </c>
      <c r="F48" s="17">
        <v>2.4</v>
      </c>
      <c r="G48" s="31">
        <f t="shared" si="0"/>
        <v>0.82591362126245849</v>
      </c>
      <c r="H48" s="32">
        <f t="shared" si="1"/>
        <v>179.7105</v>
      </c>
      <c r="I48" s="56">
        <v>1.2500000000000001E-2</v>
      </c>
      <c r="J48" s="56">
        <v>5.1999999999999998E-3</v>
      </c>
      <c r="K48" s="56">
        <v>2.33E-3</v>
      </c>
      <c r="L48" s="56">
        <v>2.4000000000000001E-4</v>
      </c>
      <c r="M48" s="160">
        <v>0.1</v>
      </c>
      <c r="N48" s="17">
        <v>4.2000000000000003E-2</v>
      </c>
      <c r="O48" s="17">
        <v>1.9E-2</v>
      </c>
      <c r="P48" s="17"/>
      <c r="Q48" s="17">
        <v>12.5</v>
      </c>
      <c r="R48" s="17">
        <v>5.2</v>
      </c>
      <c r="S48" s="175">
        <v>15</v>
      </c>
      <c r="T48" s="175">
        <v>1.5</v>
      </c>
      <c r="U48" s="121">
        <f t="shared" si="2"/>
        <v>10</v>
      </c>
      <c r="V48" s="17">
        <v>-370</v>
      </c>
      <c r="W48" s="17">
        <v>580</v>
      </c>
      <c r="X48" s="30">
        <f t="shared" si="3"/>
        <v>-19.999999999999996</v>
      </c>
      <c r="Y48" s="120">
        <f t="shared" si="4"/>
        <v>-0.48076923076923073</v>
      </c>
    </row>
    <row r="49" spans="1:25" s="54" customFormat="1" x14ac:dyDescent="0.2">
      <c r="A49" s="54" t="s">
        <v>1447</v>
      </c>
      <c r="B49" s="22">
        <v>20.231000000000002</v>
      </c>
      <c r="C49" s="25">
        <v>4.72</v>
      </c>
      <c r="D49" s="25">
        <v>0.27</v>
      </c>
      <c r="E49" s="25">
        <v>1.1719999999999999</v>
      </c>
      <c r="F49" s="25">
        <v>6.6000000000000003E-2</v>
      </c>
      <c r="G49" s="23">
        <f t="shared" si="0"/>
        <v>0.24830508474576271</v>
      </c>
      <c r="H49" s="24">
        <f t="shared" si="1"/>
        <v>4.9954199999999993</v>
      </c>
      <c r="I49" s="58">
        <v>1.4E-2</v>
      </c>
      <c r="J49" s="58">
        <v>0.08</v>
      </c>
      <c r="K49" s="58">
        <v>2.3999999999999998E-3</v>
      </c>
      <c r="L49" s="58">
        <v>1.4E-3</v>
      </c>
      <c r="M49" s="162">
        <v>0.1</v>
      </c>
      <c r="N49" s="25">
        <v>-0.03</v>
      </c>
      <c r="O49" s="25">
        <v>0.14000000000000001</v>
      </c>
      <c r="P49" s="25"/>
      <c r="Q49" s="25">
        <v>-8</v>
      </c>
      <c r="R49" s="25">
        <v>85</v>
      </c>
      <c r="S49" s="176">
        <v>15.1</v>
      </c>
      <c r="T49" s="176">
        <v>8.9</v>
      </c>
      <c r="U49" s="147">
        <f t="shared" si="2"/>
        <v>58.940397350993379</v>
      </c>
      <c r="V49" s="96">
        <v>-8500</v>
      </c>
      <c r="W49" s="96">
        <v>3900</v>
      </c>
      <c r="X49" s="22">
        <f t="shared" si="3"/>
        <v>288.75</v>
      </c>
      <c r="Y49" s="161">
        <f t="shared" si="4"/>
        <v>-0.27176470588235296</v>
      </c>
    </row>
    <row r="50" spans="1:25" s="54" customFormat="1" x14ac:dyDescent="0.2">
      <c r="A50" s="54" t="s">
        <v>1448</v>
      </c>
      <c r="B50" s="22">
        <v>21.393999999999998</v>
      </c>
      <c r="C50" s="25">
        <v>5.42</v>
      </c>
      <c r="D50" s="25">
        <v>0.22</v>
      </c>
      <c r="E50" s="25">
        <v>1.42</v>
      </c>
      <c r="F50" s="25">
        <v>6.7000000000000004E-2</v>
      </c>
      <c r="G50" s="23">
        <f t="shared" si="0"/>
        <v>0.26199261992619927</v>
      </c>
      <c r="H50" s="24">
        <f t="shared" si="1"/>
        <v>5.7537000000000003</v>
      </c>
      <c r="I50" s="58">
        <v>4.2000000000000003E-2</v>
      </c>
      <c r="J50" s="58">
        <v>6.4000000000000001E-2</v>
      </c>
      <c r="K50" s="58">
        <v>2.3999999999999998E-3</v>
      </c>
      <c r="L50" s="58">
        <v>1.1000000000000001E-3</v>
      </c>
      <c r="M50" s="80">
        <v>0.23293</v>
      </c>
      <c r="N50" s="25">
        <v>0.04</v>
      </c>
      <c r="O50" s="25">
        <v>0.19</v>
      </c>
      <c r="P50" s="25"/>
      <c r="Q50" s="25">
        <v>8</v>
      </c>
      <c r="R50" s="25">
        <v>61</v>
      </c>
      <c r="S50" s="176">
        <v>15.2</v>
      </c>
      <c r="T50" s="176">
        <v>7</v>
      </c>
      <c r="U50" s="147">
        <f t="shared" si="2"/>
        <v>46.05263157894737</v>
      </c>
      <c r="V50" s="96">
        <v>-3100</v>
      </c>
      <c r="W50" s="96">
        <v>2700</v>
      </c>
      <c r="X50" s="22">
        <f t="shared" si="3"/>
        <v>-89.999999999999986</v>
      </c>
      <c r="Y50" s="161">
        <f t="shared" si="4"/>
        <v>-0.11803278688524589</v>
      </c>
    </row>
    <row r="51" spans="1:25" x14ac:dyDescent="0.2">
      <c r="A51" s="50" t="s">
        <v>1449</v>
      </c>
      <c r="B51" s="30">
        <v>10.811999999999999</v>
      </c>
      <c r="C51" s="17">
        <v>356.4</v>
      </c>
      <c r="D51" s="17">
        <v>7.7</v>
      </c>
      <c r="E51" s="17">
        <v>110</v>
      </c>
      <c r="F51" s="17">
        <v>2.5</v>
      </c>
      <c r="G51" s="31">
        <f t="shared" si="0"/>
        <v>0.30864197530864201</v>
      </c>
      <c r="H51" s="32">
        <f t="shared" si="1"/>
        <v>382.25</v>
      </c>
      <c r="I51" s="56">
        <v>1.5299999999999999E-2</v>
      </c>
      <c r="J51" s="56">
        <v>1.9E-3</v>
      </c>
      <c r="K51" s="56">
        <v>2.4599999999999999E-3</v>
      </c>
      <c r="L51" s="56">
        <v>1.2999999999999999E-4</v>
      </c>
      <c r="M51" s="160">
        <v>0.1</v>
      </c>
      <c r="N51" s="17">
        <v>4.7500000000000001E-2</v>
      </c>
      <c r="O51" s="17">
        <v>6.3E-3</v>
      </c>
      <c r="P51" s="17"/>
      <c r="Q51" s="17">
        <v>15.4</v>
      </c>
      <c r="R51" s="17">
        <v>1.9</v>
      </c>
      <c r="S51" s="175">
        <v>15.85</v>
      </c>
      <c r="T51" s="175">
        <v>0.87</v>
      </c>
      <c r="U51" s="121">
        <f t="shared" si="2"/>
        <v>5.4889589905362781</v>
      </c>
      <c r="V51" s="17">
        <v>50</v>
      </c>
      <c r="W51" s="17">
        <v>230</v>
      </c>
      <c r="X51" s="30">
        <f t="shared" si="3"/>
        <v>-2.9220779220779258</v>
      </c>
      <c r="Y51" s="120">
        <f t="shared" si="4"/>
        <v>-0.23684210526315752</v>
      </c>
    </row>
    <row r="52" spans="1:25" x14ac:dyDescent="0.2">
      <c r="A52" s="50" t="s">
        <v>1450</v>
      </c>
      <c r="B52" s="84">
        <v>6.9398</v>
      </c>
      <c r="C52" s="17">
        <v>433</v>
      </c>
      <c r="D52" s="17">
        <v>14</v>
      </c>
      <c r="E52" s="17">
        <v>144.69999999999999</v>
      </c>
      <c r="F52" s="17">
        <v>3</v>
      </c>
      <c r="G52" s="31">
        <f t="shared" si="0"/>
        <v>0.33418013856812928</v>
      </c>
      <c r="H52" s="32">
        <f t="shared" si="1"/>
        <v>467.00450000000001</v>
      </c>
      <c r="I52" s="56">
        <v>1.9099999999999999E-2</v>
      </c>
      <c r="J52" s="56">
        <v>2.8999999999999998E-3</v>
      </c>
      <c r="K52" s="56">
        <v>2.48E-3</v>
      </c>
      <c r="L52" s="56">
        <v>2.7999999999999998E-4</v>
      </c>
      <c r="M52" s="82">
        <v>0.37707000000000002</v>
      </c>
      <c r="N52" s="17">
        <v>5.1200000000000002E-2</v>
      </c>
      <c r="O52" s="17">
        <v>7.1999999999999998E-3</v>
      </c>
      <c r="P52" s="17"/>
      <c r="Q52" s="17">
        <v>19.2</v>
      </c>
      <c r="R52" s="17">
        <v>2.9</v>
      </c>
      <c r="S52" s="175">
        <v>16</v>
      </c>
      <c r="T52" s="175">
        <v>1.8</v>
      </c>
      <c r="U52" s="121">
        <f t="shared" si="2"/>
        <v>11.25</v>
      </c>
      <c r="V52" s="17">
        <v>350</v>
      </c>
      <c r="W52" s="17">
        <v>290</v>
      </c>
      <c r="X52" s="30">
        <f t="shared" si="3"/>
        <v>16.666666666666664</v>
      </c>
      <c r="Y52" s="120">
        <f t="shared" si="4"/>
        <v>1.1034482758620687</v>
      </c>
    </row>
    <row r="53" spans="1:25" x14ac:dyDescent="0.2">
      <c r="A53" s="50" t="s">
        <v>1451</v>
      </c>
      <c r="B53" s="84">
        <v>7.3811999999999998</v>
      </c>
      <c r="C53" s="17">
        <v>83.5</v>
      </c>
      <c r="D53" s="17">
        <v>2.7</v>
      </c>
      <c r="E53" s="17">
        <v>66.7</v>
      </c>
      <c r="F53" s="17">
        <v>2.4</v>
      </c>
      <c r="G53" s="31">
        <f t="shared" si="0"/>
        <v>0.79880239520958085</v>
      </c>
      <c r="H53" s="32">
        <f t="shared" si="1"/>
        <v>99.174499999999995</v>
      </c>
      <c r="I53" s="56">
        <v>1.6500000000000001E-2</v>
      </c>
      <c r="J53" s="56">
        <v>7.9000000000000008E-3</v>
      </c>
      <c r="K53" s="56">
        <v>2.5100000000000001E-3</v>
      </c>
      <c r="L53" s="56">
        <v>2.7999999999999998E-4</v>
      </c>
      <c r="M53" s="82">
        <v>9.2656000000000002E-2</v>
      </c>
      <c r="N53" s="17">
        <v>5.3999999999999999E-2</v>
      </c>
      <c r="O53" s="17">
        <v>2.7E-2</v>
      </c>
      <c r="P53" s="17"/>
      <c r="Q53" s="17">
        <v>17.899999999999999</v>
      </c>
      <c r="R53" s="17">
        <v>8.1999999999999993</v>
      </c>
      <c r="S53" s="175">
        <v>16.2</v>
      </c>
      <c r="T53" s="175">
        <v>1.8</v>
      </c>
      <c r="U53" s="121">
        <f t="shared" si="2"/>
        <v>11.111111111111112</v>
      </c>
      <c r="V53" s="17">
        <v>-30</v>
      </c>
      <c r="W53" s="17">
        <v>790</v>
      </c>
      <c r="X53" s="30">
        <f t="shared" si="3"/>
        <v>9.4972067039106101</v>
      </c>
      <c r="Y53" s="120">
        <f t="shared" si="4"/>
        <v>0.20731707317073164</v>
      </c>
    </row>
    <row r="54" spans="1:25" x14ac:dyDescent="0.2">
      <c r="A54" s="50" t="s">
        <v>31</v>
      </c>
      <c r="B54" s="30">
        <v>16.736999999999998</v>
      </c>
      <c r="C54" s="17">
        <v>80</v>
      </c>
      <c r="D54" s="17">
        <v>2.8</v>
      </c>
      <c r="E54" s="17">
        <v>56.7</v>
      </c>
      <c r="F54" s="17">
        <v>1.5</v>
      </c>
      <c r="G54" s="31">
        <f t="shared" si="0"/>
        <v>0.70874999999999999</v>
      </c>
      <c r="H54" s="32">
        <f t="shared" si="1"/>
        <v>93.3245</v>
      </c>
      <c r="I54" s="56">
        <v>2.1299999999999999E-2</v>
      </c>
      <c r="J54" s="56">
        <v>6.6E-3</v>
      </c>
      <c r="K54" s="56">
        <v>2.5300000000000001E-3</v>
      </c>
      <c r="L54" s="56">
        <v>2.5000000000000001E-4</v>
      </c>
      <c r="M54" s="160">
        <v>0.1</v>
      </c>
      <c r="N54" s="17">
        <v>7.5999999999999998E-2</v>
      </c>
      <c r="O54" s="17">
        <v>2.3E-2</v>
      </c>
      <c r="P54" s="17"/>
      <c r="Q54" s="17">
        <v>21.1</v>
      </c>
      <c r="R54" s="17">
        <v>6.5</v>
      </c>
      <c r="S54" s="175">
        <v>16.3</v>
      </c>
      <c r="T54" s="175">
        <v>1.6</v>
      </c>
      <c r="U54" s="121">
        <f t="shared" si="2"/>
        <v>9.8159509202453989</v>
      </c>
      <c r="V54" s="17">
        <v>310</v>
      </c>
      <c r="W54" s="17">
        <v>560</v>
      </c>
      <c r="X54" s="30">
        <f t="shared" si="3"/>
        <v>22.748815165876778</v>
      </c>
      <c r="Y54" s="120">
        <f t="shared" si="4"/>
        <v>0.73846153846153861</v>
      </c>
    </row>
    <row r="55" spans="1:25" x14ac:dyDescent="0.2">
      <c r="A55" s="50" t="s">
        <v>1452</v>
      </c>
      <c r="B55" s="30">
        <v>9.4183000000000003</v>
      </c>
      <c r="C55" s="17">
        <v>124.8</v>
      </c>
      <c r="D55" s="17">
        <v>3.8</v>
      </c>
      <c r="E55" s="17">
        <v>78.7</v>
      </c>
      <c r="F55" s="17">
        <v>1.7</v>
      </c>
      <c r="G55" s="31">
        <f t="shared" si="0"/>
        <v>0.63060897435897445</v>
      </c>
      <c r="H55" s="32">
        <f t="shared" si="1"/>
        <v>143.2945</v>
      </c>
      <c r="I55" s="56">
        <v>1.9E-2</v>
      </c>
      <c r="J55" s="56">
        <v>5.5999999999999999E-3</v>
      </c>
      <c r="K55" s="56">
        <v>2.5699999999999998E-3</v>
      </c>
      <c r="L55" s="56">
        <v>2.2000000000000001E-4</v>
      </c>
      <c r="M55" s="82">
        <v>2.2848E-2</v>
      </c>
      <c r="N55" s="17">
        <v>5.8000000000000003E-2</v>
      </c>
      <c r="O55" s="17">
        <v>1.7999999999999999E-2</v>
      </c>
      <c r="P55" s="17"/>
      <c r="Q55" s="17">
        <v>19</v>
      </c>
      <c r="R55" s="17">
        <v>5.6</v>
      </c>
      <c r="S55" s="175">
        <v>16.5</v>
      </c>
      <c r="T55" s="175">
        <v>1.4</v>
      </c>
      <c r="U55" s="121">
        <f t="shared" si="2"/>
        <v>8.4848484848484844</v>
      </c>
      <c r="V55" s="17">
        <v>410</v>
      </c>
      <c r="W55" s="17">
        <v>500</v>
      </c>
      <c r="X55" s="30">
        <f t="shared" si="3"/>
        <v>13.157894736842103</v>
      </c>
      <c r="Y55" s="120">
        <f t="shared" si="4"/>
        <v>0.44642857142857145</v>
      </c>
    </row>
    <row r="56" spans="1:25" x14ac:dyDescent="0.2">
      <c r="A56" s="50" t="s">
        <v>54</v>
      </c>
      <c r="B56" s="30">
        <v>17.126999999999999</v>
      </c>
      <c r="C56" s="17">
        <v>52.9</v>
      </c>
      <c r="D56" s="17">
        <v>3.3</v>
      </c>
      <c r="E56" s="17">
        <v>35.9</v>
      </c>
      <c r="F56" s="17">
        <v>1.6</v>
      </c>
      <c r="G56" s="31">
        <f t="shared" si="0"/>
        <v>0.67863894139886582</v>
      </c>
      <c r="H56" s="32">
        <f t="shared" si="1"/>
        <v>61.336500000000001</v>
      </c>
      <c r="I56" s="56">
        <v>9.7999999999999997E-3</v>
      </c>
      <c r="J56" s="56">
        <v>6.8999999999999999E-3</v>
      </c>
      <c r="K56" s="56">
        <v>2.63E-3</v>
      </c>
      <c r="L56" s="56">
        <v>3.2000000000000003E-4</v>
      </c>
      <c r="M56" s="160">
        <v>0.1</v>
      </c>
      <c r="N56" s="17">
        <v>0.03</v>
      </c>
      <c r="O56" s="17">
        <v>2.7E-2</v>
      </c>
      <c r="P56" s="17"/>
      <c r="Q56" s="17">
        <v>9.4</v>
      </c>
      <c r="R56" s="17">
        <v>6.9</v>
      </c>
      <c r="S56" s="175">
        <v>16.899999999999999</v>
      </c>
      <c r="T56" s="175">
        <v>2</v>
      </c>
      <c r="U56" s="121">
        <f t="shared" si="2"/>
        <v>11.834319526627219</v>
      </c>
      <c r="V56" s="17">
        <v>-640</v>
      </c>
      <c r="W56" s="17">
        <v>710</v>
      </c>
      <c r="X56" s="30">
        <f t="shared" si="3"/>
        <v>-79.787234042553166</v>
      </c>
      <c r="Y56" s="120">
        <f t="shared" si="4"/>
        <v>-1.0869565217391302</v>
      </c>
    </row>
    <row r="57" spans="1:25" x14ac:dyDescent="0.2">
      <c r="A57" s="50" t="s">
        <v>1453</v>
      </c>
      <c r="B57" s="84">
        <v>5.9972000000000003</v>
      </c>
      <c r="C57" s="17">
        <v>76.599999999999994</v>
      </c>
      <c r="D57" s="17">
        <v>2.7</v>
      </c>
      <c r="E57" s="17">
        <v>41.9</v>
      </c>
      <c r="F57" s="17">
        <v>1.3</v>
      </c>
      <c r="G57" s="31">
        <f t="shared" si="0"/>
        <v>0.54699738903394257</v>
      </c>
      <c r="H57" s="32">
        <f t="shared" si="1"/>
        <v>86.446499999999986</v>
      </c>
      <c r="I57" s="56">
        <v>2.3E-2</v>
      </c>
      <c r="J57" s="56">
        <v>1.0999999999999999E-2</v>
      </c>
      <c r="K57" s="56">
        <v>2.66E-3</v>
      </c>
      <c r="L57" s="56">
        <v>2.7E-4</v>
      </c>
      <c r="M57" s="82">
        <v>0.29622999999999999</v>
      </c>
      <c r="N57" s="17">
        <v>5.1999999999999998E-2</v>
      </c>
      <c r="O57" s="17">
        <v>2.5999999999999999E-2</v>
      </c>
      <c r="P57" s="17"/>
      <c r="Q57" s="17">
        <v>23</v>
      </c>
      <c r="R57" s="17">
        <v>10</v>
      </c>
      <c r="S57" s="175">
        <v>17.100000000000001</v>
      </c>
      <c r="T57" s="175">
        <v>1.7</v>
      </c>
      <c r="U57" s="121">
        <f t="shared" si="2"/>
        <v>9.9415204678362574</v>
      </c>
      <c r="V57" s="17">
        <v>530</v>
      </c>
      <c r="W57" s="17">
        <v>660</v>
      </c>
      <c r="X57" s="30">
        <f t="shared" si="3"/>
        <v>25.652173913043473</v>
      </c>
      <c r="Y57" s="120">
        <f t="shared" si="4"/>
        <v>0.58999999999999986</v>
      </c>
    </row>
    <row r="58" spans="1:25" s="54" customFormat="1" x14ac:dyDescent="0.2">
      <c r="A58" s="54" t="s">
        <v>1454</v>
      </c>
      <c r="B58" s="22">
        <v>10.319000000000001</v>
      </c>
      <c r="C58" s="25">
        <v>12.2</v>
      </c>
      <c r="D58" s="25">
        <v>3.2</v>
      </c>
      <c r="E58" s="25">
        <v>4.5</v>
      </c>
      <c r="F58" s="25">
        <v>1.4</v>
      </c>
      <c r="G58" s="23">
        <f t="shared" si="0"/>
        <v>0.36885245901639346</v>
      </c>
      <c r="H58" s="24">
        <f t="shared" si="1"/>
        <v>13.257499999999999</v>
      </c>
      <c r="I58" s="58">
        <v>6.5000000000000002E-2</v>
      </c>
      <c r="J58" s="58">
        <v>5.5E-2</v>
      </c>
      <c r="K58" s="58">
        <v>2.66E-3</v>
      </c>
      <c r="L58" s="58">
        <v>6.6E-4</v>
      </c>
      <c r="M58" s="162">
        <v>0.1</v>
      </c>
      <c r="N58" s="25">
        <v>0.28000000000000003</v>
      </c>
      <c r="O58" s="25">
        <v>0.26</v>
      </c>
      <c r="P58" s="25"/>
      <c r="Q58" s="25">
        <v>51</v>
      </c>
      <c r="R58" s="25">
        <v>49</v>
      </c>
      <c r="S58" s="176">
        <v>17.100000000000001</v>
      </c>
      <c r="T58" s="176">
        <v>4.3</v>
      </c>
      <c r="U58" s="147">
        <f t="shared" si="2"/>
        <v>25.146198830409354</v>
      </c>
      <c r="V58" s="25">
        <v>0</v>
      </c>
      <c r="W58" s="25">
        <v>2100</v>
      </c>
      <c r="X58" s="22">
        <f t="shared" si="3"/>
        <v>66.470588235294116</v>
      </c>
      <c r="Y58" s="161">
        <f t="shared" si="4"/>
        <v>0.69183673469387752</v>
      </c>
    </row>
    <row r="59" spans="1:25" s="54" customFormat="1" x14ac:dyDescent="0.2">
      <c r="A59" s="54" t="s">
        <v>1455</v>
      </c>
      <c r="B59" s="22">
        <v>21.567</v>
      </c>
      <c r="C59" s="25">
        <v>8.81</v>
      </c>
      <c r="D59" s="25">
        <v>0.76</v>
      </c>
      <c r="E59" s="25">
        <v>3.45</v>
      </c>
      <c r="F59" s="25">
        <v>0.56999999999999995</v>
      </c>
      <c r="G59" s="23">
        <f t="shared" si="0"/>
        <v>0.39160045402951194</v>
      </c>
      <c r="H59" s="24">
        <f t="shared" si="1"/>
        <v>9.620750000000001</v>
      </c>
      <c r="I59" s="58">
        <v>-1.2999999999999999E-2</v>
      </c>
      <c r="J59" s="58">
        <v>3.4000000000000002E-2</v>
      </c>
      <c r="K59" s="58">
        <v>2.6700000000000001E-3</v>
      </c>
      <c r="L59" s="58">
        <v>7.1000000000000002E-4</v>
      </c>
      <c r="M59" s="80">
        <v>0.2344</v>
      </c>
      <c r="N59" s="25">
        <v>0.02</v>
      </c>
      <c r="O59" s="25">
        <v>0.1</v>
      </c>
      <c r="P59" s="25"/>
      <c r="Q59" s="25">
        <v>-25</v>
      </c>
      <c r="R59" s="25">
        <v>34</v>
      </c>
      <c r="S59" s="176">
        <v>17.100000000000001</v>
      </c>
      <c r="T59" s="176">
        <v>4.5999999999999996</v>
      </c>
      <c r="U59" s="147">
        <f t="shared" si="2"/>
        <v>26.900584795321631</v>
      </c>
      <c r="V59" s="96">
        <v>-4600</v>
      </c>
      <c r="W59" s="96">
        <v>2600</v>
      </c>
      <c r="X59" s="22">
        <f t="shared" si="3"/>
        <v>168.4</v>
      </c>
      <c r="Y59" s="161">
        <f t="shared" si="4"/>
        <v>-1.2382352941176471</v>
      </c>
    </row>
    <row r="60" spans="1:25" x14ac:dyDescent="0.2">
      <c r="A60" s="50" t="s">
        <v>1456</v>
      </c>
      <c r="B60" s="30">
        <v>13</v>
      </c>
      <c r="C60" s="17">
        <v>71.7</v>
      </c>
      <c r="D60" s="17">
        <v>1.4</v>
      </c>
      <c r="E60" s="17">
        <v>47.2</v>
      </c>
      <c r="F60" s="17">
        <v>1.3</v>
      </c>
      <c r="G60" s="31">
        <f t="shared" si="0"/>
        <v>0.65829846582984664</v>
      </c>
      <c r="H60" s="32">
        <f t="shared" si="1"/>
        <v>82.792000000000002</v>
      </c>
      <c r="I60" s="56">
        <v>2.0799999999999999E-2</v>
      </c>
      <c r="J60" s="56">
        <v>5.8999999999999999E-3</v>
      </c>
      <c r="K60" s="56">
        <v>2.7100000000000002E-3</v>
      </c>
      <c r="L60" s="56">
        <v>2.5000000000000001E-4</v>
      </c>
      <c r="M60" s="160">
        <v>0.1</v>
      </c>
      <c r="N60" s="17">
        <v>6.8000000000000005E-2</v>
      </c>
      <c r="O60" s="17">
        <v>0.02</v>
      </c>
      <c r="P60" s="17"/>
      <c r="Q60" s="17">
        <v>20.7</v>
      </c>
      <c r="R60" s="17">
        <v>5.9</v>
      </c>
      <c r="S60" s="175">
        <v>17.399999999999999</v>
      </c>
      <c r="T60" s="175">
        <v>1.6</v>
      </c>
      <c r="U60" s="121">
        <f t="shared" si="2"/>
        <v>9.1954022988505759</v>
      </c>
      <c r="V60" s="17">
        <v>350</v>
      </c>
      <c r="W60" s="17">
        <v>520</v>
      </c>
      <c r="X60" s="30">
        <f t="shared" si="3"/>
        <v>15.94202898550725</v>
      </c>
      <c r="Y60" s="120">
        <f t="shared" si="4"/>
        <v>0.55932203389830515</v>
      </c>
    </row>
    <row r="61" spans="1:25" x14ac:dyDescent="0.2">
      <c r="A61" s="50" t="s">
        <v>1457</v>
      </c>
      <c r="B61" s="30">
        <v>9.9934999999999992</v>
      </c>
      <c r="C61" s="17">
        <v>114.1</v>
      </c>
      <c r="D61" s="17">
        <v>2.8</v>
      </c>
      <c r="E61" s="17">
        <v>77</v>
      </c>
      <c r="F61" s="17">
        <v>1.5</v>
      </c>
      <c r="G61" s="31">
        <f t="shared" si="0"/>
        <v>0.67484662576687116</v>
      </c>
      <c r="H61" s="32">
        <f t="shared" si="1"/>
        <v>132.19499999999999</v>
      </c>
      <c r="I61" s="56">
        <v>1.6799999999999999E-2</v>
      </c>
      <c r="J61" s="56">
        <v>8.3000000000000001E-3</v>
      </c>
      <c r="K61" s="56">
        <v>2.7499999999999998E-3</v>
      </c>
      <c r="L61" s="56">
        <v>2.5999999999999998E-4</v>
      </c>
      <c r="M61" s="160">
        <v>0.1</v>
      </c>
      <c r="N61" s="17">
        <v>4.1000000000000002E-2</v>
      </c>
      <c r="O61" s="17">
        <v>2.1999999999999999E-2</v>
      </c>
      <c r="P61" s="17"/>
      <c r="Q61" s="17">
        <v>16.600000000000001</v>
      </c>
      <c r="R61" s="17">
        <v>8.1999999999999993</v>
      </c>
      <c r="S61" s="175">
        <v>17.7</v>
      </c>
      <c r="T61" s="175">
        <v>1.7</v>
      </c>
      <c r="U61" s="121">
        <f t="shared" si="2"/>
        <v>9.6045197740112993</v>
      </c>
      <c r="V61" s="17">
        <v>-370</v>
      </c>
      <c r="W61" s="17">
        <v>670</v>
      </c>
      <c r="X61" s="30">
        <f t="shared" si="3"/>
        <v>-6.6265060240963791</v>
      </c>
      <c r="Y61" s="120">
        <f t="shared" si="4"/>
        <v>-0.13414634146341439</v>
      </c>
    </row>
    <row r="62" spans="1:25" x14ac:dyDescent="0.2">
      <c r="A62" s="50" t="s">
        <v>1458</v>
      </c>
      <c r="B62" s="30">
        <v>9.0184999999999995</v>
      </c>
      <c r="C62" s="17">
        <v>100.8</v>
      </c>
      <c r="D62" s="17">
        <v>3</v>
      </c>
      <c r="E62" s="17">
        <v>94.8</v>
      </c>
      <c r="F62" s="17">
        <v>2.2999999999999998</v>
      </c>
      <c r="G62" s="31">
        <f t="shared" si="0"/>
        <v>0.94047619047619047</v>
      </c>
      <c r="H62" s="32">
        <f t="shared" si="1"/>
        <v>123.078</v>
      </c>
      <c r="I62" s="56">
        <v>1.8200000000000001E-2</v>
      </c>
      <c r="J62" s="56">
        <v>6.1000000000000004E-3</v>
      </c>
      <c r="K62" s="56">
        <v>2.7799999999999999E-3</v>
      </c>
      <c r="L62" s="56">
        <v>2.5000000000000001E-4</v>
      </c>
      <c r="M62" s="160">
        <v>0.1</v>
      </c>
      <c r="N62" s="17">
        <v>4.7E-2</v>
      </c>
      <c r="O62" s="17">
        <v>1.6E-2</v>
      </c>
      <c r="P62" s="17"/>
      <c r="Q62" s="17">
        <v>18.2</v>
      </c>
      <c r="R62" s="17">
        <v>6.1</v>
      </c>
      <c r="S62" s="175">
        <v>17.899999999999999</v>
      </c>
      <c r="T62" s="175">
        <v>1.6</v>
      </c>
      <c r="U62" s="121">
        <f t="shared" si="2"/>
        <v>8.9385474860335208</v>
      </c>
      <c r="V62" s="17">
        <v>130</v>
      </c>
      <c r="W62" s="17">
        <v>530</v>
      </c>
      <c r="X62" s="30">
        <f t="shared" si="3"/>
        <v>1.6483516483516536</v>
      </c>
      <c r="Y62" s="120">
        <f t="shared" si="4"/>
        <v>4.9180327868852576E-2</v>
      </c>
    </row>
    <row r="63" spans="1:25" x14ac:dyDescent="0.2">
      <c r="A63" s="50" t="s">
        <v>1459</v>
      </c>
      <c r="B63" s="30">
        <v>8.6499000000000006</v>
      </c>
      <c r="C63" s="17">
        <v>49.58</v>
      </c>
      <c r="D63" s="17">
        <v>0.91</v>
      </c>
      <c r="E63" s="17">
        <v>37.6</v>
      </c>
      <c r="F63" s="17">
        <v>1</v>
      </c>
      <c r="G63" s="31">
        <f t="shared" si="0"/>
        <v>0.75837031060911664</v>
      </c>
      <c r="H63" s="32">
        <f t="shared" si="1"/>
        <v>58.415999999999997</v>
      </c>
      <c r="I63" s="56">
        <v>2.3E-2</v>
      </c>
      <c r="J63" s="56">
        <v>1.2999999999999999E-2</v>
      </c>
      <c r="K63" s="56">
        <v>2.7799999999999999E-3</v>
      </c>
      <c r="L63" s="56">
        <v>2.7999999999999998E-4</v>
      </c>
      <c r="M63" s="160">
        <v>0.1</v>
      </c>
      <c r="N63" s="17">
        <v>7.1999999999999995E-2</v>
      </c>
      <c r="O63" s="17">
        <v>4.2999999999999997E-2</v>
      </c>
      <c r="P63" s="17"/>
      <c r="Q63" s="17">
        <v>22</v>
      </c>
      <c r="R63" s="17">
        <v>13</v>
      </c>
      <c r="S63" s="175">
        <v>17.899999999999999</v>
      </c>
      <c r="T63" s="175">
        <v>1.8</v>
      </c>
      <c r="U63" s="121">
        <f t="shared" si="2"/>
        <v>10.05586592178771</v>
      </c>
      <c r="V63" s="17">
        <v>90</v>
      </c>
      <c r="W63" s="17">
        <v>920</v>
      </c>
      <c r="X63" s="30">
        <f t="shared" si="3"/>
        <v>18.63636363636364</v>
      </c>
      <c r="Y63" s="120">
        <f t="shared" si="4"/>
        <v>0.31538461538461549</v>
      </c>
    </row>
    <row r="64" spans="1:25" s="54" customFormat="1" x14ac:dyDescent="0.2">
      <c r="A64" s="54" t="s">
        <v>1460</v>
      </c>
      <c r="B64" s="22">
        <v>22.835999999999999</v>
      </c>
      <c r="C64" s="25">
        <v>45.5</v>
      </c>
      <c r="D64" s="25">
        <v>8</v>
      </c>
      <c r="E64" s="25">
        <v>23.4</v>
      </c>
      <c r="F64" s="25">
        <v>4.5999999999999996</v>
      </c>
      <c r="G64" s="23">
        <f t="shared" si="0"/>
        <v>0.51428571428571423</v>
      </c>
      <c r="H64" s="24">
        <f t="shared" si="1"/>
        <v>50.999000000000002</v>
      </c>
      <c r="I64" s="58">
        <v>2.9000000000000001E-2</v>
      </c>
      <c r="J64" s="58">
        <v>2.3E-2</v>
      </c>
      <c r="K64" s="58">
        <v>2.81E-3</v>
      </c>
      <c r="L64" s="58">
        <v>5.9999999999999995E-4</v>
      </c>
      <c r="M64" s="80">
        <v>0.32314999999999999</v>
      </c>
      <c r="N64" s="25">
        <v>5.5E-2</v>
      </c>
      <c r="O64" s="25">
        <v>6.2E-2</v>
      </c>
      <c r="P64" s="25"/>
      <c r="Q64" s="25">
        <v>30</v>
      </c>
      <c r="R64" s="25">
        <v>21</v>
      </c>
      <c r="S64" s="176">
        <v>18</v>
      </c>
      <c r="T64" s="176">
        <v>3.8</v>
      </c>
      <c r="U64" s="147">
        <f t="shared" si="2"/>
        <v>21.111111111111111</v>
      </c>
      <c r="V64" s="96">
        <v>-1800</v>
      </c>
      <c r="W64" s="96">
        <v>1400</v>
      </c>
      <c r="X64" s="22">
        <f t="shared" si="3"/>
        <v>40</v>
      </c>
      <c r="Y64" s="161">
        <f t="shared" si="4"/>
        <v>0.5714285714285714</v>
      </c>
    </row>
    <row r="65" spans="1:25" x14ac:dyDescent="0.2">
      <c r="A65" s="50" t="s">
        <v>1461</v>
      </c>
      <c r="B65" s="30">
        <v>15.397</v>
      </c>
      <c r="C65" s="17">
        <v>116.1</v>
      </c>
      <c r="D65" s="17">
        <v>5.9</v>
      </c>
      <c r="E65" s="17">
        <v>92.4</v>
      </c>
      <c r="F65" s="17">
        <v>5.4</v>
      </c>
      <c r="G65" s="31">
        <f t="shared" si="0"/>
        <v>0.79586563307493552</v>
      </c>
      <c r="H65" s="32">
        <f t="shared" si="1"/>
        <v>137.81399999999999</v>
      </c>
      <c r="I65" s="56">
        <v>2.1000000000000001E-2</v>
      </c>
      <c r="J65" s="56">
        <v>4.1000000000000003E-3</v>
      </c>
      <c r="K65" s="56">
        <v>2.9399999999999999E-3</v>
      </c>
      <c r="L65" s="56">
        <v>2.0000000000000001E-4</v>
      </c>
      <c r="M65" s="82">
        <v>7.2638999999999995E-2</v>
      </c>
      <c r="N65" s="17">
        <v>5.2999999999999999E-2</v>
      </c>
      <c r="O65" s="17">
        <v>1.0999999999999999E-2</v>
      </c>
      <c r="P65" s="17"/>
      <c r="Q65" s="17">
        <v>21</v>
      </c>
      <c r="R65" s="17">
        <v>4</v>
      </c>
      <c r="S65" s="175">
        <v>18.899999999999999</v>
      </c>
      <c r="T65" s="175">
        <v>1.3</v>
      </c>
      <c r="U65" s="121">
        <f t="shared" si="2"/>
        <v>6.878306878306879</v>
      </c>
      <c r="V65" s="17">
        <v>90</v>
      </c>
      <c r="W65" s="17">
        <v>330</v>
      </c>
      <c r="X65" s="30">
        <f t="shared" si="3"/>
        <v>10.000000000000009</v>
      </c>
      <c r="Y65" s="120">
        <f t="shared" si="4"/>
        <v>0.52500000000000036</v>
      </c>
    </row>
    <row r="66" spans="1:25" s="54" customFormat="1" x14ac:dyDescent="0.2">
      <c r="A66" s="54" t="s">
        <v>64</v>
      </c>
      <c r="B66" s="22">
        <v>20.702000000000002</v>
      </c>
      <c r="C66" s="25">
        <v>9.1199999999999992</v>
      </c>
      <c r="D66" s="25">
        <v>0.4</v>
      </c>
      <c r="E66" s="25">
        <v>5.0199999999999996</v>
      </c>
      <c r="F66" s="25">
        <v>0.52</v>
      </c>
      <c r="G66" s="23">
        <f t="shared" si="0"/>
        <v>0.55043859649122806</v>
      </c>
      <c r="H66" s="24">
        <f t="shared" si="1"/>
        <v>10.2997</v>
      </c>
      <c r="I66" s="58">
        <v>4.7E-2</v>
      </c>
      <c r="J66" s="58">
        <v>3.3000000000000002E-2</v>
      </c>
      <c r="K66" s="58">
        <v>2.96E-3</v>
      </c>
      <c r="L66" s="58">
        <v>7.2000000000000005E-4</v>
      </c>
      <c r="M66" s="162">
        <v>0.1</v>
      </c>
      <c r="N66" s="25">
        <v>4.1000000000000002E-2</v>
      </c>
      <c r="O66" s="25">
        <v>8.7999999999999995E-2</v>
      </c>
      <c r="P66" s="25"/>
      <c r="Q66" s="25">
        <v>36</v>
      </c>
      <c r="R66" s="25">
        <v>32</v>
      </c>
      <c r="S66" s="176">
        <v>19</v>
      </c>
      <c r="T66" s="176">
        <v>4.5999999999999996</v>
      </c>
      <c r="U66" s="147">
        <f t="shared" si="2"/>
        <v>24.210526315789473</v>
      </c>
      <c r="V66" s="96">
        <v>-3000</v>
      </c>
      <c r="W66" s="96">
        <v>1900</v>
      </c>
      <c r="X66" s="22">
        <f t="shared" si="3"/>
        <v>47.222222222222221</v>
      </c>
      <c r="Y66" s="161">
        <f t="shared" si="4"/>
        <v>0.53125</v>
      </c>
    </row>
    <row r="67" spans="1:25" x14ac:dyDescent="0.2">
      <c r="A67" s="50" t="s">
        <v>1462</v>
      </c>
      <c r="B67" s="30">
        <v>5.7436999999999996</v>
      </c>
      <c r="C67" s="17">
        <v>101.9</v>
      </c>
      <c r="D67" s="17">
        <v>2.9</v>
      </c>
      <c r="E67" s="17">
        <v>67.3</v>
      </c>
      <c r="F67" s="17">
        <v>1.7</v>
      </c>
      <c r="G67" s="31">
        <f t="shared" ref="G67:G130" si="5">E67/C67</f>
        <v>0.66045142296368986</v>
      </c>
      <c r="H67" s="32">
        <f t="shared" ref="H67:H130" si="6">C67+(0.235*E67)</f>
        <v>117.71550000000001</v>
      </c>
      <c r="I67" s="56">
        <v>1.9400000000000001E-2</v>
      </c>
      <c r="J67" s="56">
        <v>6.4000000000000003E-3</v>
      </c>
      <c r="K67" s="56">
        <v>3.0000000000000001E-3</v>
      </c>
      <c r="L67" s="56">
        <v>3.5E-4</v>
      </c>
      <c r="M67" s="160">
        <v>0.1</v>
      </c>
      <c r="N67" s="17">
        <v>4.7E-2</v>
      </c>
      <c r="O67" s="17">
        <v>2.1999999999999999E-2</v>
      </c>
      <c r="P67" s="17"/>
      <c r="Q67" s="17">
        <v>19.399999999999999</v>
      </c>
      <c r="R67" s="17">
        <v>6.4</v>
      </c>
      <c r="S67" s="175">
        <v>19.3</v>
      </c>
      <c r="T67" s="175">
        <v>2.2999999999999998</v>
      </c>
      <c r="U67" s="121">
        <f t="shared" ref="U67:U130" si="7">T67/S67*100</f>
        <v>11.917098445595855</v>
      </c>
      <c r="V67" s="17">
        <v>150</v>
      </c>
      <c r="W67" s="17">
        <v>670</v>
      </c>
      <c r="X67" s="30">
        <f t="shared" ref="X67:X130" si="8">100*(1-(S67/Q67))</f>
        <v>0.51546391752576026</v>
      </c>
      <c r="Y67" s="120">
        <f t="shared" ref="Y67:Y130" si="9">(Q67-S67)/R67</f>
        <v>1.5624999999999667E-2</v>
      </c>
    </row>
    <row r="68" spans="1:25" s="54" customFormat="1" x14ac:dyDescent="0.2">
      <c r="A68" s="54" t="s">
        <v>1463</v>
      </c>
      <c r="B68" s="22">
        <v>14.301</v>
      </c>
      <c r="C68" s="25">
        <v>7.36</v>
      </c>
      <c r="D68" s="25">
        <v>0.27</v>
      </c>
      <c r="E68" s="25">
        <v>2.64</v>
      </c>
      <c r="F68" s="25">
        <v>0.1</v>
      </c>
      <c r="G68" s="23">
        <f t="shared" si="5"/>
        <v>0.35869565217391303</v>
      </c>
      <c r="H68" s="24">
        <f t="shared" si="6"/>
        <v>7.9804000000000004</v>
      </c>
      <c r="I68" s="58">
        <v>1.9E-2</v>
      </c>
      <c r="J68" s="58">
        <v>5.1999999999999998E-2</v>
      </c>
      <c r="K68" s="58">
        <v>3.0000000000000001E-3</v>
      </c>
      <c r="L68" s="58">
        <v>8.9999999999999998E-4</v>
      </c>
      <c r="M68" s="162">
        <v>0.1</v>
      </c>
      <c r="N68" s="25">
        <v>0</v>
      </c>
      <c r="O68" s="25">
        <v>0.13</v>
      </c>
      <c r="P68" s="25"/>
      <c r="Q68" s="25">
        <v>0</v>
      </c>
      <c r="R68" s="25">
        <v>52</v>
      </c>
      <c r="S68" s="176">
        <v>19.3</v>
      </c>
      <c r="T68" s="176">
        <v>5.8</v>
      </c>
      <c r="U68" s="147">
        <f t="shared" si="7"/>
        <v>30.051813471502587</v>
      </c>
      <c r="V68" s="96">
        <v>-5500</v>
      </c>
      <c r="W68" s="96">
        <v>3500</v>
      </c>
      <c r="X68" s="22" t="e">
        <f t="shared" si="8"/>
        <v>#DIV/0!</v>
      </c>
      <c r="Y68" s="161">
        <f t="shared" si="9"/>
        <v>-0.37115384615384617</v>
      </c>
    </row>
    <row r="69" spans="1:25" x14ac:dyDescent="0.2">
      <c r="A69" s="50" t="s">
        <v>16</v>
      </c>
      <c r="B69" s="30">
        <v>21.736000000000001</v>
      </c>
      <c r="C69" s="17">
        <v>82.6</v>
      </c>
      <c r="D69" s="17">
        <v>4</v>
      </c>
      <c r="E69" s="17">
        <v>58.4</v>
      </c>
      <c r="F69" s="17">
        <v>2.5</v>
      </c>
      <c r="G69" s="31">
        <f t="shared" si="5"/>
        <v>0.70702179176755453</v>
      </c>
      <c r="H69" s="32">
        <f t="shared" si="6"/>
        <v>96.323999999999998</v>
      </c>
      <c r="I69" s="56">
        <v>1.9300000000000001E-2</v>
      </c>
      <c r="J69" s="56">
        <v>4.4999999999999997E-3</v>
      </c>
      <c r="K69" s="56">
        <v>3.0100000000000001E-3</v>
      </c>
      <c r="L69" s="56">
        <v>1.8000000000000001E-4</v>
      </c>
      <c r="M69" s="82">
        <v>0.21786</v>
      </c>
      <c r="N69" s="17">
        <v>4.3999999999999997E-2</v>
      </c>
      <c r="O69" s="17">
        <v>1.0999999999999999E-2</v>
      </c>
      <c r="P69" s="17"/>
      <c r="Q69" s="17">
        <v>19.2</v>
      </c>
      <c r="R69" s="17">
        <v>4.5</v>
      </c>
      <c r="S69" s="175">
        <v>19.399999999999999</v>
      </c>
      <c r="T69" s="175">
        <v>1.2</v>
      </c>
      <c r="U69" s="121">
        <f t="shared" si="7"/>
        <v>6.1855670103092786</v>
      </c>
      <c r="V69" s="17">
        <v>-110</v>
      </c>
      <c r="W69" s="17">
        <v>360</v>
      </c>
      <c r="X69" s="30">
        <f t="shared" si="8"/>
        <v>-1.0416666666666741</v>
      </c>
      <c r="Y69" s="120">
        <f t="shared" si="9"/>
        <v>-4.4444444444444287E-2</v>
      </c>
    </row>
    <row r="70" spans="1:25" x14ac:dyDescent="0.2">
      <c r="A70" s="50" t="s">
        <v>1464</v>
      </c>
      <c r="B70" s="30">
        <v>21.920999999999999</v>
      </c>
      <c r="C70" s="17">
        <v>19.739999999999998</v>
      </c>
      <c r="D70" s="17">
        <v>0.47</v>
      </c>
      <c r="E70" s="17">
        <v>11.18</v>
      </c>
      <c r="F70" s="17">
        <v>0.37</v>
      </c>
      <c r="G70" s="31">
        <f t="shared" si="5"/>
        <v>0.56636271529888549</v>
      </c>
      <c r="H70" s="32">
        <f t="shared" si="6"/>
        <v>22.3673</v>
      </c>
      <c r="I70" s="56">
        <v>1.6E-2</v>
      </c>
      <c r="J70" s="56">
        <v>1.4E-2</v>
      </c>
      <c r="K70" s="56">
        <v>3.0100000000000001E-3</v>
      </c>
      <c r="L70" s="56">
        <v>3.6000000000000002E-4</v>
      </c>
      <c r="M70" s="160">
        <v>0.1</v>
      </c>
      <c r="N70" s="17">
        <v>3.5999999999999997E-2</v>
      </c>
      <c r="O70" s="17">
        <v>5.7000000000000002E-2</v>
      </c>
      <c r="P70" s="17"/>
      <c r="Q70" s="17">
        <v>15</v>
      </c>
      <c r="R70" s="17">
        <v>13</v>
      </c>
      <c r="S70" s="175">
        <v>19.399999999999999</v>
      </c>
      <c r="T70" s="175">
        <v>2.2999999999999998</v>
      </c>
      <c r="U70" s="121">
        <f t="shared" si="7"/>
        <v>11.855670103092782</v>
      </c>
      <c r="V70" s="126">
        <v>-1300</v>
      </c>
      <c r="W70" s="126">
        <v>1100</v>
      </c>
      <c r="X70" s="30">
        <f t="shared" si="8"/>
        <v>-29.333333333333321</v>
      </c>
      <c r="Y70" s="120">
        <f t="shared" si="9"/>
        <v>-0.33846153846153837</v>
      </c>
    </row>
    <row r="71" spans="1:25" x14ac:dyDescent="0.2">
      <c r="A71" s="50" t="s">
        <v>4</v>
      </c>
      <c r="B71" s="30">
        <v>13.177</v>
      </c>
      <c r="C71" s="17">
        <v>921</v>
      </c>
      <c r="D71" s="17">
        <v>53</v>
      </c>
      <c r="E71" s="17">
        <v>159.9</v>
      </c>
      <c r="F71" s="17">
        <v>3.2</v>
      </c>
      <c r="G71" s="31">
        <f t="shared" si="5"/>
        <v>0.1736156351791531</v>
      </c>
      <c r="H71" s="32">
        <f t="shared" si="6"/>
        <v>958.57650000000001</v>
      </c>
      <c r="I71" s="56">
        <v>2.0299999999999999E-2</v>
      </c>
      <c r="J71" s="56">
        <v>1.4E-3</v>
      </c>
      <c r="K71" s="56">
        <v>3.0279999999999999E-3</v>
      </c>
      <c r="L71" s="56">
        <v>1E-4</v>
      </c>
      <c r="M71" s="160">
        <v>0.1</v>
      </c>
      <c r="N71" s="17">
        <v>4.7399999999999998E-2</v>
      </c>
      <c r="O71" s="17">
        <v>3.7000000000000002E-3</v>
      </c>
      <c r="P71" s="17"/>
      <c r="Q71" s="17">
        <v>20.399999999999999</v>
      </c>
      <c r="R71" s="17">
        <v>1.4</v>
      </c>
      <c r="S71" s="175">
        <v>19.489999999999998</v>
      </c>
      <c r="T71" s="175">
        <v>0.64</v>
      </c>
      <c r="U71" s="121">
        <f t="shared" si="7"/>
        <v>3.2837352488455624</v>
      </c>
      <c r="V71" s="17">
        <v>130</v>
      </c>
      <c r="W71" s="17">
        <v>150</v>
      </c>
      <c r="X71" s="30">
        <f t="shared" si="8"/>
        <v>4.4607843137254966</v>
      </c>
      <c r="Y71" s="120">
        <f t="shared" si="9"/>
        <v>0.65000000000000013</v>
      </c>
    </row>
    <row r="72" spans="1:25" x14ac:dyDescent="0.2">
      <c r="A72" s="50" t="s">
        <v>1465</v>
      </c>
      <c r="B72" s="30">
        <v>8.1248000000000005</v>
      </c>
      <c r="C72" s="17">
        <v>45.2</v>
      </c>
      <c r="D72" s="17">
        <v>6.7</v>
      </c>
      <c r="E72" s="17">
        <v>34</v>
      </c>
      <c r="F72" s="17">
        <v>4.5</v>
      </c>
      <c r="G72" s="31">
        <f t="shared" si="5"/>
        <v>0.75221238938053092</v>
      </c>
      <c r="H72" s="32">
        <f t="shared" si="6"/>
        <v>53.190000000000005</v>
      </c>
      <c r="I72" s="56">
        <v>2.8000000000000001E-2</v>
      </c>
      <c r="J72" s="56">
        <v>1.2E-2</v>
      </c>
      <c r="K72" s="56">
        <v>3.0500000000000002E-3</v>
      </c>
      <c r="L72" s="56">
        <v>4.2000000000000002E-4</v>
      </c>
      <c r="M72" s="160">
        <v>0.1</v>
      </c>
      <c r="N72" s="17">
        <v>7.1999999999999995E-2</v>
      </c>
      <c r="O72" s="17">
        <v>0.04</v>
      </c>
      <c r="P72" s="17"/>
      <c r="Q72" s="17">
        <v>30</v>
      </c>
      <c r="R72" s="17">
        <v>13</v>
      </c>
      <c r="S72" s="175">
        <v>19.600000000000001</v>
      </c>
      <c r="T72" s="175">
        <v>2.7</v>
      </c>
      <c r="U72" s="121">
        <f t="shared" si="7"/>
        <v>13.77551020408163</v>
      </c>
      <c r="V72" s="17">
        <v>300</v>
      </c>
      <c r="W72" s="17">
        <v>1000</v>
      </c>
      <c r="X72" s="30">
        <f t="shared" si="8"/>
        <v>34.666666666666657</v>
      </c>
      <c r="Y72" s="120">
        <f t="shared" si="9"/>
        <v>0.79999999999999993</v>
      </c>
    </row>
    <row r="73" spans="1:25" s="54" customFormat="1" x14ac:dyDescent="0.2">
      <c r="A73" s="54" t="s">
        <v>1466</v>
      </c>
      <c r="B73" s="22">
        <v>20.414000000000001</v>
      </c>
      <c r="C73" s="25">
        <v>7.86</v>
      </c>
      <c r="D73" s="25">
        <v>0.28000000000000003</v>
      </c>
      <c r="E73" s="25">
        <v>3.4</v>
      </c>
      <c r="F73" s="25">
        <v>0.28999999999999998</v>
      </c>
      <c r="G73" s="23">
        <f t="shared" si="5"/>
        <v>0.43256997455470736</v>
      </c>
      <c r="H73" s="24">
        <f t="shared" si="6"/>
        <v>8.6590000000000007</v>
      </c>
      <c r="I73" s="58">
        <v>0</v>
      </c>
      <c r="J73" s="58">
        <v>4.2000000000000003E-2</v>
      </c>
      <c r="K73" s="58">
        <v>3.0699999999999998E-3</v>
      </c>
      <c r="L73" s="58">
        <v>8.3000000000000001E-4</v>
      </c>
      <c r="M73" s="162">
        <v>0.1</v>
      </c>
      <c r="N73" s="25">
        <v>0.01</v>
      </c>
      <c r="O73" s="25">
        <v>0.11</v>
      </c>
      <c r="P73" s="25"/>
      <c r="Q73" s="25">
        <v>-7</v>
      </c>
      <c r="R73" s="25">
        <v>43</v>
      </c>
      <c r="S73" s="176">
        <v>19.7</v>
      </c>
      <c r="T73" s="176">
        <v>5.3</v>
      </c>
      <c r="U73" s="147">
        <f t="shared" si="7"/>
        <v>26.903553299492383</v>
      </c>
      <c r="V73" s="96">
        <v>-3500</v>
      </c>
      <c r="W73" s="96">
        <v>2100</v>
      </c>
      <c r="X73" s="22">
        <f t="shared" si="8"/>
        <v>381.42857142857139</v>
      </c>
      <c r="Y73" s="161">
        <f t="shared" si="9"/>
        <v>-0.62093023255813951</v>
      </c>
    </row>
    <row r="74" spans="1:25" x14ac:dyDescent="0.2">
      <c r="A74" s="50" t="s">
        <v>1467</v>
      </c>
      <c r="B74" s="30">
        <v>6.0124000000000004</v>
      </c>
      <c r="C74" s="17">
        <v>196.2</v>
      </c>
      <c r="D74" s="17">
        <v>8.6999999999999993</v>
      </c>
      <c r="E74" s="17">
        <v>115</v>
      </c>
      <c r="F74" s="17">
        <v>3.2</v>
      </c>
      <c r="G74" s="31">
        <f t="shared" si="5"/>
        <v>0.58613659531090723</v>
      </c>
      <c r="H74" s="32">
        <f t="shared" si="6"/>
        <v>223.22499999999999</v>
      </c>
      <c r="I74" s="56">
        <v>1.83E-2</v>
      </c>
      <c r="J74" s="56">
        <v>4.3E-3</v>
      </c>
      <c r="K74" s="56">
        <v>3.0599999999999998E-3</v>
      </c>
      <c r="L74" s="56">
        <v>2.2000000000000001E-4</v>
      </c>
      <c r="M74" s="160">
        <v>0.1</v>
      </c>
      <c r="N74" s="17">
        <v>4.2999999999999997E-2</v>
      </c>
      <c r="O74" s="17">
        <v>1.0999999999999999E-2</v>
      </c>
      <c r="P74" s="17"/>
      <c r="Q74" s="17">
        <v>18.399999999999999</v>
      </c>
      <c r="R74" s="17">
        <v>4.2</v>
      </c>
      <c r="S74" s="175">
        <v>19.7</v>
      </c>
      <c r="T74" s="175">
        <v>1.4</v>
      </c>
      <c r="U74" s="121">
        <f t="shared" si="7"/>
        <v>7.1065989847715745</v>
      </c>
      <c r="V74" s="17">
        <v>-60</v>
      </c>
      <c r="W74" s="17">
        <v>400</v>
      </c>
      <c r="X74" s="30">
        <f t="shared" si="8"/>
        <v>-7.0652173913043459</v>
      </c>
      <c r="Y74" s="120">
        <f t="shared" si="9"/>
        <v>-0.3095238095238097</v>
      </c>
    </row>
    <row r="75" spans="1:25" s="54" customFormat="1" x14ac:dyDescent="0.2">
      <c r="A75" s="54" t="s">
        <v>1468</v>
      </c>
      <c r="B75" s="22">
        <v>22.49</v>
      </c>
      <c r="C75" s="25">
        <v>6.46</v>
      </c>
      <c r="D75" s="25">
        <v>0.33</v>
      </c>
      <c r="E75" s="25">
        <v>2.34</v>
      </c>
      <c r="F75" s="25">
        <v>0.11</v>
      </c>
      <c r="G75" s="23">
        <f t="shared" si="5"/>
        <v>0.36222910216718263</v>
      </c>
      <c r="H75" s="24">
        <f t="shared" si="6"/>
        <v>7.0099</v>
      </c>
      <c r="I75" s="58">
        <v>0.05</v>
      </c>
      <c r="J75" s="58">
        <v>6.0999999999999999E-2</v>
      </c>
      <c r="K75" s="58">
        <v>3.0999999999999999E-3</v>
      </c>
      <c r="L75" s="58">
        <v>9.8999999999999999E-4</v>
      </c>
      <c r="M75" s="80">
        <v>1.1601999999999999E-2</v>
      </c>
      <c r="N75" s="25">
        <v>-0.02</v>
      </c>
      <c r="O75" s="25">
        <v>0.16</v>
      </c>
      <c r="P75" s="25"/>
      <c r="Q75" s="25">
        <v>30</v>
      </c>
      <c r="R75" s="25">
        <v>61</v>
      </c>
      <c r="S75" s="176">
        <v>19.899999999999999</v>
      </c>
      <c r="T75" s="176">
        <v>6.4</v>
      </c>
      <c r="U75" s="147">
        <f t="shared" si="7"/>
        <v>32.160804020100507</v>
      </c>
      <c r="V75" s="96">
        <v>-3900</v>
      </c>
      <c r="W75" s="96">
        <v>2600</v>
      </c>
      <c r="X75" s="22">
        <f t="shared" si="8"/>
        <v>33.666666666666664</v>
      </c>
      <c r="Y75" s="161">
        <f t="shared" si="9"/>
        <v>0.1655737704918033</v>
      </c>
    </row>
    <row r="76" spans="1:25" x14ac:dyDescent="0.2">
      <c r="A76" s="50" t="s">
        <v>1469</v>
      </c>
      <c r="B76" s="30">
        <v>8.7652000000000001</v>
      </c>
      <c r="C76" s="17">
        <v>77</v>
      </c>
      <c r="D76" s="17">
        <v>3.3</v>
      </c>
      <c r="E76" s="17">
        <v>45.4</v>
      </c>
      <c r="F76" s="17">
        <v>2.1</v>
      </c>
      <c r="G76" s="31">
        <f t="shared" si="5"/>
        <v>0.58961038961038958</v>
      </c>
      <c r="H76" s="32">
        <f t="shared" si="6"/>
        <v>87.668999999999997</v>
      </c>
      <c r="I76" s="56">
        <v>2.52E-2</v>
      </c>
      <c r="J76" s="56">
        <v>8.3999999999999995E-3</v>
      </c>
      <c r="K76" s="56">
        <v>3.13E-3</v>
      </c>
      <c r="L76" s="56">
        <v>2.7E-4</v>
      </c>
      <c r="M76" s="160">
        <v>0.1</v>
      </c>
      <c r="N76" s="17">
        <v>0.06</v>
      </c>
      <c r="O76" s="17">
        <v>2.1000000000000001E-2</v>
      </c>
      <c r="P76" s="17"/>
      <c r="Q76" s="17">
        <v>24.9</v>
      </c>
      <c r="R76" s="17">
        <v>8.3000000000000007</v>
      </c>
      <c r="S76" s="175">
        <v>20.100000000000001</v>
      </c>
      <c r="T76" s="175">
        <v>1.7</v>
      </c>
      <c r="U76" s="121">
        <f t="shared" si="7"/>
        <v>8.4577114427860689</v>
      </c>
      <c r="V76" s="17">
        <v>240</v>
      </c>
      <c r="W76" s="17">
        <v>600</v>
      </c>
      <c r="X76" s="30">
        <f t="shared" si="8"/>
        <v>19.277108433734924</v>
      </c>
      <c r="Y76" s="120">
        <f t="shared" si="9"/>
        <v>0.57831325301204783</v>
      </c>
    </row>
    <row r="77" spans="1:25" x14ac:dyDescent="0.2">
      <c r="A77" s="50" t="s">
        <v>1470</v>
      </c>
      <c r="B77" s="30">
        <v>4.7862999999999998</v>
      </c>
      <c r="C77" s="17">
        <v>216.8</v>
      </c>
      <c r="D77" s="17">
        <v>7.1</v>
      </c>
      <c r="E77" s="17">
        <v>92.4</v>
      </c>
      <c r="F77" s="17">
        <v>2.7</v>
      </c>
      <c r="G77" s="31">
        <f t="shared" si="5"/>
        <v>0.42619926199261993</v>
      </c>
      <c r="H77" s="32">
        <f t="shared" si="6"/>
        <v>238.51400000000001</v>
      </c>
      <c r="I77" s="56">
        <v>1.8700000000000001E-2</v>
      </c>
      <c r="J77" s="56">
        <v>5.3E-3</v>
      </c>
      <c r="K77" s="56">
        <v>3.13E-3</v>
      </c>
      <c r="L77" s="56">
        <v>2.7E-4</v>
      </c>
      <c r="M77" s="82">
        <v>0.51841999999999999</v>
      </c>
      <c r="N77" s="17">
        <v>4.2999999999999997E-2</v>
      </c>
      <c r="O77" s="17">
        <v>1.0999999999999999E-2</v>
      </c>
      <c r="P77" s="17"/>
      <c r="Q77" s="17">
        <v>18.8</v>
      </c>
      <c r="R77" s="17">
        <v>5.3</v>
      </c>
      <c r="S77" s="175">
        <v>20.100000000000001</v>
      </c>
      <c r="T77" s="175">
        <v>1.7</v>
      </c>
      <c r="U77" s="121">
        <f t="shared" si="7"/>
        <v>8.4577114427860689</v>
      </c>
      <c r="V77" s="17">
        <v>-130</v>
      </c>
      <c r="W77" s="17">
        <v>410</v>
      </c>
      <c r="X77" s="30">
        <f t="shared" si="8"/>
        <v>-6.9148936170212894</v>
      </c>
      <c r="Y77" s="120">
        <f t="shared" si="9"/>
        <v>-0.24528301886792467</v>
      </c>
    </row>
    <row r="78" spans="1:25" x14ac:dyDescent="0.2">
      <c r="A78" s="50" t="s">
        <v>1471</v>
      </c>
      <c r="B78" s="30">
        <v>22.376000000000001</v>
      </c>
      <c r="C78" s="17">
        <v>65.5</v>
      </c>
      <c r="D78" s="17">
        <v>6.6</v>
      </c>
      <c r="E78" s="17">
        <v>41.7</v>
      </c>
      <c r="F78" s="17">
        <v>3.6</v>
      </c>
      <c r="G78" s="31">
        <f t="shared" si="5"/>
        <v>0.63664122137404588</v>
      </c>
      <c r="H78" s="32">
        <f t="shared" si="6"/>
        <v>75.299499999999995</v>
      </c>
      <c r="I78" s="56">
        <v>1.3899999999999999E-2</v>
      </c>
      <c r="J78" s="56">
        <v>7.0000000000000001E-3</v>
      </c>
      <c r="K78" s="56">
        <v>3.1199999999999999E-3</v>
      </c>
      <c r="L78" s="56">
        <v>2.9E-4</v>
      </c>
      <c r="M78" s="82">
        <v>0.14376</v>
      </c>
      <c r="N78" s="17">
        <v>2.5999999999999999E-2</v>
      </c>
      <c r="O78" s="17">
        <v>1.7999999999999999E-2</v>
      </c>
      <c r="P78" s="17"/>
      <c r="Q78" s="17">
        <v>14.4</v>
      </c>
      <c r="R78" s="17">
        <v>7.1</v>
      </c>
      <c r="S78" s="175">
        <v>20.100000000000001</v>
      </c>
      <c r="T78" s="175">
        <v>1.8</v>
      </c>
      <c r="U78" s="121">
        <f t="shared" si="7"/>
        <v>8.9552238805970141</v>
      </c>
      <c r="V78" s="17">
        <v>-600</v>
      </c>
      <c r="W78" s="17">
        <v>550</v>
      </c>
      <c r="X78" s="30">
        <f t="shared" si="8"/>
        <v>-39.58333333333335</v>
      </c>
      <c r="Y78" s="120">
        <f t="shared" si="9"/>
        <v>-0.80281690140845086</v>
      </c>
    </row>
    <row r="79" spans="1:25" s="54" customFormat="1" x14ac:dyDescent="0.2">
      <c r="A79" s="54" t="s">
        <v>1472</v>
      </c>
      <c r="B79" s="22">
        <v>6.8247999999999998</v>
      </c>
      <c r="C79" s="25">
        <v>12.4</v>
      </c>
      <c r="D79" s="25">
        <v>3.2</v>
      </c>
      <c r="E79" s="25">
        <v>6.7</v>
      </c>
      <c r="F79" s="25">
        <v>2.4</v>
      </c>
      <c r="G79" s="23">
        <f t="shared" si="5"/>
        <v>0.54032258064516125</v>
      </c>
      <c r="H79" s="24">
        <f t="shared" si="6"/>
        <v>13.974500000000001</v>
      </c>
      <c r="I79" s="58">
        <v>2.7E-2</v>
      </c>
      <c r="J79" s="58">
        <v>3.5999999999999997E-2</v>
      </c>
      <c r="K79" s="58">
        <v>3.2000000000000002E-3</v>
      </c>
      <c r="L79" s="58">
        <v>1E-3</v>
      </c>
      <c r="M79" s="162">
        <v>0.1</v>
      </c>
      <c r="N79" s="25">
        <v>0.18</v>
      </c>
      <c r="O79" s="25">
        <v>0.11</v>
      </c>
      <c r="P79" s="25"/>
      <c r="Q79" s="25">
        <v>23</v>
      </c>
      <c r="R79" s="25">
        <v>35</v>
      </c>
      <c r="S79" s="176">
        <v>20.6</v>
      </c>
      <c r="T79" s="176">
        <v>6.5</v>
      </c>
      <c r="U79" s="147">
        <f t="shared" si="7"/>
        <v>31.553398058252423</v>
      </c>
      <c r="V79" s="25">
        <v>800</v>
      </c>
      <c r="W79" s="25">
        <v>1400</v>
      </c>
      <c r="X79" s="22">
        <f t="shared" si="8"/>
        <v>10.434782608695647</v>
      </c>
      <c r="Y79" s="161">
        <f t="shared" si="9"/>
        <v>6.8571428571428533E-2</v>
      </c>
    </row>
    <row r="80" spans="1:25" x14ac:dyDescent="0.2">
      <c r="A80" s="50" t="s">
        <v>22</v>
      </c>
      <c r="B80" s="30">
        <v>9.7487999999999992</v>
      </c>
      <c r="C80" s="17">
        <v>143</v>
      </c>
      <c r="D80" s="17">
        <v>3.3</v>
      </c>
      <c r="E80" s="17">
        <v>104.7</v>
      </c>
      <c r="F80" s="17">
        <v>8.5</v>
      </c>
      <c r="G80" s="31">
        <f t="shared" si="5"/>
        <v>0.73216783216783221</v>
      </c>
      <c r="H80" s="32">
        <f t="shared" si="6"/>
        <v>167.6045</v>
      </c>
      <c r="I80" s="56">
        <v>1.9699999999999999E-2</v>
      </c>
      <c r="J80" s="56">
        <v>4.5999999999999999E-3</v>
      </c>
      <c r="K80" s="56">
        <v>3.2200000000000002E-3</v>
      </c>
      <c r="L80" s="56">
        <v>2.7999999999999998E-4</v>
      </c>
      <c r="M80" s="160">
        <v>0.1</v>
      </c>
      <c r="N80" s="17">
        <v>4.5999999999999999E-2</v>
      </c>
      <c r="O80" s="17">
        <v>1.2E-2</v>
      </c>
      <c r="P80" s="17"/>
      <c r="Q80" s="17">
        <v>19.7</v>
      </c>
      <c r="R80" s="17">
        <v>4.5</v>
      </c>
      <c r="S80" s="175">
        <v>20.7</v>
      </c>
      <c r="T80" s="175">
        <v>1.8</v>
      </c>
      <c r="U80" s="121">
        <f t="shared" si="7"/>
        <v>8.6956521739130448</v>
      </c>
      <c r="V80" s="17">
        <v>30</v>
      </c>
      <c r="W80" s="17">
        <v>420</v>
      </c>
      <c r="X80" s="30">
        <f t="shared" si="8"/>
        <v>-5.0761421319796884</v>
      </c>
      <c r="Y80" s="120">
        <f t="shared" si="9"/>
        <v>-0.22222222222222221</v>
      </c>
    </row>
    <row r="81" spans="1:25" s="54" customFormat="1" x14ac:dyDescent="0.2">
      <c r="A81" s="54" t="s">
        <v>1473</v>
      </c>
      <c r="B81" s="22">
        <v>7.5541999999999998</v>
      </c>
      <c r="C81" s="25">
        <v>8.26</v>
      </c>
      <c r="D81" s="25">
        <v>0.82</v>
      </c>
      <c r="E81" s="25">
        <v>3.06</v>
      </c>
      <c r="F81" s="25">
        <v>0.52</v>
      </c>
      <c r="G81" s="23">
        <f t="shared" si="5"/>
        <v>0.37046004842615016</v>
      </c>
      <c r="H81" s="24">
        <f t="shared" si="6"/>
        <v>8.979099999999999</v>
      </c>
      <c r="I81" s="58">
        <v>1.9E-2</v>
      </c>
      <c r="J81" s="58">
        <v>6.2E-2</v>
      </c>
      <c r="K81" s="58">
        <v>3.2000000000000002E-3</v>
      </c>
      <c r="L81" s="58">
        <v>1.1000000000000001E-3</v>
      </c>
      <c r="M81" s="80">
        <v>2.1231E-2</v>
      </c>
      <c r="N81" s="25">
        <v>7.0000000000000007E-2</v>
      </c>
      <c r="O81" s="25">
        <v>0.28999999999999998</v>
      </c>
      <c r="P81" s="25"/>
      <c r="Q81" s="25">
        <v>6</v>
      </c>
      <c r="R81" s="25">
        <v>60</v>
      </c>
      <c r="S81" s="176">
        <v>20.8</v>
      </c>
      <c r="T81" s="176">
        <v>6.9</v>
      </c>
      <c r="U81" s="147">
        <f t="shared" si="7"/>
        <v>33.17307692307692</v>
      </c>
      <c r="V81" s="96">
        <v>-1600</v>
      </c>
      <c r="W81" s="96">
        <v>3200</v>
      </c>
      <c r="X81" s="22">
        <f t="shared" si="8"/>
        <v>-246.66666666666669</v>
      </c>
      <c r="Y81" s="161">
        <f t="shared" si="9"/>
        <v>-0.24666666666666667</v>
      </c>
    </row>
    <row r="82" spans="1:25" x14ac:dyDescent="0.2">
      <c r="A82" s="50" t="s">
        <v>1474</v>
      </c>
      <c r="B82" s="30">
        <v>13.65</v>
      </c>
      <c r="C82" s="17">
        <v>155</v>
      </c>
      <c r="D82" s="17">
        <v>10</v>
      </c>
      <c r="E82" s="17">
        <v>75.5</v>
      </c>
      <c r="F82" s="17">
        <v>4.5</v>
      </c>
      <c r="G82" s="31">
        <f t="shared" si="5"/>
        <v>0.48709677419354841</v>
      </c>
      <c r="H82" s="32">
        <f t="shared" si="6"/>
        <v>172.74250000000001</v>
      </c>
      <c r="I82" s="56">
        <v>2.0500000000000001E-2</v>
      </c>
      <c r="J82" s="56">
        <v>4.4000000000000003E-3</v>
      </c>
      <c r="K82" s="56">
        <v>3.3E-3</v>
      </c>
      <c r="L82" s="56">
        <v>2.0000000000000001E-4</v>
      </c>
      <c r="M82" s="82">
        <v>0.10009999999999999</v>
      </c>
      <c r="N82" s="17">
        <v>4.3799999999999999E-2</v>
      </c>
      <c r="O82" s="17">
        <v>9.7999999999999997E-3</v>
      </c>
      <c r="P82" s="17"/>
      <c r="Q82" s="17">
        <v>20.5</v>
      </c>
      <c r="R82" s="17">
        <v>4.4000000000000004</v>
      </c>
      <c r="S82" s="175">
        <v>21.2</v>
      </c>
      <c r="T82" s="175">
        <v>1.3</v>
      </c>
      <c r="U82" s="121">
        <f t="shared" si="7"/>
        <v>6.1320754716981138</v>
      </c>
      <c r="V82" s="17">
        <v>20</v>
      </c>
      <c r="W82" s="17">
        <v>350</v>
      </c>
      <c r="X82" s="30">
        <f t="shared" si="8"/>
        <v>-3.4146341463414664</v>
      </c>
      <c r="Y82" s="120">
        <f t="shared" si="9"/>
        <v>-0.15909090909090892</v>
      </c>
    </row>
    <row r="83" spans="1:25" x14ac:dyDescent="0.2">
      <c r="A83" s="50" t="s">
        <v>1475</v>
      </c>
      <c r="B83" s="30">
        <v>10.840999999999999</v>
      </c>
      <c r="C83" s="17">
        <v>159</v>
      </c>
      <c r="D83" s="17">
        <v>26</v>
      </c>
      <c r="E83" s="17">
        <v>48.2</v>
      </c>
      <c r="F83" s="17">
        <v>8</v>
      </c>
      <c r="G83" s="31">
        <f t="shared" si="5"/>
        <v>0.30314465408805036</v>
      </c>
      <c r="H83" s="32">
        <f t="shared" si="6"/>
        <v>170.327</v>
      </c>
      <c r="I83" s="56">
        <v>1.55E-2</v>
      </c>
      <c r="J83" s="56">
        <v>4.8999999999999998E-3</v>
      </c>
      <c r="K83" s="56">
        <v>3.32E-3</v>
      </c>
      <c r="L83" s="56">
        <v>2.0000000000000001E-4</v>
      </c>
      <c r="M83" s="160">
        <v>0.1</v>
      </c>
      <c r="N83" s="17">
        <v>4.1000000000000002E-2</v>
      </c>
      <c r="O83" s="17">
        <v>1.4E-2</v>
      </c>
      <c r="P83" s="17"/>
      <c r="Q83" s="17">
        <v>15.5</v>
      </c>
      <c r="R83" s="17">
        <v>4.9000000000000004</v>
      </c>
      <c r="S83" s="175">
        <v>21.4</v>
      </c>
      <c r="T83" s="175">
        <v>1.3</v>
      </c>
      <c r="U83" s="121">
        <f t="shared" si="7"/>
        <v>6.0747663551401878</v>
      </c>
      <c r="V83" s="17">
        <v>-310</v>
      </c>
      <c r="W83" s="17">
        <v>430</v>
      </c>
      <c r="X83" s="30">
        <f t="shared" si="8"/>
        <v>-38.064516129032256</v>
      </c>
      <c r="Y83" s="120">
        <f t="shared" si="9"/>
        <v>-1.2040816326530608</v>
      </c>
    </row>
    <row r="84" spans="1:25" x14ac:dyDescent="0.2">
      <c r="A84" s="50" t="s">
        <v>1476</v>
      </c>
      <c r="B84" s="30">
        <v>13.487</v>
      </c>
      <c r="C84" s="17">
        <v>99.9</v>
      </c>
      <c r="D84" s="17">
        <v>5.0999999999999996</v>
      </c>
      <c r="E84" s="17">
        <v>74.3</v>
      </c>
      <c r="F84" s="17">
        <v>2</v>
      </c>
      <c r="G84" s="31">
        <f t="shared" si="5"/>
        <v>0.74374374374374363</v>
      </c>
      <c r="H84" s="32">
        <f t="shared" si="6"/>
        <v>117.3605</v>
      </c>
      <c r="I84" s="56">
        <v>2.29E-2</v>
      </c>
      <c r="J84" s="56">
        <v>4.3E-3</v>
      </c>
      <c r="K84" s="56">
        <v>3.3600000000000001E-3</v>
      </c>
      <c r="L84" s="56">
        <v>2.1000000000000001E-4</v>
      </c>
      <c r="M84" s="82">
        <v>0.11801</v>
      </c>
      <c r="N84" s="17">
        <v>4.3200000000000002E-2</v>
      </c>
      <c r="O84" s="17">
        <v>8.6999999999999994E-3</v>
      </c>
      <c r="P84" s="17"/>
      <c r="Q84" s="17">
        <v>22.8</v>
      </c>
      <c r="R84" s="17">
        <v>4.3</v>
      </c>
      <c r="S84" s="175">
        <v>21.6</v>
      </c>
      <c r="T84" s="175">
        <v>1.3</v>
      </c>
      <c r="U84" s="121">
        <f t="shared" si="7"/>
        <v>6.0185185185185182</v>
      </c>
      <c r="V84" s="17">
        <v>-120</v>
      </c>
      <c r="W84" s="17">
        <v>310</v>
      </c>
      <c r="X84" s="30">
        <f t="shared" si="8"/>
        <v>5.2631578947368363</v>
      </c>
      <c r="Y84" s="120">
        <f t="shared" si="9"/>
        <v>0.27906976744186029</v>
      </c>
    </row>
    <row r="85" spans="1:25" x14ac:dyDescent="0.2">
      <c r="A85" s="50" t="s">
        <v>1477</v>
      </c>
      <c r="B85" s="30">
        <v>6.6623000000000001</v>
      </c>
      <c r="C85" s="17">
        <v>611</v>
      </c>
      <c r="D85" s="17">
        <v>29</v>
      </c>
      <c r="E85" s="17">
        <v>158</v>
      </c>
      <c r="F85" s="17">
        <v>11</v>
      </c>
      <c r="G85" s="31">
        <f t="shared" si="5"/>
        <v>0.25859247135842883</v>
      </c>
      <c r="H85" s="32">
        <f t="shared" si="6"/>
        <v>648.13</v>
      </c>
      <c r="I85" s="56">
        <v>2.0299999999999999E-2</v>
      </c>
      <c r="J85" s="56">
        <v>2.7000000000000001E-3</v>
      </c>
      <c r="K85" s="56">
        <v>3.3700000000000002E-3</v>
      </c>
      <c r="L85" s="56">
        <v>2.2000000000000001E-4</v>
      </c>
      <c r="M85" s="82">
        <v>0.12378</v>
      </c>
      <c r="N85" s="17">
        <v>4.4999999999999998E-2</v>
      </c>
      <c r="O85" s="17">
        <v>6.1999999999999998E-3</v>
      </c>
      <c r="P85" s="17"/>
      <c r="Q85" s="17">
        <v>20.399999999999999</v>
      </c>
      <c r="R85" s="17">
        <v>2.7</v>
      </c>
      <c r="S85" s="175">
        <v>21.7</v>
      </c>
      <c r="T85" s="175">
        <v>1.4</v>
      </c>
      <c r="U85" s="121">
        <f t="shared" si="7"/>
        <v>6.4516129032258061</v>
      </c>
      <c r="V85" s="17">
        <v>40</v>
      </c>
      <c r="W85" s="17">
        <v>250</v>
      </c>
      <c r="X85" s="30">
        <f t="shared" si="8"/>
        <v>-6.3725490196078427</v>
      </c>
      <c r="Y85" s="120">
        <f t="shared" si="9"/>
        <v>-0.48148148148148173</v>
      </c>
    </row>
    <row r="86" spans="1:25" x14ac:dyDescent="0.2">
      <c r="A86" s="50" t="s">
        <v>1478</v>
      </c>
      <c r="B86" s="30">
        <v>11.6</v>
      </c>
      <c r="C86" s="17">
        <v>653</v>
      </c>
      <c r="D86" s="17">
        <v>23</v>
      </c>
      <c r="E86" s="17">
        <v>140.69999999999999</v>
      </c>
      <c r="F86" s="17">
        <v>5.8</v>
      </c>
      <c r="G86" s="31">
        <f t="shared" si="5"/>
        <v>0.21546707503828483</v>
      </c>
      <c r="H86" s="32">
        <f t="shared" si="6"/>
        <v>686.06449999999995</v>
      </c>
      <c r="I86" s="56">
        <v>2.2599999999999999E-2</v>
      </c>
      <c r="J86" s="56">
        <v>1.4E-3</v>
      </c>
      <c r="K86" s="56">
        <v>3.496E-3</v>
      </c>
      <c r="L86" s="56">
        <v>9.8999999999999994E-5</v>
      </c>
      <c r="M86" s="82">
        <v>0.14588000000000001</v>
      </c>
      <c r="N86" s="17">
        <v>4.4400000000000002E-2</v>
      </c>
      <c r="O86" s="17">
        <v>2.7000000000000001E-3</v>
      </c>
      <c r="P86" s="17"/>
      <c r="Q86" s="17">
        <v>22.7</v>
      </c>
      <c r="R86" s="17">
        <v>1.4</v>
      </c>
      <c r="S86" s="175">
        <v>22.5</v>
      </c>
      <c r="T86" s="175">
        <v>0.63</v>
      </c>
      <c r="U86" s="121">
        <f t="shared" si="7"/>
        <v>2.8000000000000003</v>
      </c>
      <c r="V86" s="17">
        <v>-40</v>
      </c>
      <c r="W86" s="17">
        <v>110</v>
      </c>
      <c r="X86" s="30">
        <f t="shared" si="8"/>
        <v>0.88105726872246271</v>
      </c>
      <c r="Y86" s="120">
        <f t="shared" si="9"/>
        <v>0.14285714285714235</v>
      </c>
    </row>
    <row r="87" spans="1:25" x14ac:dyDescent="0.2">
      <c r="A87" s="50" t="s">
        <v>1479</v>
      </c>
      <c r="B87" s="30">
        <v>19.433</v>
      </c>
      <c r="C87" s="17">
        <v>167.2</v>
      </c>
      <c r="D87" s="17">
        <v>9.1999999999999993</v>
      </c>
      <c r="E87" s="17">
        <v>136.6</v>
      </c>
      <c r="F87" s="17">
        <v>4.4000000000000004</v>
      </c>
      <c r="G87" s="31">
        <f t="shared" si="5"/>
        <v>0.81698564593301437</v>
      </c>
      <c r="H87" s="32">
        <f t="shared" si="6"/>
        <v>199.30099999999999</v>
      </c>
      <c r="I87" s="56">
        <v>2.2800000000000001E-2</v>
      </c>
      <c r="J87" s="56">
        <v>3.3999999999999998E-3</v>
      </c>
      <c r="K87" s="56">
        <v>3.5400000000000002E-3</v>
      </c>
      <c r="L87" s="56">
        <v>1.4999999999999999E-4</v>
      </c>
      <c r="M87" s="160">
        <v>0.1</v>
      </c>
      <c r="N87" s="17">
        <v>4.5600000000000002E-2</v>
      </c>
      <c r="O87" s="17">
        <v>7.3000000000000001E-3</v>
      </c>
      <c r="P87" s="17"/>
      <c r="Q87" s="17">
        <v>22.8</v>
      </c>
      <c r="R87" s="17">
        <v>3.3</v>
      </c>
      <c r="S87" s="175">
        <v>22.79</v>
      </c>
      <c r="T87" s="175">
        <v>0.96</v>
      </c>
      <c r="U87" s="121">
        <f t="shared" si="7"/>
        <v>4.212373848179026</v>
      </c>
      <c r="V87" s="17">
        <v>10</v>
      </c>
      <c r="W87" s="17">
        <v>260</v>
      </c>
      <c r="X87" s="30">
        <f t="shared" si="8"/>
        <v>4.3859649122812705E-2</v>
      </c>
      <c r="Y87" s="120">
        <f t="shared" si="9"/>
        <v>3.0303030303035043E-3</v>
      </c>
    </row>
    <row r="88" spans="1:25" x14ac:dyDescent="0.2">
      <c r="A88" s="50" t="s">
        <v>97</v>
      </c>
      <c r="B88" s="30">
        <v>9.4247999999999994</v>
      </c>
      <c r="C88" s="17">
        <v>123</v>
      </c>
      <c r="D88" s="17">
        <v>15</v>
      </c>
      <c r="E88" s="17">
        <v>51.2</v>
      </c>
      <c r="F88" s="17">
        <v>6.5</v>
      </c>
      <c r="G88" s="31">
        <f t="shared" si="5"/>
        <v>0.41626016260162602</v>
      </c>
      <c r="H88" s="32">
        <f t="shared" si="6"/>
        <v>135.03200000000001</v>
      </c>
      <c r="I88" s="56">
        <v>2.81E-2</v>
      </c>
      <c r="J88" s="56">
        <v>5.3E-3</v>
      </c>
      <c r="K88" s="56">
        <v>3.6099999999999999E-3</v>
      </c>
      <c r="L88" s="56">
        <v>2.5999999999999998E-4</v>
      </c>
      <c r="M88" s="82">
        <v>9.6989000000000006E-2</v>
      </c>
      <c r="N88" s="17">
        <v>5.5E-2</v>
      </c>
      <c r="O88" s="17">
        <v>1.0999999999999999E-2</v>
      </c>
      <c r="P88" s="17"/>
      <c r="Q88" s="17">
        <v>28</v>
      </c>
      <c r="R88" s="17">
        <v>5.3</v>
      </c>
      <c r="S88" s="175">
        <v>23.2</v>
      </c>
      <c r="T88" s="175">
        <v>1.7</v>
      </c>
      <c r="U88" s="121">
        <f t="shared" si="7"/>
        <v>7.3275862068965507</v>
      </c>
      <c r="V88" s="17">
        <v>580</v>
      </c>
      <c r="W88" s="17">
        <v>380</v>
      </c>
      <c r="X88" s="30">
        <f t="shared" si="8"/>
        <v>17.142857142857149</v>
      </c>
      <c r="Y88" s="120">
        <f t="shared" si="9"/>
        <v>0.9056603773584907</v>
      </c>
    </row>
    <row r="89" spans="1:25" x14ac:dyDescent="0.2">
      <c r="A89" s="50" t="s">
        <v>1480</v>
      </c>
      <c r="B89" s="30">
        <v>7.7186000000000003</v>
      </c>
      <c r="C89" s="17">
        <v>157.4</v>
      </c>
      <c r="D89" s="17">
        <v>9.6</v>
      </c>
      <c r="E89" s="17">
        <v>130.1</v>
      </c>
      <c r="F89" s="17">
        <v>8.1</v>
      </c>
      <c r="G89" s="31">
        <f t="shared" si="5"/>
        <v>0.82655654383735699</v>
      </c>
      <c r="H89" s="32">
        <f t="shared" si="6"/>
        <v>187.9735</v>
      </c>
      <c r="I89" s="56">
        <v>2.4299999999999999E-2</v>
      </c>
      <c r="J89" s="56">
        <v>4.4999999999999997E-3</v>
      </c>
      <c r="K89" s="56">
        <v>3.5999999999999999E-3</v>
      </c>
      <c r="L89" s="56">
        <v>2.2000000000000001E-4</v>
      </c>
      <c r="M89" s="82">
        <v>0.28843000000000002</v>
      </c>
      <c r="N89" s="17">
        <v>4.9700000000000001E-2</v>
      </c>
      <c r="O89" s="17">
        <v>8.8999999999999999E-3</v>
      </c>
      <c r="P89" s="17"/>
      <c r="Q89" s="17">
        <v>24.3</v>
      </c>
      <c r="R89" s="17">
        <v>4.4000000000000004</v>
      </c>
      <c r="S89" s="175">
        <v>23.2</v>
      </c>
      <c r="T89" s="175">
        <v>1.4</v>
      </c>
      <c r="U89" s="121">
        <f t="shared" si="7"/>
        <v>6.0344827586206895</v>
      </c>
      <c r="V89" s="17">
        <v>230</v>
      </c>
      <c r="W89" s="17">
        <v>290</v>
      </c>
      <c r="X89" s="30">
        <f t="shared" si="8"/>
        <v>4.5267489711934168</v>
      </c>
      <c r="Y89" s="120">
        <f t="shared" si="9"/>
        <v>0.25000000000000028</v>
      </c>
    </row>
    <row r="90" spans="1:25" x14ac:dyDescent="0.2">
      <c r="A90" s="50" t="s">
        <v>1481</v>
      </c>
      <c r="B90" s="30">
        <v>14.787000000000001</v>
      </c>
      <c r="C90" s="17">
        <v>171.4</v>
      </c>
      <c r="D90" s="17">
        <v>7.6</v>
      </c>
      <c r="E90" s="17">
        <v>124.6</v>
      </c>
      <c r="F90" s="17">
        <v>2.9</v>
      </c>
      <c r="G90" s="31">
        <f t="shared" si="5"/>
        <v>0.72695449241540255</v>
      </c>
      <c r="H90" s="32">
        <f t="shared" si="6"/>
        <v>200.68100000000001</v>
      </c>
      <c r="I90" s="56">
        <v>2.63E-2</v>
      </c>
      <c r="J90" s="56">
        <v>3.5000000000000001E-3</v>
      </c>
      <c r="K90" s="56">
        <v>3.64E-3</v>
      </c>
      <c r="L90" s="56">
        <v>2.1000000000000001E-4</v>
      </c>
      <c r="M90" s="82">
        <v>0.39467999999999998</v>
      </c>
      <c r="N90" s="17">
        <v>5.2200000000000003E-2</v>
      </c>
      <c r="O90" s="17">
        <v>7.3000000000000001E-3</v>
      </c>
      <c r="P90" s="17"/>
      <c r="Q90" s="17">
        <v>26.3</v>
      </c>
      <c r="R90" s="17">
        <v>3.5</v>
      </c>
      <c r="S90" s="175">
        <v>23.4</v>
      </c>
      <c r="T90" s="175">
        <v>1.3</v>
      </c>
      <c r="U90" s="121">
        <f t="shared" si="7"/>
        <v>5.5555555555555562</v>
      </c>
      <c r="V90" s="17">
        <v>340</v>
      </c>
      <c r="W90" s="17">
        <v>260</v>
      </c>
      <c r="X90" s="30">
        <f t="shared" si="8"/>
        <v>11.026615969581755</v>
      </c>
      <c r="Y90" s="120">
        <f t="shared" si="9"/>
        <v>0.82857142857142918</v>
      </c>
    </row>
    <row r="91" spans="1:25" x14ac:dyDescent="0.2">
      <c r="A91" s="50" t="s">
        <v>1482</v>
      </c>
      <c r="B91" s="30">
        <v>8.3338999999999999</v>
      </c>
      <c r="C91" s="17">
        <v>322.3</v>
      </c>
      <c r="D91" s="17">
        <v>8.6</v>
      </c>
      <c r="E91" s="17">
        <v>93.9</v>
      </c>
      <c r="F91" s="17">
        <v>2.4</v>
      </c>
      <c r="G91" s="31">
        <f t="shared" si="5"/>
        <v>0.29134346881787154</v>
      </c>
      <c r="H91" s="32">
        <f t="shared" si="6"/>
        <v>344.36650000000003</v>
      </c>
      <c r="I91" s="56">
        <v>2.3599999999999999E-2</v>
      </c>
      <c r="J91" s="56">
        <v>3.3999999999999998E-3</v>
      </c>
      <c r="K91" s="56">
        <v>3.6600000000000001E-3</v>
      </c>
      <c r="L91" s="56">
        <v>1.9000000000000001E-4</v>
      </c>
      <c r="M91" s="82">
        <v>0.26594000000000001</v>
      </c>
      <c r="N91" s="17">
        <v>4.6699999999999998E-2</v>
      </c>
      <c r="O91" s="17">
        <v>6.6E-3</v>
      </c>
      <c r="P91" s="17"/>
      <c r="Q91" s="17">
        <v>23.6</v>
      </c>
      <c r="R91" s="17">
        <v>3.4</v>
      </c>
      <c r="S91" s="175">
        <v>23.5</v>
      </c>
      <c r="T91" s="175">
        <v>1.2</v>
      </c>
      <c r="U91" s="121">
        <f t="shared" si="7"/>
        <v>5.1063829787234036</v>
      </c>
      <c r="V91" s="17">
        <v>70</v>
      </c>
      <c r="W91" s="17">
        <v>260</v>
      </c>
      <c r="X91" s="30">
        <f t="shared" si="8"/>
        <v>0.42372881355933201</v>
      </c>
      <c r="Y91" s="120">
        <f t="shared" si="9"/>
        <v>2.9411764705882772E-2</v>
      </c>
    </row>
    <row r="92" spans="1:25" s="54" customFormat="1" x14ac:dyDescent="0.2">
      <c r="A92" s="54" t="s">
        <v>1483</v>
      </c>
      <c r="B92" s="22">
        <v>21.335999999999999</v>
      </c>
      <c r="C92" s="25">
        <v>6.44</v>
      </c>
      <c r="D92" s="25">
        <v>0.3</v>
      </c>
      <c r="E92" s="25">
        <v>2.4500000000000002</v>
      </c>
      <c r="F92" s="25">
        <v>0.11</v>
      </c>
      <c r="G92" s="23">
        <f t="shared" si="5"/>
        <v>0.38043478260869568</v>
      </c>
      <c r="H92" s="24">
        <f t="shared" si="6"/>
        <v>7.0157500000000006</v>
      </c>
      <c r="I92" s="58">
        <v>2.8000000000000001E-2</v>
      </c>
      <c r="J92" s="58">
        <v>0.05</v>
      </c>
      <c r="K92" s="58">
        <v>3.65E-3</v>
      </c>
      <c r="L92" s="58">
        <v>8.8999999999999995E-4</v>
      </c>
      <c r="M92" s="162">
        <v>0.1</v>
      </c>
      <c r="N92" s="25">
        <v>0.12</v>
      </c>
      <c r="O92" s="25">
        <v>0.16</v>
      </c>
      <c r="P92" s="25"/>
      <c r="Q92" s="25">
        <v>19</v>
      </c>
      <c r="R92" s="25">
        <v>50</v>
      </c>
      <c r="S92" s="176">
        <v>23.5</v>
      </c>
      <c r="T92" s="176">
        <v>5.7</v>
      </c>
      <c r="U92" s="147">
        <f t="shared" si="7"/>
        <v>24.255319148936174</v>
      </c>
      <c r="V92" s="96">
        <v>-4700</v>
      </c>
      <c r="W92" s="96">
        <v>2800</v>
      </c>
      <c r="X92" s="22">
        <f t="shared" si="8"/>
        <v>-23.684210526315795</v>
      </c>
      <c r="Y92" s="161">
        <f t="shared" si="9"/>
        <v>-0.09</v>
      </c>
    </row>
    <row r="93" spans="1:25" x14ac:dyDescent="0.2">
      <c r="A93" s="50" t="s">
        <v>1484</v>
      </c>
      <c r="B93" s="30">
        <v>16.838000000000001</v>
      </c>
      <c r="C93" s="17">
        <v>181.3</v>
      </c>
      <c r="D93" s="17">
        <v>5.3</v>
      </c>
      <c r="E93" s="17">
        <v>198.1</v>
      </c>
      <c r="F93" s="17">
        <v>3.2</v>
      </c>
      <c r="G93" s="31">
        <f t="shared" si="5"/>
        <v>1.0926640926640925</v>
      </c>
      <c r="H93" s="32">
        <f t="shared" si="6"/>
        <v>227.8535</v>
      </c>
      <c r="I93" s="56">
        <v>2.7400000000000001E-2</v>
      </c>
      <c r="J93" s="56">
        <v>4.1000000000000003E-3</v>
      </c>
      <c r="K93" s="56">
        <v>3.65E-3</v>
      </c>
      <c r="L93" s="56">
        <v>2.0000000000000001E-4</v>
      </c>
      <c r="M93" s="82">
        <v>0.29326000000000002</v>
      </c>
      <c r="N93" s="17">
        <v>5.6500000000000002E-2</v>
      </c>
      <c r="O93" s="17">
        <v>7.9000000000000008E-3</v>
      </c>
      <c r="P93" s="17"/>
      <c r="Q93" s="17">
        <v>27.4</v>
      </c>
      <c r="R93" s="17">
        <v>4</v>
      </c>
      <c r="S93" s="175">
        <v>23.5</v>
      </c>
      <c r="T93" s="175">
        <v>1.3</v>
      </c>
      <c r="U93" s="121">
        <f t="shared" si="7"/>
        <v>5.5319148936170217</v>
      </c>
      <c r="V93" s="17">
        <v>340</v>
      </c>
      <c r="W93" s="17">
        <v>270</v>
      </c>
      <c r="X93" s="30">
        <f t="shared" si="8"/>
        <v>14.233576642335766</v>
      </c>
      <c r="Y93" s="120">
        <f t="shared" si="9"/>
        <v>0.97499999999999964</v>
      </c>
    </row>
    <row r="94" spans="1:25" x14ac:dyDescent="0.2">
      <c r="A94" s="50" t="s">
        <v>1485</v>
      </c>
      <c r="B94" s="30">
        <v>12.398</v>
      </c>
      <c r="C94" s="17">
        <v>116.9</v>
      </c>
      <c r="D94" s="17">
        <v>3.5</v>
      </c>
      <c r="E94" s="17">
        <v>115</v>
      </c>
      <c r="F94" s="17">
        <v>3.5</v>
      </c>
      <c r="G94" s="31">
        <f t="shared" si="5"/>
        <v>0.98374679213002558</v>
      </c>
      <c r="H94" s="32">
        <f t="shared" si="6"/>
        <v>143.92500000000001</v>
      </c>
      <c r="I94" s="56">
        <v>2.0199999999999999E-2</v>
      </c>
      <c r="J94" s="56">
        <v>5.7000000000000002E-3</v>
      </c>
      <c r="K94" s="56">
        <v>3.6700000000000001E-3</v>
      </c>
      <c r="L94" s="56">
        <v>2.5000000000000001E-4</v>
      </c>
      <c r="M94" s="160">
        <v>0.1</v>
      </c>
      <c r="N94" s="17">
        <v>4.2000000000000003E-2</v>
      </c>
      <c r="O94" s="17">
        <v>1.2E-2</v>
      </c>
      <c r="P94" s="17"/>
      <c r="Q94" s="17">
        <v>20.100000000000001</v>
      </c>
      <c r="R94" s="17">
        <v>5.7</v>
      </c>
      <c r="S94" s="175">
        <v>23.6</v>
      </c>
      <c r="T94" s="175">
        <v>1.6</v>
      </c>
      <c r="U94" s="121">
        <f t="shared" si="7"/>
        <v>6.7796610169491522</v>
      </c>
      <c r="V94" s="17">
        <v>-100</v>
      </c>
      <c r="W94" s="17">
        <v>410</v>
      </c>
      <c r="X94" s="30">
        <f t="shared" si="8"/>
        <v>-17.412935323383081</v>
      </c>
      <c r="Y94" s="120">
        <f t="shared" si="9"/>
        <v>-0.61403508771929827</v>
      </c>
    </row>
    <row r="95" spans="1:25" s="54" customFormat="1" x14ac:dyDescent="0.2">
      <c r="A95" s="54" t="s">
        <v>1486</v>
      </c>
      <c r="B95" s="22">
        <v>6.4194000000000004</v>
      </c>
      <c r="C95" s="25">
        <v>776</v>
      </c>
      <c r="D95" s="25">
        <v>26</v>
      </c>
      <c r="E95" s="25">
        <v>152</v>
      </c>
      <c r="F95" s="25">
        <v>4.2</v>
      </c>
      <c r="G95" s="23">
        <f t="shared" si="5"/>
        <v>0.19587628865979381</v>
      </c>
      <c r="H95" s="24">
        <f t="shared" si="6"/>
        <v>811.72</v>
      </c>
      <c r="I95" s="58">
        <v>2.5899999999999999E-2</v>
      </c>
      <c r="J95" s="58">
        <v>2.2000000000000001E-3</v>
      </c>
      <c r="K95" s="58">
        <v>3.6800000000000001E-3</v>
      </c>
      <c r="L95" s="58">
        <v>1.6000000000000001E-4</v>
      </c>
      <c r="M95" s="162">
        <v>0.1</v>
      </c>
      <c r="N95" s="25">
        <v>5.0999999999999997E-2</v>
      </c>
      <c r="O95" s="25">
        <v>5.0000000000000001E-3</v>
      </c>
      <c r="P95" s="25"/>
      <c r="Q95" s="25">
        <v>26.4</v>
      </c>
      <c r="R95" s="25">
        <v>2.1</v>
      </c>
      <c r="S95" s="176">
        <v>23.66</v>
      </c>
      <c r="T95" s="176">
        <v>1</v>
      </c>
      <c r="U95" s="146">
        <f t="shared" si="7"/>
        <v>4.2265426880811496</v>
      </c>
      <c r="V95" s="25">
        <v>220</v>
      </c>
      <c r="W95" s="25">
        <v>200</v>
      </c>
      <c r="X95" s="22">
        <f t="shared" si="8"/>
        <v>10.378787878787875</v>
      </c>
      <c r="Y95" s="163">
        <f t="shared" si="9"/>
        <v>1.3047619047619039</v>
      </c>
    </row>
    <row r="96" spans="1:25" x14ac:dyDescent="0.2">
      <c r="A96" s="50" t="s">
        <v>1487</v>
      </c>
      <c r="B96" s="30">
        <v>8.0435999999999996</v>
      </c>
      <c r="C96" s="17">
        <v>284</v>
      </c>
      <c r="D96" s="17">
        <v>18</v>
      </c>
      <c r="E96" s="17">
        <v>115.5</v>
      </c>
      <c r="F96" s="17">
        <v>5.3</v>
      </c>
      <c r="G96" s="31">
        <f t="shared" si="5"/>
        <v>0.40669014084507044</v>
      </c>
      <c r="H96" s="32">
        <f t="shared" si="6"/>
        <v>311.14249999999998</v>
      </c>
      <c r="I96" s="56">
        <v>2.1899999999999999E-2</v>
      </c>
      <c r="J96" s="56">
        <v>2.8E-3</v>
      </c>
      <c r="K96" s="56">
        <v>3.7000000000000002E-3</v>
      </c>
      <c r="L96" s="56">
        <v>2.3000000000000001E-4</v>
      </c>
      <c r="M96" s="160">
        <v>0.1</v>
      </c>
      <c r="N96" s="17">
        <v>4.48E-2</v>
      </c>
      <c r="O96" s="17">
        <v>6.1000000000000004E-3</v>
      </c>
      <c r="P96" s="17"/>
      <c r="Q96" s="17">
        <v>22</v>
      </c>
      <c r="R96" s="17">
        <v>2.8</v>
      </c>
      <c r="S96" s="175">
        <v>23.8</v>
      </c>
      <c r="T96" s="175">
        <v>1.5</v>
      </c>
      <c r="U96" s="121">
        <f t="shared" si="7"/>
        <v>6.3025210084033612</v>
      </c>
      <c r="V96" s="17">
        <v>-30</v>
      </c>
      <c r="W96" s="17">
        <v>240</v>
      </c>
      <c r="X96" s="30">
        <f t="shared" si="8"/>
        <v>-8.1818181818181799</v>
      </c>
      <c r="Y96" s="120">
        <f t="shared" si="9"/>
        <v>-0.64285714285714313</v>
      </c>
    </row>
    <row r="97" spans="1:25" x14ac:dyDescent="0.2">
      <c r="A97" s="50" t="s">
        <v>1488</v>
      </c>
      <c r="B97" s="30">
        <v>17.225000000000001</v>
      </c>
      <c r="C97" s="17">
        <v>79.7</v>
      </c>
      <c r="D97" s="17">
        <v>2.8</v>
      </c>
      <c r="E97" s="17">
        <v>57.4</v>
      </c>
      <c r="F97" s="17">
        <v>1.6</v>
      </c>
      <c r="G97" s="31">
        <f t="shared" si="5"/>
        <v>0.72020075282308649</v>
      </c>
      <c r="H97" s="32">
        <f t="shared" si="6"/>
        <v>93.189000000000007</v>
      </c>
      <c r="I97" s="56">
        <v>2.53E-2</v>
      </c>
      <c r="J97" s="56">
        <v>6.6E-3</v>
      </c>
      <c r="K97" s="56">
        <v>3.7299999999999998E-3</v>
      </c>
      <c r="L97" s="56">
        <v>2.7999999999999998E-4</v>
      </c>
      <c r="M97" s="82">
        <v>0.14066000000000001</v>
      </c>
      <c r="N97" s="17">
        <v>4.9000000000000002E-2</v>
      </c>
      <c r="O97" s="17">
        <v>1.4E-2</v>
      </c>
      <c r="P97" s="17"/>
      <c r="Q97" s="17">
        <v>25</v>
      </c>
      <c r="R97" s="17">
        <v>6.5</v>
      </c>
      <c r="S97" s="175">
        <v>24</v>
      </c>
      <c r="T97" s="175">
        <v>1.8</v>
      </c>
      <c r="U97" s="121">
        <f t="shared" si="7"/>
        <v>7.5</v>
      </c>
      <c r="V97" s="17">
        <v>10</v>
      </c>
      <c r="W97" s="17">
        <v>410</v>
      </c>
      <c r="X97" s="30">
        <f t="shared" si="8"/>
        <v>4.0000000000000036</v>
      </c>
      <c r="Y97" s="120">
        <f t="shared" si="9"/>
        <v>0.15384615384615385</v>
      </c>
    </row>
    <row r="98" spans="1:25" x14ac:dyDescent="0.2">
      <c r="A98" s="50" t="s">
        <v>1489</v>
      </c>
      <c r="B98" s="30">
        <v>16.193000000000001</v>
      </c>
      <c r="C98" s="17">
        <v>37.700000000000003</v>
      </c>
      <c r="D98" s="17">
        <v>2.4</v>
      </c>
      <c r="E98" s="17">
        <v>23.3</v>
      </c>
      <c r="F98" s="17">
        <v>1.9</v>
      </c>
      <c r="G98" s="31">
        <f t="shared" si="5"/>
        <v>0.61803713527851456</v>
      </c>
      <c r="H98" s="32">
        <f t="shared" si="6"/>
        <v>43.1755</v>
      </c>
      <c r="I98" s="56">
        <v>3.4000000000000002E-2</v>
      </c>
      <c r="J98" s="56">
        <v>1.4E-2</v>
      </c>
      <c r="K98" s="56">
        <v>3.8E-3</v>
      </c>
      <c r="L98" s="56">
        <v>5.2999999999999998E-4</v>
      </c>
      <c r="M98" s="82">
        <v>0.22126000000000001</v>
      </c>
      <c r="N98" s="17">
        <v>7.8E-2</v>
      </c>
      <c r="O98" s="17">
        <v>3.6999999999999998E-2</v>
      </c>
      <c r="P98" s="17"/>
      <c r="Q98" s="17">
        <v>35</v>
      </c>
      <c r="R98" s="17">
        <v>13</v>
      </c>
      <c r="S98" s="175">
        <v>24.4</v>
      </c>
      <c r="T98" s="175">
        <v>3.4</v>
      </c>
      <c r="U98" s="121">
        <f t="shared" si="7"/>
        <v>13.934426229508198</v>
      </c>
      <c r="V98" s="17">
        <v>480</v>
      </c>
      <c r="W98" s="17">
        <v>680</v>
      </c>
      <c r="X98" s="30">
        <f t="shared" si="8"/>
        <v>30.285714285714292</v>
      </c>
      <c r="Y98" s="120">
        <f t="shared" si="9"/>
        <v>0.81538461538461549</v>
      </c>
    </row>
    <row r="99" spans="1:25" x14ac:dyDescent="0.2">
      <c r="A99" s="50" t="s">
        <v>18</v>
      </c>
      <c r="B99" s="30">
        <v>18.931000000000001</v>
      </c>
      <c r="C99" s="17">
        <v>125.4</v>
      </c>
      <c r="D99" s="17">
        <v>5.4</v>
      </c>
      <c r="E99" s="17">
        <v>107.8</v>
      </c>
      <c r="F99" s="17">
        <v>2.7</v>
      </c>
      <c r="G99" s="31">
        <f t="shared" si="5"/>
        <v>0.85964912280701744</v>
      </c>
      <c r="H99" s="32">
        <f t="shared" si="6"/>
        <v>150.733</v>
      </c>
      <c r="I99" s="56">
        <v>2.5399999999999999E-2</v>
      </c>
      <c r="J99" s="56">
        <v>4.7000000000000002E-3</v>
      </c>
      <c r="K99" s="56">
        <v>3.79E-3</v>
      </c>
      <c r="L99" s="56">
        <v>2.0000000000000001E-4</v>
      </c>
      <c r="M99" s="82">
        <v>9.3307000000000001E-2</v>
      </c>
      <c r="N99" s="17">
        <v>5.21E-2</v>
      </c>
      <c r="O99" s="17">
        <v>9.7999999999999997E-3</v>
      </c>
      <c r="P99" s="17"/>
      <c r="Q99" s="17">
        <v>25.3</v>
      </c>
      <c r="R99" s="17">
        <v>4.7</v>
      </c>
      <c r="S99" s="175">
        <v>24.4</v>
      </c>
      <c r="T99" s="175">
        <v>1.3</v>
      </c>
      <c r="U99" s="121">
        <f t="shared" si="7"/>
        <v>5.3278688524590168</v>
      </c>
      <c r="V99" s="17">
        <v>220</v>
      </c>
      <c r="W99" s="17">
        <v>310</v>
      </c>
      <c r="X99" s="30">
        <f t="shared" si="8"/>
        <v>3.5573122529644396</v>
      </c>
      <c r="Y99" s="120">
        <f t="shared" si="9"/>
        <v>0.1914893617021281</v>
      </c>
    </row>
    <row r="100" spans="1:25" x14ac:dyDescent="0.2">
      <c r="A100" s="50" t="s">
        <v>1490</v>
      </c>
      <c r="B100" s="30">
        <v>10.481</v>
      </c>
      <c r="C100" s="17">
        <v>78.3</v>
      </c>
      <c r="D100" s="17">
        <v>1.4</v>
      </c>
      <c r="E100" s="17">
        <v>55.1</v>
      </c>
      <c r="F100" s="17">
        <v>1.1000000000000001</v>
      </c>
      <c r="G100" s="31">
        <f t="shared" si="5"/>
        <v>0.70370370370370372</v>
      </c>
      <c r="H100" s="32">
        <f t="shared" si="6"/>
        <v>91.248499999999993</v>
      </c>
      <c r="I100" s="56">
        <v>2.1899999999999999E-2</v>
      </c>
      <c r="J100" s="56">
        <v>6.1999999999999998E-3</v>
      </c>
      <c r="K100" s="56">
        <v>3.82E-3</v>
      </c>
      <c r="L100" s="56">
        <v>4.0000000000000002E-4</v>
      </c>
      <c r="M100" s="82">
        <v>0.23103000000000001</v>
      </c>
      <c r="N100" s="17">
        <v>4.3999999999999997E-2</v>
      </c>
      <c r="O100" s="17">
        <v>1.4E-2</v>
      </c>
      <c r="P100" s="17"/>
      <c r="Q100" s="17">
        <v>23.1</v>
      </c>
      <c r="R100" s="17">
        <v>6.6</v>
      </c>
      <c r="S100" s="175">
        <v>24.6</v>
      </c>
      <c r="T100" s="175">
        <v>2.6</v>
      </c>
      <c r="U100" s="121">
        <f t="shared" si="7"/>
        <v>10.56910569105691</v>
      </c>
      <c r="V100" s="17">
        <v>-140</v>
      </c>
      <c r="W100" s="17">
        <v>420</v>
      </c>
      <c r="X100" s="30">
        <f t="shared" si="8"/>
        <v>-6.4935064935064846</v>
      </c>
      <c r="Y100" s="120">
        <f t="shared" si="9"/>
        <v>-0.22727272727272729</v>
      </c>
    </row>
    <row r="101" spans="1:25" x14ac:dyDescent="0.2">
      <c r="A101" s="50" t="s">
        <v>1491</v>
      </c>
      <c r="B101" s="30">
        <v>5.9396000000000004</v>
      </c>
      <c r="C101" s="17">
        <v>207.4</v>
      </c>
      <c r="D101" s="17">
        <v>6.9</v>
      </c>
      <c r="E101" s="17">
        <v>130.30000000000001</v>
      </c>
      <c r="F101" s="17">
        <v>3.5</v>
      </c>
      <c r="G101" s="31">
        <f t="shared" si="5"/>
        <v>0.62825458052073291</v>
      </c>
      <c r="H101" s="32">
        <f t="shared" si="6"/>
        <v>238.0205</v>
      </c>
      <c r="I101" s="56">
        <v>2.6100000000000002E-2</v>
      </c>
      <c r="J101" s="56">
        <v>6.3E-3</v>
      </c>
      <c r="K101" s="56">
        <v>3.8400000000000001E-3</v>
      </c>
      <c r="L101" s="56">
        <v>1.9000000000000001E-4</v>
      </c>
      <c r="M101" s="82">
        <v>0.42997000000000002</v>
      </c>
      <c r="N101" s="17">
        <v>4.7E-2</v>
      </c>
      <c r="O101" s="17">
        <v>0.01</v>
      </c>
      <c r="P101" s="17"/>
      <c r="Q101" s="17">
        <v>26.1</v>
      </c>
      <c r="R101" s="17">
        <v>6.2</v>
      </c>
      <c r="S101" s="175">
        <v>24.7</v>
      </c>
      <c r="T101" s="175">
        <v>1.2</v>
      </c>
      <c r="U101" s="121">
        <f t="shared" si="7"/>
        <v>4.8582995951417001</v>
      </c>
      <c r="V101" s="17">
        <v>100</v>
      </c>
      <c r="W101" s="17">
        <v>400</v>
      </c>
      <c r="X101" s="30">
        <f t="shared" si="8"/>
        <v>5.3639846743295134</v>
      </c>
      <c r="Y101" s="120">
        <f t="shared" si="9"/>
        <v>0.22580645161290355</v>
      </c>
    </row>
    <row r="102" spans="1:25" x14ac:dyDescent="0.2">
      <c r="A102" s="50" t="s">
        <v>1492</v>
      </c>
      <c r="B102" s="30">
        <v>8.2060999999999993</v>
      </c>
      <c r="C102" s="17">
        <v>399</v>
      </c>
      <c r="D102" s="17">
        <v>15</v>
      </c>
      <c r="E102" s="17">
        <v>158.30000000000001</v>
      </c>
      <c r="F102" s="17">
        <v>4</v>
      </c>
      <c r="G102" s="31">
        <f t="shared" si="5"/>
        <v>0.39674185463659151</v>
      </c>
      <c r="H102" s="32">
        <f t="shared" si="6"/>
        <v>436.20049999999998</v>
      </c>
      <c r="I102" s="56">
        <v>2.7099999999999999E-2</v>
      </c>
      <c r="J102" s="56">
        <v>3.8E-3</v>
      </c>
      <c r="K102" s="56">
        <v>3.8400000000000001E-3</v>
      </c>
      <c r="L102" s="56">
        <v>2.2000000000000001E-4</v>
      </c>
      <c r="M102" s="82">
        <v>0.37329000000000001</v>
      </c>
      <c r="N102" s="17">
        <v>4.8300000000000003E-2</v>
      </c>
      <c r="O102" s="17">
        <v>6.0000000000000001E-3</v>
      </c>
      <c r="P102" s="17"/>
      <c r="Q102" s="17">
        <v>27.1</v>
      </c>
      <c r="R102" s="17">
        <v>3.7</v>
      </c>
      <c r="S102" s="175">
        <v>24.7</v>
      </c>
      <c r="T102" s="175">
        <v>1.4</v>
      </c>
      <c r="U102" s="121">
        <f t="shared" si="7"/>
        <v>5.668016194331984</v>
      </c>
      <c r="V102" s="17">
        <v>140</v>
      </c>
      <c r="W102" s="17">
        <v>240</v>
      </c>
      <c r="X102" s="30">
        <f t="shared" si="8"/>
        <v>8.8560885608856115</v>
      </c>
      <c r="Y102" s="120">
        <f t="shared" si="9"/>
        <v>0.64864864864864924</v>
      </c>
    </row>
    <row r="103" spans="1:25" s="54" customFormat="1" x14ac:dyDescent="0.2">
      <c r="A103" s="54" t="s">
        <v>1493</v>
      </c>
      <c r="B103" s="22">
        <v>21.611999999999998</v>
      </c>
      <c r="C103" s="25">
        <v>4.91</v>
      </c>
      <c r="D103" s="25">
        <v>0.17</v>
      </c>
      <c r="E103" s="25">
        <v>1.6539999999999999</v>
      </c>
      <c r="F103" s="25">
        <v>6.6000000000000003E-2</v>
      </c>
      <c r="G103" s="23">
        <f t="shared" si="5"/>
        <v>0.33686354378818734</v>
      </c>
      <c r="H103" s="24">
        <f t="shared" si="6"/>
        <v>5.2986900000000006</v>
      </c>
      <c r="I103" s="58">
        <v>3.6999999999999998E-2</v>
      </c>
      <c r="J103" s="58">
        <v>6.6000000000000003E-2</v>
      </c>
      <c r="K103" s="58">
        <v>3.8999999999999998E-3</v>
      </c>
      <c r="L103" s="58">
        <v>1.1000000000000001E-3</v>
      </c>
      <c r="M103" s="162">
        <v>0.1</v>
      </c>
      <c r="N103" s="25">
        <v>-0.12</v>
      </c>
      <c r="O103" s="25">
        <v>0.2</v>
      </c>
      <c r="P103" s="25"/>
      <c r="Q103" s="25">
        <v>29</v>
      </c>
      <c r="R103" s="25">
        <v>69</v>
      </c>
      <c r="S103" s="176">
        <v>24.8</v>
      </c>
      <c r="T103" s="176">
        <v>6.9</v>
      </c>
      <c r="U103" s="147">
        <f t="shared" si="7"/>
        <v>27.822580645161292</v>
      </c>
      <c r="V103" s="96">
        <v>-5600</v>
      </c>
      <c r="W103" s="96">
        <v>3300</v>
      </c>
      <c r="X103" s="22">
        <f t="shared" si="8"/>
        <v>14.482758620689651</v>
      </c>
      <c r="Y103" s="161">
        <f t="shared" si="9"/>
        <v>6.0869565217391293E-2</v>
      </c>
    </row>
    <row r="104" spans="1:25" x14ac:dyDescent="0.2">
      <c r="A104" s="50" t="s">
        <v>1494</v>
      </c>
      <c r="B104" s="30">
        <v>11.943</v>
      </c>
      <c r="C104" s="17">
        <v>74.8</v>
      </c>
      <c r="D104" s="17">
        <v>2.4</v>
      </c>
      <c r="E104" s="17">
        <v>49.8</v>
      </c>
      <c r="F104" s="17">
        <v>1.2</v>
      </c>
      <c r="G104" s="31">
        <f t="shared" si="5"/>
        <v>0.66577540106951871</v>
      </c>
      <c r="H104" s="32">
        <f t="shared" si="6"/>
        <v>86.503</v>
      </c>
      <c r="I104" s="56">
        <v>2.2800000000000001E-2</v>
      </c>
      <c r="J104" s="56">
        <v>8.0999999999999996E-3</v>
      </c>
      <c r="K104" s="56">
        <v>3.8899999999999998E-3</v>
      </c>
      <c r="L104" s="56">
        <v>3.8999999999999999E-4</v>
      </c>
      <c r="M104" s="160">
        <v>0.1</v>
      </c>
      <c r="N104" s="17">
        <v>4.8000000000000001E-2</v>
      </c>
      <c r="O104" s="17">
        <v>1.7999999999999999E-2</v>
      </c>
      <c r="P104" s="17"/>
      <c r="Q104" s="17">
        <v>22.5</v>
      </c>
      <c r="R104" s="17">
        <v>8</v>
      </c>
      <c r="S104" s="175">
        <v>25</v>
      </c>
      <c r="T104" s="175">
        <v>2.5</v>
      </c>
      <c r="U104" s="121">
        <f t="shared" si="7"/>
        <v>10</v>
      </c>
      <c r="V104" s="17">
        <v>-100</v>
      </c>
      <c r="W104" s="17">
        <v>510</v>
      </c>
      <c r="X104" s="30">
        <f t="shared" si="8"/>
        <v>-11.111111111111116</v>
      </c>
      <c r="Y104" s="120">
        <f t="shared" si="9"/>
        <v>-0.3125</v>
      </c>
    </row>
    <row r="105" spans="1:25" x14ac:dyDescent="0.2">
      <c r="A105" s="50" t="s">
        <v>1495</v>
      </c>
      <c r="B105" s="30">
        <v>7.7998000000000003</v>
      </c>
      <c r="C105" s="17">
        <v>123.8</v>
      </c>
      <c r="D105" s="17">
        <v>4.5999999999999996</v>
      </c>
      <c r="E105" s="17">
        <v>94.3</v>
      </c>
      <c r="F105" s="17">
        <v>3.2</v>
      </c>
      <c r="G105" s="31">
        <f t="shared" si="5"/>
        <v>0.76171243941841682</v>
      </c>
      <c r="H105" s="32">
        <f t="shared" si="6"/>
        <v>145.9605</v>
      </c>
      <c r="I105" s="56">
        <v>2.9700000000000001E-2</v>
      </c>
      <c r="J105" s="56">
        <v>6.6E-3</v>
      </c>
      <c r="K105" s="56">
        <v>3.8999999999999998E-3</v>
      </c>
      <c r="L105" s="56">
        <v>3.2000000000000003E-4</v>
      </c>
      <c r="M105" s="82">
        <v>0.37507000000000001</v>
      </c>
      <c r="N105" s="17">
        <v>4.9000000000000002E-2</v>
      </c>
      <c r="O105" s="17">
        <v>0.01</v>
      </c>
      <c r="P105" s="17"/>
      <c r="Q105" s="17">
        <v>29.5</v>
      </c>
      <c r="R105" s="17">
        <v>6.5</v>
      </c>
      <c r="S105" s="175">
        <v>25.1</v>
      </c>
      <c r="T105" s="175">
        <v>2.1</v>
      </c>
      <c r="U105" s="121">
        <f t="shared" si="7"/>
        <v>8.3665338645418323</v>
      </c>
      <c r="V105" s="17">
        <v>200</v>
      </c>
      <c r="W105" s="17">
        <v>360</v>
      </c>
      <c r="X105" s="30">
        <f t="shared" si="8"/>
        <v>14.915254237288133</v>
      </c>
      <c r="Y105" s="120">
        <f t="shared" si="9"/>
        <v>0.67692307692307674</v>
      </c>
    </row>
    <row r="106" spans="1:25" x14ac:dyDescent="0.2">
      <c r="A106" s="50" t="s">
        <v>1496</v>
      </c>
      <c r="B106" s="30">
        <v>8.4497999999999998</v>
      </c>
      <c r="C106" s="17">
        <v>96.2</v>
      </c>
      <c r="D106" s="17">
        <v>8.4</v>
      </c>
      <c r="E106" s="17">
        <v>63.8</v>
      </c>
      <c r="F106" s="17">
        <v>6.3</v>
      </c>
      <c r="G106" s="31">
        <f t="shared" si="5"/>
        <v>0.66320166320166318</v>
      </c>
      <c r="H106" s="32">
        <f t="shared" si="6"/>
        <v>111.193</v>
      </c>
      <c r="I106" s="56">
        <v>2.9000000000000001E-2</v>
      </c>
      <c r="J106" s="56">
        <v>6.4000000000000003E-3</v>
      </c>
      <c r="K106" s="56">
        <v>3.8999999999999998E-3</v>
      </c>
      <c r="L106" s="56">
        <v>3.1E-4</v>
      </c>
      <c r="M106" s="160">
        <v>0.1</v>
      </c>
      <c r="N106" s="17">
        <v>5.7000000000000002E-2</v>
      </c>
      <c r="O106" s="17">
        <v>1.2999999999999999E-2</v>
      </c>
      <c r="P106" s="17"/>
      <c r="Q106" s="17">
        <v>28.9</v>
      </c>
      <c r="R106" s="17">
        <v>6.3</v>
      </c>
      <c r="S106" s="175">
        <v>25.1</v>
      </c>
      <c r="T106" s="175">
        <v>2</v>
      </c>
      <c r="U106" s="121">
        <f t="shared" si="7"/>
        <v>7.9681274900398407</v>
      </c>
      <c r="V106" s="17">
        <v>310</v>
      </c>
      <c r="W106" s="17">
        <v>420</v>
      </c>
      <c r="X106" s="30">
        <f t="shared" si="8"/>
        <v>13.14878892733563</v>
      </c>
      <c r="Y106" s="120">
        <f t="shared" si="9"/>
        <v>0.6031746031746027</v>
      </c>
    </row>
    <row r="107" spans="1:25" x14ac:dyDescent="0.2">
      <c r="A107" s="50" t="s">
        <v>1497</v>
      </c>
      <c r="B107" s="30">
        <v>15.031000000000001</v>
      </c>
      <c r="C107" s="17">
        <v>64.2</v>
      </c>
      <c r="D107" s="17">
        <v>2.4</v>
      </c>
      <c r="E107" s="17">
        <v>43.3</v>
      </c>
      <c r="F107" s="17">
        <v>1</v>
      </c>
      <c r="G107" s="31">
        <f t="shared" si="5"/>
        <v>0.67445482866043605</v>
      </c>
      <c r="H107" s="32">
        <f t="shared" si="6"/>
        <v>74.375500000000002</v>
      </c>
      <c r="I107" s="56">
        <v>2.92E-2</v>
      </c>
      <c r="J107" s="56">
        <v>8.8999999999999999E-3</v>
      </c>
      <c r="K107" s="56">
        <v>3.9199999999999999E-3</v>
      </c>
      <c r="L107" s="56">
        <v>3.1E-4</v>
      </c>
      <c r="M107" s="82">
        <v>0.2208</v>
      </c>
      <c r="N107" s="17">
        <v>6.3E-2</v>
      </c>
      <c r="O107" s="17">
        <v>1.7999999999999999E-2</v>
      </c>
      <c r="P107" s="17"/>
      <c r="Q107" s="17">
        <v>28.7</v>
      </c>
      <c r="R107" s="17">
        <v>8.8000000000000007</v>
      </c>
      <c r="S107" s="175">
        <v>25.2</v>
      </c>
      <c r="T107" s="175">
        <v>2</v>
      </c>
      <c r="U107" s="121">
        <f t="shared" si="7"/>
        <v>7.9365079365079358</v>
      </c>
      <c r="V107" s="17">
        <v>270</v>
      </c>
      <c r="W107" s="17">
        <v>500</v>
      </c>
      <c r="X107" s="30">
        <f t="shared" si="8"/>
        <v>12.195121951219512</v>
      </c>
      <c r="Y107" s="120">
        <f t="shared" si="9"/>
        <v>0.39772727272727271</v>
      </c>
    </row>
    <row r="108" spans="1:25" x14ac:dyDescent="0.2">
      <c r="A108" s="50" t="s">
        <v>1498</v>
      </c>
      <c r="B108" s="30">
        <v>8.9534000000000002</v>
      </c>
      <c r="C108" s="17">
        <v>431</v>
      </c>
      <c r="D108" s="17">
        <v>22</v>
      </c>
      <c r="E108" s="17">
        <v>119.2</v>
      </c>
      <c r="F108" s="17">
        <v>4.5</v>
      </c>
      <c r="G108" s="31">
        <f t="shared" si="5"/>
        <v>0.27656612529002322</v>
      </c>
      <c r="H108" s="32">
        <f t="shared" si="6"/>
        <v>459.012</v>
      </c>
      <c r="I108" s="56">
        <v>2.3300000000000001E-2</v>
      </c>
      <c r="J108" s="56">
        <v>3.3E-3</v>
      </c>
      <c r="K108" s="56">
        <v>3.9300000000000003E-3</v>
      </c>
      <c r="L108" s="56">
        <v>1.8000000000000001E-4</v>
      </c>
      <c r="M108" s="82">
        <v>1.1367E-2</v>
      </c>
      <c r="N108" s="17">
        <v>4.48E-2</v>
      </c>
      <c r="O108" s="17">
        <v>6.4999999999999997E-3</v>
      </c>
      <c r="P108" s="17"/>
      <c r="Q108" s="17">
        <v>23.3</v>
      </c>
      <c r="R108" s="17">
        <v>3.3</v>
      </c>
      <c r="S108" s="175">
        <v>25.3</v>
      </c>
      <c r="T108" s="175">
        <v>1.2</v>
      </c>
      <c r="U108" s="121">
        <f t="shared" si="7"/>
        <v>4.7430830039525684</v>
      </c>
      <c r="V108" s="17">
        <v>-40</v>
      </c>
      <c r="W108" s="17">
        <v>250</v>
      </c>
      <c r="X108" s="30">
        <f t="shared" si="8"/>
        <v>-8.5836909871244593</v>
      </c>
      <c r="Y108" s="120">
        <f t="shared" si="9"/>
        <v>-0.60606060606060608</v>
      </c>
    </row>
    <row r="109" spans="1:25" x14ac:dyDescent="0.2">
      <c r="A109" s="50" t="s">
        <v>94</v>
      </c>
      <c r="B109" s="30">
        <v>17.225000000000001</v>
      </c>
      <c r="C109" s="17">
        <v>767</v>
      </c>
      <c r="D109" s="17">
        <v>32</v>
      </c>
      <c r="E109" s="17">
        <v>173.6</v>
      </c>
      <c r="F109" s="17">
        <v>6.2</v>
      </c>
      <c r="G109" s="31">
        <f t="shared" si="5"/>
        <v>0.22633637548891786</v>
      </c>
      <c r="H109" s="32">
        <f t="shared" si="6"/>
        <v>807.79600000000005</v>
      </c>
      <c r="I109" s="56">
        <v>2.4400000000000002E-2</v>
      </c>
      <c r="J109" s="56">
        <v>1.6999999999999999E-3</v>
      </c>
      <c r="K109" s="56">
        <v>3.9500000000000004E-3</v>
      </c>
      <c r="L109" s="56">
        <v>1.1E-4</v>
      </c>
      <c r="M109" s="82">
        <v>0.25285999999999997</v>
      </c>
      <c r="N109" s="17">
        <v>4.4499999999999998E-2</v>
      </c>
      <c r="O109" s="17">
        <v>3.0000000000000001E-3</v>
      </c>
      <c r="P109" s="17"/>
      <c r="Q109" s="17">
        <v>24.4</v>
      </c>
      <c r="R109" s="17">
        <v>1.7</v>
      </c>
      <c r="S109" s="175">
        <v>25.4</v>
      </c>
      <c r="T109" s="175">
        <v>0.71</v>
      </c>
      <c r="U109" s="121">
        <f t="shared" si="7"/>
        <v>2.795275590551181</v>
      </c>
      <c r="V109" s="17">
        <v>-40</v>
      </c>
      <c r="W109" s="17">
        <v>120</v>
      </c>
      <c r="X109" s="30">
        <f t="shared" si="8"/>
        <v>-4.0983606557376984</v>
      </c>
      <c r="Y109" s="120">
        <f t="shared" si="9"/>
        <v>-0.58823529411764708</v>
      </c>
    </row>
    <row r="110" spans="1:25" x14ac:dyDescent="0.2">
      <c r="A110" s="50" t="s">
        <v>1499</v>
      </c>
      <c r="B110" s="30">
        <v>10.38</v>
      </c>
      <c r="C110" s="17">
        <v>176.9</v>
      </c>
      <c r="D110" s="17">
        <v>4.8</v>
      </c>
      <c r="E110" s="17">
        <v>129.1</v>
      </c>
      <c r="F110" s="17">
        <v>2.2000000000000002</v>
      </c>
      <c r="G110" s="31">
        <f t="shared" si="5"/>
        <v>0.72979084228377611</v>
      </c>
      <c r="H110" s="32">
        <f t="shared" si="6"/>
        <v>207.23849999999999</v>
      </c>
      <c r="I110" s="56">
        <v>3.0499999999999999E-2</v>
      </c>
      <c r="J110" s="56">
        <v>4.7000000000000002E-3</v>
      </c>
      <c r="K110" s="56">
        <v>3.9699999999999996E-3</v>
      </c>
      <c r="L110" s="56">
        <v>2.2000000000000001E-4</v>
      </c>
      <c r="M110" s="82">
        <v>0.12670000000000001</v>
      </c>
      <c r="N110" s="17">
        <v>5.3999999999999999E-2</v>
      </c>
      <c r="O110" s="17">
        <v>8.5000000000000006E-3</v>
      </c>
      <c r="P110" s="17"/>
      <c r="Q110" s="17">
        <v>30.4</v>
      </c>
      <c r="R110" s="17">
        <v>4.7</v>
      </c>
      <c r="S110" s="175">
        <v>25.5</v>
      </c>
      <c r="T110" s="175">
        <v>1.4</v>
      </c>
      <c r="U110" s="121">
        <f t="shared" si="7"/>
        <v>5.4901960784313726</v>
      </c>
      <c r="V110" s="17">
        <v>390</v>
      </c>
      <c r="W110" s="17">
        <v>300</v>
      </c>
      <c r="X110" s="30">
        <f t="shared" si="8"/>
        <v>16.118421052631572</v>
      </c>
      <c r="Y110" s="120">
        <f t="shared" si="9"/>
        <v>1.0425531914893613</v>
      </c>
    </row>
    <row r="111" spans="1:25" x14ac:dyDescent="0.2">
      <c r="A111" s="50" t="s">
        <v>1500</v>
      </c>
      <c r="B111" s="30">
        <v>20.881</v>
      </c>
      <c r="C111" s="17">
        <v>176</v>
      </c>
      <c r="D111" s="17">
        <v>15</v>
      </c>
      <c r="E111" s="17">
        <v>108.1</v>
      </c>
      <c r="F111" s="17">
        <v>5</v>
      </c>
      <c r="G111" s="31">
        <f t="shared" si="5"/>
        <v>0.61420454545454539</v>
      </c>
      <c r="H111" s="32">
        <f t="shared" si="6"/>
        <v>201.40350000000001</v>
      </c>
      <c r="I111" s="56">
        <v>2.46E-2</v>
      </c>
      <c r="J111" s="56">
        <v>3.5999999999999999E-3</v>
      </c>
      <c r="K111" s="56">
        <v>3.9699999999999996E-3</v>
      </c>
      <c r="L111" s="56">
        <v>1.7000000000000001E-4</v>
      </c>
      <c r="M111" s="82">
        <v>0.14732999999999999</v>
      </c>
      <c r="N111" s="17">
        <v>4.8099999999999997E-2</v>
      </c>
      <c r="O111" s="17">
        <v>6.8999999999999999E-3</v>
      </c>
      <c r="P111" s="17"/>
      <c r="Q111" s="17">
        <v>24.6</v>
      </c>
      <c r="R111" s="17">
        <v>3.5</v>
      </c>
      <c r="S111" s="175">
        <v>25.6</v>
      </c>
      <c r="T111" s="175">
        <v>1.1000000000000001</v>
      </c>
      <c r="U111" s="121">
        <f t="shared" si="7"/>
        <v>4.296875</v>
      </c>
      <c r="V111" s="17">
        <v>100</v>
      </c>
      <c r="W111" s="17">
        <v>240</v>
      </c>
      <c r="X111" s="30">
        <f t="shared" si="8"/>
        <v>-4.0650406504064929</v>
      </c>
      <c r="Y111" s="120">
        <f t="shared" si="9"/>
        <v>-0.2857142857142857</v>
      </c>
    </row>
    <row r="112" spans="1:25" x14ac:dyDescent="0.2">
      <c r="A112" s="50" t="s">
        <v>1501</v>
      </c>
      <c r="B112" s="30">
        <v>8.1309000000000005</v>
      </c>
      <c r="C112" s="17">
        <v>149.9</v>
      </c>
      <c r="D112" s="17">
        <v>5.5</v>
      </c>
      <c r="E112" s="17">
        <v>83.5</v>
      </c>
      <c r="F112" s="17">
        <v>2.4</v>
      </c>
      <c r="G112" s="31">
        <f t="shared" si="5"/>
        <v>0.5570380253502335</v>
      </c>
      <c r="H112" s="32">
        <f t="shared" si="6"/>
        <v>169.52250000000001</v>
      </c>
      <c r="I112" s="56">
        <v>3.1899999999999998E-2</v>
      </c>
      <c r="J112" s="56">
        <v>7.1999999999999998E-3</v>
      </c>
      <c r="K112" s="56">
        <v>4.0200000000000001E-3</v>
      </c>
      <c r="L112" s="56">
        <v>2.4000000000000001E-4</v>
      </c>
      <c r="M112" s="82">
        <v>9.1948000000000002E-2</v>
      </c>
      <c r="N112" s="17">
        <v>5.7000000000000002E-2</v>
      </c>
      <c r="O112" s="17">
        <v>1.2999999999999999E-2</v>
      </c>
      <c r="P112" s="17"/>
      <c r="Q112" s="17">
        <v>31.7</v>
      </c>
      <c r="R112" s="17">
        <v>7</v>
      </c>
      <c r="S112" s="175">
        <v>25.9</v>
      </c>
      <c r="T112" s="175">
        <v>1.5</v>
      </c>
      <c r="U112" s="121">
        <f t="shared" si="7"/>
        <v>5.7915057915057915</v>
      </c>
      <c r="V112" s="17">
        <v>350</v>
      </c>
      <c r="W112" s="17">
        <v>420</v>
      </c>
      <c r="X112" s="30">
        <f t="shared" si="8"/>
        <v>18.296529968454255</v>
      </c>
      <c r="Y112" s="120">
        <f t="shared" si="9"/>
        <v>0.82857142857142863</v>
      </c>
    </row>
    <row r="113" spans="1:25" x14ac:dyDescent="0.2">
      <c r="A113" s="50" t="s">
        <v>1502</v>
      </c>
      <c r="B113" s="30">
        <v>22.343</v>
      </c>
      <c r="C113" s="17">
        <v>117.2</v>
      </c>
      <c r="D113" s="17">
        <v>5.4</v>
      </c>
      <c r="E113" s="17">
        <v>112</v>
      </c>
      <c r="F113" s="17">
        <v>3.4</v>
      </c>
      <c r="G113" s="31">
        <f t="shared" si="5"/>
        <v>0.95563139931740615</v>
      </c>
      <c r="H113" s="32">
        <f t="shared" si="6"/>
        <v>143.52000000000001</v>
      </c>
      <c r="I113" s="56">
        <v>2.7799999999999998E-2</v>
      </c>
      <c r="J113" s="56">
        <v>4.0000000000000001E-3</v>
      </c>
      <c r="K113" s="56">
        <v>4.0499999999999998E-3</v>
      </c>
      <c r="L113" s="56">
        <v>2.1000000000000001E-4</v>
      </c>
      <c r="M113" s="160">
        <v>0.1</v>
      </c>
      <c r="N113" s="17">
        <v>4.9299999999999997E-2</v>
      </c>
      <c r="O113" s="17">
        <v>8.3999999999999995E-3</v>
      </c>
      <c r="P113" s="17"/>
      <c r="Q113" s="17">
        <v>28.1</v>
      </c>
      <c r="R113" s="17">
        <v>3.9</v>
      </c>
      <c r="S113" s="175">
        <v>26</v>
      </c>
      <c r="T113" s="175">
        <v>1.3</v>
      </c>
      <c r="U113" s="121">
        <f t="shared" si="7"/>
        <v>5</v>
      </c>
      <c r="V113" s="17">
        <v>170</v>
      </c>
      <c r="W113" s="17">
        <v>270</v>
      </c>
      <c r="X113" s="30">
        <f t="shared" si="8"/>
        <v>7.4733096085409345</v>
      </c>
      <c r="Y113" s="120">
        <f t="shared" si="9"/>
        <v>0.53846153846153888</v>
      </c>
    </row>
    <row r="114" spans="1:25" x14ac:dyDescent="0.2">
      <c r="A114" s="50" t="s">
        <v>1503</v>
      </c>
      <c r="B114" s="30">
        <v>11.537000000000001</v>
      </c>
      <c r="C114" s="17">
        <v>311</v>
      </c>
      <c r="D114" s="17">
        <v>17</v>
      </c>
      <c r="E114" s="17">
        <v>98.9</v>
      </c>
      <c r="F114" s="17">
        <v>6.3</v>
      </c>
      <c r="G114" s="31">
        <f t="shared" si="5"/>
        <v>0.31800643086816721</v>
      </c>
      <c r="H114" s="32">
        <f t="shared" si="6"/>
        <v>334.24149999999997</v>
      </c>
      <c r="I114" s="56">
        <v>2.6700000000000002E-2</v>
      </c>
      <c r="J114" s="56">
        <v>3.0000000000000001E-3</v>
      </c>
      <c r="K114" s="56">
        <v>4.0400000000000002E-3</v>
      </c>
      <c r="L114" s="56">
        <v>2.5000000000000001E-4</v>
      </c>
      <c r="M114" s="82">
        <v>0.1699</v>
      </c>
      <c r="N114" s="17">
        <v>4.7399999999999998E-2</v>
      </c>
      <c r="O114" s="17">
        <v>6.3E-3</v>
      </c>
      <c r="P114" s="17"/>
      <c r="Q114" s="17">
        <v>26.7</v>
      </c>
      <c r="R114" s="17">
        <v>3</v>
      </c>
      <c r="S114" s="175">
        <v>26</v>
      </c>
      <c r="T114" s="175">
        <v>1.6</v>
      </c>
      <c r="U114" s="121">
        <f t="shared" si="7"/>
        <v>6.1538461538461542</v>
      </c>
      <c r="V114" s="17">
        <v>80</v>
      </c>
      <c r="W114" s="17">
        <v>220</v>
      </c>
      <c r="X114" s="30">
        <f t="shared" si="8"/>
        <v>2.6217228464419429</v>
      </c>
      <c r="Y114" s="120">
        <f t="shared" si="9"/>
        <v>0.23333333333333309</v>
      </c>
    </row>
    <row r="115" spans="1:25" s="54" customFormat="1" x14ac:dyDescent="0.2">
      <c r="A115" s="54" t="s">
        <v>1504</v>
      </c>
      <c r="B115" s="22">
        <v>20.068000000000001</v>
      </c>
      <c r="C115" s="25">
        <v>7.25</v>
      </c>
      <c r="D115" s="25">
        <v>0.37</v>
      </c>
      <c r="E115" s="25">
        <v>2.75</v>
      </c>
      <c r="F115" s="25">
        <v>0.11</v>
      </c>
      <c r="G115" s="23">
        <f t="shared" si="5"/>
        <v>0.37931034482758619</v>
      </c>
      <c r="H115" s="24">
        <f t="shared" si="6"/>
        <v>7.8962500000000002</v>
      </c>
      <c r="I115" s="58">
        <v>8.6999999999999994E-2</v>
      </c>
      <c r="J115" s="58">
        <v>5.1999999999999998E-2</v>
      </c>
      <c r="K115" s="58">
        <v>4.0600000000000002E-3</v>
      </c>
      <c r="L115" s="58">
        <v>9.6000000000000002E-4</v>
      </c>
      <c r="M115" s="162">
        <v>0.1</v>
      </c>
      <c r="N115" s="25">
        <v>0.17</v>
      </c>
      <c r="O115" s="25">
        <v>0.15</v>
      </c>
      <c r="P115" s="25"/>
      <c r="Q115" s="25">
        <v>59</v>
      </c>
      <c r="R115" s="25">
        <v>50</v>
      </c>
      <c r="S115" s="176">
        <v>26.1</v>
      </c>
      <c r="T115" s="176">
        <v>6.1</v>
      </c>
      <c r="U115" s="147">
        <f t="shared" si="7"/>
        <v>23.371647509578541</v>
      </c>
      <c r="V115" s="25">
        <v>-900</v>
      </c>
      <c r="W115" s="25">
        <v>2100</v>
      </c>
      <c r="X115" s="22">
        <f t="shared" si="8"/>
        <v>55.762711864406775</v>
      </c>
      <c r="Y115" s="161">
        <f t="shared" si="9"/>
        <v>0.65799999999999992</v>
      </c>
    </row>
    <row r="116" spans="1:25" s="54" customFormat="1" x14ac:dyDescent="0.2">
      <c r="A116" s="54" t="s">
        <v>1505</v>
      </c>
      <c r="B116" s="22">
        <v>21.74</v>
      </c>
      <c r="C116" s="25">
        <v>7.7</v>
      </c>
      <c r="D116" s="25">
        <v>0.39</v>
      </c>
      <c r="E116" s="25">
        <v>3.25</v>
      </c>
      <c r="F116" s="25">
        <v>0.14000000000000001</v>
      </c>
      <c r="G116" s="23">
        <f t="shared" si="5"/>
        <v>0.42207792207792205</v>
      </c>
      <c r="H116" s="24">
        <f t="shared" si="6"/>
        <v>8.463750000000001</v>
      </c>
      <c r="I116" s="58">
        <v>2.1999999999999999E-2</v>
      </c>
      <c r="J116" s="58">
        <v>3.5999999999999997E-2</v>
      </c>
      <c r="K116" s="58">
        <v>4.13E-3</v>
      </c>
      <c r="L116" s="58">
        <v>9.2000000000000003E-4</v>
      </c>
      <c r="M116" s="80">
        <v>1.8578999999999998E-2</v>
      </c>
      <c r="N116" s="25">
        <v>0.03</v>
      </c>
      <c r="O116" s="25">
        <v>8.8999999999999996E-2</v>
      </c>
      <c r="P116" s="25"/>
      <c r="Q116" s="25">
        <v>25</v>
      </c>
      <c r="R116" s="25">
        <v>36</v>
      </c>
      <c r="S116" s="176">
        <v>26.5</v>
      </c>
      <c r="T116" s="176">
        <v>5.9</v>
      </c>
      <c r="U116" s="147">
        <f t="shared" si="7"/>
        <v>22.264150943396228</v>
      </c>
      <c r="V116" s="96">
        <v>-3600</v>
      </c>
      <c r="W116" s="96">
        <v>2200</v>
      </c>
      <c r="X116" s="22">
        <f t="shared" si="8"/>
        <v>-6.0000000000000053</v>
      </c>
      <c r="Y116" s="161">
        <f t="shared" si="9"/>
        <v>-4.1666666666666664E-2</v>
      </c>
    </row>
    <row r="117" spans="1:25" x14ac:dyDescent="0.2">
      <c r="A117" s="50" t="s">
        <v>1506</v>
      </c>
      <c r="B117" s="30">
        <v>12.11</v>
      </c>
      <c r="C117" s="17">
        <v>153.9</v>
      </c>
      <c r="D117" s="17">
        <v>5.7</v>
      </c>
      <c r="E117" s="17">
        <v>86.9</v>
      </c>
      <c r="F117" s="17">
        <v>2.7</v>
      </c>
      <c r="G117" s="31">
        <f t="shared" si="5"/>
        <v>0.56465237166991555</v>
      </c>
      <c r="H117" s="32">
        <f t="shared" si="6"/>
        <v>174.32150000000001</v>
      </c>
      <c r="I117" s="56">
        <v>2.3099999999999999E-2</v>
      </c>
      <c r="J117" s="56">
        <v>4.1999999999999997E-3</v>
      </c>
      <c r="K117" s="56">
        <v>4.1799999999999997E-3</v>
      </c>
      <c r="L117" s="56">
        <v>2.3000000000000001E-4</v>
      </c>
      <c r="M117" s="160">
        <v>0.1</v>
      </c>
      <c r="N117" s="17">
        <v>4.02E-2</v>
      </c>
      <c r="O117" s="17">
        <v>7.4000000000000003E-3</v>
      </c>
      <c r="P117" s="17"/>
      <c r="Q117" s="17">
        <v>23.1</v>
      </c>
      <c r="R117" s="17">
        <v>4.0999999999999996</v>
      </c>
      <c r="S117" s="175">
        <v>26.9</v>
      </c>
      <c r="T117" s="175">
        <v>1.5</v>
      </c>
      <c r="U117" s="121">
        <f t="shared" si="7"/>
        <v>5.5762081784386623</v>
      </c>
      <c r="V117" s="17">
        <v>-190</v>
      </c>
      <c r="W117" s="17">
        <v>280</v>
      </c>
      <c r="X117" s="30">
        <f t="shared" si="8"/>
        <v>-16.450216450216427</v>
      </c>
      <c r="Y117" s="120">
        <f t="shared" si="9"/>
        <v>-0.92682926829268231</v>
      </c>
    </row>
    <row r="118" spans="1:25" x14ac:dyDescent="0.2">
      <c r="A118" s="50" t="s">
        <v>34</v>
      </c>
      <c r="B118" s="30">
        <v>11.706</v>
      </c>
      <c r="C118" s="17">
        <v>153.4</v>
      </c>
      <c r="D118" s="17">
        <v>4.9000000000000004</v>
      </c>
      <c r="E118" s="17">
        <v>84.7</v>
      </c>
      <c r="F118" s="17">
        <v>1.5</v>
      </c>
      <c r="G118" s="31">
        <f t="shared" si="5"/>
        <v>0.5521512385919165</v>
      </c>
      <c r="H118" s="32">
        <f t="shared" si="6"/>
        <v>173.30450000000002</v>
      </c>
      <c r="I118" s="56">
        <v>3.1800000000000002E-2</v>
      </c>
      <c r="J118" s="56">
        <v>4.5999999999999999E-3</v>
      </c>
      <c r="K118" s="56">
        <v>4.1799999999999997E-3</v>
      </c>
      <c r="L118" s="56">
        <v>2.7E-4</v>
      </c>
      <c r="M118" s="160">
        <v>0.1</v>
      </c>
      <c r="N118" s="17">
        <v>6.0100000000000001E-2</v>
      </c>
      <c r="O118" s="17">
        <v>9.7000000000000003E-3</v>
      </c>
      <c r="P118" s="17"/>
      <c r="Q118" s="17">
        <v>31.7</v>
      </c>
      <c r="R118" s="17">
        <v>4.5</v>
      </c>
      <c r="S118" s="175">
        <v>26.9</v>
      </c>
      <c r="T118" s="175">
        <v>1.7</v>
      </c>
      <c r="U118" s="121">
        <f t="shared" si="7"/>
        <v>6.3197026022304827</v>
      </c>
      <c r="V118" s="17">
        <v>480</v>
      </c>
      <c r="W118" s="17">
        <v>300</v>
      </c>
      <c r="X118" s="30">
        <f t="shared" si="8"/>
        <v>15.14195583596215</v>
      </c>
      <c r="Y118" s="120">
        <f t="shared" si="9"/>
        <v>1.0666666666666669</v>
      </c>
    </row>
    <row r="119" spans="1:25" x14ac:dyDescent="0.2">
      <c r="A119" s="50" t="s">
        <v>1507</v>
      </c>
      <c r="B119" s="30">
        <v>11.475</v>
      </c>
      <c r="C119" s="17">
        <v>110.7</v>
      </c>
      <c r="D119" s="17">
        <v>3.1</v>
      </c>
      <c r="E119" s="17">
        <v>87.4</v>
      </c>
      <c r="F119" s="17">
        <v>2.4</v>
      </c>
      <c r="G119" s="31">
        <f t="shared" si="5"/>
        <v>0.78952122854561879</v>
      </c>
      <c r="H119" s="32">
        <f t="shared" si="6"/>
        <v>131.239</v>
      </c>
      <c r="I119" s="56">
        <v>3.0200000000000001E-2</v>
      </c>
      <c r="J119" s="56">
        <v>8.8000000000000005E-3</v>
      </c>
      <c r="K119" s="56">
        <v>4.1900000000000001E-3</v>
      </c>
      <c r="L119" s="56">
        <v>2.9999999999999997E-4</v>
      </c>
      <c r="M119" s="160">
        <v>0.1</v>
      </c>
      <c r="N119" s="17">
        <v>4.7E-2</v>
      </c>
      <c r="O119" s="17">
        <v>1.4999999999999999E-2</v>
      </c>
      <c r="P119" s="17"/>
      <c r="Q119" s="17">
        <v>29.7</v>
      </c>
      <c r="R119" s="17">
        <v>8.6</v>
      </c>
      <c r="S119" s="175">
        <v>27</v>
      </c>
      <c r="T119" s="175">
        <v>1.9</v>
      </c>
      <c r="U119" s="121">
        <f t="shared" si="7"/>
        <v>7.0370370370370363</v>
      </c>
      <c r="V119" s="17">
        <v>210</v>
      </c>
      <c r="W119" s="17">
        <v>480</v>
      </c>
      <c r="X119" s="30">
        <f t="shared" si="8"/>
        <v>9.0909090909090935</v>
      </c>
      <c r="Y119" s="120">
        <f t="shared" si="9"/>
        <v>0.31395348837209297</v>
      </c>
    </row>
    <row r="120" spans="1:25" x14ac:dyDescent="0.2">
      <c r="A120" s="50" t="s">
        <v>1508</v>
      </c>
      <c r="B120" s="30">
        <v>6.8136000000000001</v>
      </c>
      <c r="C120" s="17">
        <v>136.19999999999999</v>
      </c>
      <c r="D120" s="17">
        <v>4.4000000000000004</v>
      </c>
      <c r="E120" s="17">
        <v>78.5</v>
      </c>
      <c r="F120" s="17">
        <v>2.1</v>
      </c>
      <c r="G120" s="31">
        <f t="shared" si="5"/>
        <v>0.57635829662261384</v>
      </c>
      <c r="H120" s="32">
        <f t="shared" si="6"/>
        <v>154.64749999999998</v>
      </c>
      <c r="I120" s="56">
        <v>2.7E-2</v>
      </c>
      <c r="J120" s="56">
        <v>7.4000000000000003E-3</v>
      </c>
      <c r="K120" s="56">
        <v>4.2199999999999998E-3</v>
      </c>
      <c r="L120" s="56">
        <v>2.5999999999999998E-4</v>
      </c>
      <c r="M120" s="160">
        <v>0.1</v>
      </c>
      <c r="N120" s="17">
        <v>4.9000000000000002E-2</v>
      </c>
      <c r="O120" s="17">
        <v>1.4E-2</v>
      </c>
      <c r="P120" s="17"/>
      <c r="Q120" s="17">
        <v>26.9</v>
      </c>
      <c r="R120" s="17">
        <v>7.3</v>
      </c>
      <c r="S120" s="175">
        <v>27.1</v>
      </c>
      <c r="T120" s="175">
        <v>1.6</v>
      </c>
      <c r="U120" s="121">
        <f t="shared" si="7"/>
        <v>5.9040590405904059</v>
      </c>
      <c r="V120" s="17">
        <v>90</v>
      </c>
      <c r="W120" s="17">
        <v>480</v>
      </c>
      <c r="X120" s="30">
        <f t="shared" si="8"/>
        <v>-0.74349442379182396</v>
      </c>
      <c r="Y120" s="120">
        <f t="shared" si="9"/>
        <v>-2.7397260273972993E-2</v>
      </c>
    </row>
    <row r="121" spans="1:25" x14ac:dyDescent="0.2">
      <c r="A121" s="50" t="s">
        <v>1509</v>
      </c>
      <c r="B121" s="30">
        <v>18.280999999999999</v>
      </c>
      <c r="C121" s="17">
        <v>111.2</v>
      </c>
      <c r="D121" s="17">
        <v>6.5</v>
      </c>
      <c r="E121" s="17">
        <v>79.599999999999994</v>
      </c>
      <c r="F121" s="17">
        <v>4.8</v>
      </c>
      <c r="G121" s="31">
        <f t="shared" si="5"/>
        <v>0.71582733812949628</v>
      </c>
      <c r="H121" s="32">
        <f t="shared" si="6"/>
        <v>129.90600000000001</v>
      </c>
      <c r="I121" s="56">
        <v>2.8199999999999999E-2</v>
      </c>
      <c r="J121" s="56">
        <v>5.3E-3</v>
      </c>
      <c r="K121" s="56">
        <v>4.2100000000000002E-3</v>
      </c>
      <c r="L121" s="56">
        <v>2.4000000000000001E-4</v>
      </c>
      <c r="M121" s="82">
        <v>0.12014</v>
      </c>
      <c r="N121" s="17">
        <v>5.0200000000000002E-2</v>
      </c>
      <c r="O121" s="17">
        <v>9.1999999999999998E-3</v>
      </c>
      <c r="P121" s="17"/>
      <c r="Q121" s="17">
        <v>28.7</v>
      </c>
      <c r="R121" s="17">
        <v>5.3</v>
      </c>
      <c r="S121" s="175">
        <v>27.1</v>
      </c>
      <c r="T121" s="175">
        <v>1.5</v>
      </c>
      <c r="U121" s="121">
        <f t="shared" si="7"/>
        <v>5.5350553505535052</v>
      </c>
      <c r="V121" s="17">
        <v>70</v>
      </c>
      <c r="W121" s="17">
        <v>300</v>
      </c>
      <c r="X121" s="30">
        <f t="shared" si="8"/>
        <v>5.5749128919860507</v>
      </c>
      <c r="Y121" s="120">
        <f t="shared" si="9"/>
        <v>0.30188679245282979</v>
      </c>
    </row>
    <row r="122" spans="1:25" s="54" customFormat="1" x14ac:dyDescent="0.2">
      <c r="A122" s="54" t="s">
        <v>1510</v>
      </c>
      <c r="B122" s="22">
        <v>21.693000000000001</v>
      </c>
      <c r="C122" s="25">
        <v>5.09</v>
      </c>
      <c r="D122" s="25">
        <v>0.11</v>
      </c>
      <c r="E122" s="25">
        <v>1.8440000000000001</v>
      </c>
      <c r="F122" s="25">
        <v>7.5999999999999998E-2</v>
      </c>
      <c r="G122" s="23">
        <f t="shared" si="5"/>
        <v>0.36227897838899809</v>
      </c>
      <c r="H122" s="24">
        <f t="shared" si="6"/>
        <v>5.5233400000000001</v>
      </c>
      <c r="I122" s="58">
        <v>-3.7999999999999999E-2</v>
      </c>
      <c r="J122" s="58">
        <v>0.06</v>
      </c>
      <c r="K122" s="58">
        <v>4.1999999999999997E-3</v>
      </c>
      <c r="L122" s="58">
        <v>1.1000000000000001E-3</v>
      </c>
      <c r="M122" s="80">
        <v>0.14657999999999999</v>
      </c>
      <c r="N122" s="25">
        <v>0.02</v>
      </c>
      <c r="O122" s="25">
        <v>0.1</v>
      </c>
      <c r="P122" s="25"/>
      <c r="Q122" s="25">
        <v>-54</v>
      </c>
      <c r="R122" s="25">
        <v>64</v>
      </c>
      <c r="S122" s="176">
        <v>27.1</v>
      </c>
      <c r="T122" s="176">
        <v>6.9</v>
      </c>
      <c r="U122" s="147">
        <f t="shared" si="7"/>
        <v>25.461254612546124</v>
      </c>
      <c r="V122" s="96">
        <v>-6200</v>
      </c>
      <c r="W122" s="96">
        <v>2800</v>
      </c>
      <c r="X122" s="22">
        <f t="shared" si="8"/>
        <v>150.18518518518519</v>
      </c>
      <c r="Y122" s="163">
        <f t="shared" si="9"/>
        <v>-1.2671874999999999</v>
      </c>
    </row>
    <row r="123" spans="1:25" x14ac:dyDescent="0.2">
      <c r="A123" s="50" t="s">
        <v>1511</v>
      </c>
      <c r="B123" s="30">
        <v>18.946999999999999</v>
      </c>
      <c r="C123" s="17">
        <v>71.099999999999994</v>
      </c>
      <c r="D123" s="17">
        <v>2.4</v>
      </c>
      <c r="E123" s="17">
        <v>48.61</v>
      </c>
      <c r="F123" s="17">
        <v>0.83</v>
      </c>
      <c r="G123" s="31">
        <f t="shared" si="5"/>
        <v>0.6836849507735584</v>
      </c>
      <c r="H123" s="32">
        <f t="shared" si="6"/>
        <v>82.523349999999994</v>
      </c>
      <c r="I123" s="56">
        <v>2.3900000000000001E-2</v>
      </c>
      <c r="J123" s="56">
        <v>6.4000000000000003E-3</v>
      </c>
      <c r="K123" s="56">
        <v>4.2900000000000004E-3</v>
      </c>
      <c r="L123" s="56">
        <v>2.5999999999999998E-4</v>
      </c>
      <c r="M123" s="82">
        <v>0.19814999999999999</v>
      </c>
      <c r="N123" s="17">
        <v>0.04</v>
      </c>
      <c r="O123" s="17">
        <v>1.0999999999999999E-2</v>
      </c>
      <c r="P123" s="17"/>
      <c r="Q123" s="17">
        <v>23.5</v>
      </c>
      <c r="R123" s="17">
        <v>6.4</v>
      </c>
      <c r="S123" s="175">
        <v>27.6</v>
      </c>
      <c r="T123" s="175">
        <v>1.7</v>
      </c>
      <c r="U123" s="121">
        <f t="shared" si="7"/>
        <v>6.1594202898550723</v>
      </c>
      <c r="V123" s="17">
        <v>-160</v>
      </c>
      <c r="W123" s="17">
        <v>360</v>
      </c>
      <c r="X123" s="30">
        <f t="shared" si="8"/>
        <v>-17.446808510638313</v>
      </c>
      <c r="Y123" s="120">
        <f t="shared" si="9"/>
        <v>-0.64062500000000022</v>
      </c>
    </row>
    <row r="124" spans="1:25" x14ac:dyDescent="0.2">
      <c r="A124" s="50" t="s">
        <v>1512</v>
      </c>
      <c r="B124" s="30">
        <v>23.123000000000001</v>
      </c>
      <c r="C124" s="17">
        <v>108.2</v>
      </c>
      <c r="D124" s="17">
        <v>6.2</v>
      </c>
      <c r="E124" s="17">
        <v>62.2</v>
      </c>
      <c r="F124" s="17">
        <v>2.6</v>
      </c>
      <c r="G124" s="31">
        <f t="shared" si="5"/>
        <v>0.57486136783733832</v>
      </c>
      <c r="H124" s="32">
        <f t="shared" si="6"/>
        <v>122.81700000000001</v>
      </c>
      <c r="I124" s="56">
        <v>3.04E-2</v>
      </c>
      <c r="J124" s="56">
        <v>4.8999999999999998E-3</v>
      </c>
      <c r="K124" s="56">
        <v>4.3899999999999998E-3</v>
      </c>
      <c r="L124" s="56">
        <v>2.2000000000000001E-4</v>
      </c>
      <c r="M124" s="82">
        <v>0.21354000000000001</v>
      </c>
      <c r="N124" s="17">
        <v>5.21E-2</v>
      </c>
      <c r="O124" s="17">
        <v>8.8000000000000005E-3</v>
      </c>
      <c r="P124" s="17"/>
      <c r="Q124" s="17">
        <v>30.1</v>
      </c>
      <c r="R124" s="17">
        <v>4.8</v>
      </c>
      <c r="S124" s="175">
        <v>28.2</v>
      </c>
      <c r="T124" s="175">
        <v>1.4</v>
      </c>
      <c r="U124" s="121">
        <f t="shared" si="7"/>
        <v>4.9645390070921982</v>
      </c>
      <c r="V124" s="17">
        <v>190</v>
      </c>
      <c r="W124" s="17">
        <v>270</v>
      </c>
      <c r="X124" s="30">
        <f t="shared" si="8"/>
        <v>6.3122923588039948</v>
      </c>
      <c r="Y124" s="120">
        <f t="shared" si="9"/>
        <v>0.39583333333333381</v>
      </c>
    </row>
    <row r="125" spans="1:25" x14ac:dyDescent="0.2">
      <c r="A125" s="50" t="s">
        <v>1513</v>
      </c>
      <c r="B125" s="30">
        <v>7.1497999999999999</v>
      </c>
      <c r="C125" s="17">
        <v>109.2</v>
      </c>
      <c r="D125" s="17">
        <v>4.8</v>
      </c>
      <c r="E125" s="17">
        <v>129.1</v>
      </c>
      <c r="F125" s="17">
        <v>5.9</v>
      </c>
      <c r="G125" s="31">
        <f t="shared" si="5"/>
        <v>1.1822344322344323</v>
      </c>
      <c r="H125" s="32">
        <f t="shared" si="6"/>
        <v>139.5385</v>
      </c>
      <c r="I125" s="56">
        <v>2.69E-2</v>
      </c>
      <c r="J125" s="56">
        <v>8.3000000000000001E-3</v>
      </c>
      <c r="K125" s="56">
        <v>4.45E-3</v>
      </c>
      <c r="L125" s="56">
        <v>3.6000000000000002E-4</v>
      </c>
      <c r="M125" s="82">
        <v>0.26452999999999999</v>
      </c>
      <c r="N125" s="17">
        <v>4.3999999999999997E-2</v>
      </c>
      <c r="O125" s="17">
        <v>1.2E-2</v>
      </c>
      <c r="P125" s="17"/>
      <c r="Q125" s="17">
        <v>26.7</v>
      </c>
      <c r="R125" s="17">
        <v>8.1999999999999993</v>
      </c>
      <c r="S125" s="175">
        <v>28.6</v>
      </c>
      <c r="T125" s="175">
        <v>2.2999999999999998</v>
      </c>
      <c r="U125" s="121">
        <f t="shared" si="7"/>
        <v>8.0419580419580399</v>
      </c>
      <c r="V125" s="17">
        <v>-100</v>
      </c>
      <c r="W125" s="17">
        <v>430</v>
      </c>
      <c r="X125" s="30">
        <f t="shared" si="8"/>
        <v>-7.1161048689138751</v>
      </c>
      <c r="Y125" s="120">
        <f t="shared" si="9"/>
        <v>-0.23170731707317102</v>
      </c>
    </row>
    <row r="126" spans="1:25" x14ac:dyDescent="0.2">
      <c r="A126" s="50" t="s">
        <v>1514</v>
      </c>
      <c r="B126" s="30">
        <v>10.436999999999999</v>
      </c>
      <c r="C126" s="17">
        <v>146.80000000000001</v>
      </c>
      <c r="D126" s="17">
        <v>6.9</v>
      </c>
      <c r="E126" s="17">
        <v>78.5</v>
      </c>
      <c r="F126" s="17">
        <v>2.5</v>
      </c>
      <c r="G126" s="31">
        <f t="shared" si="5"/>
        <v>0.53474114441416887</v>
      </c>
      <c r="H126" s="32">
        <f t="shared" si="6"/>
        <v>165.2475</v>
      </c>
      <c r="I126" s="56">
        <v>2.8299999999999999E-2</v>
      </c>
      <c r="J126" s="56">
        <v>5.5999999999999999E-3</v>
      </c>
      <c r="K126" s="56">
        <v>4.47E-3</v>
      </c>
      <c r="L126" s="56">
        <v>2.2000000000000001E-4</v>
      </c>
      <c r="M126" s="160">
        <v>0.1</v>
      </c>
      <c r="N126" s="17">
        <v>4.7E-2</v>
      </c>
      <c r="O126" s="17">
        <v>0.01</v>
      </c>
      <c r="P126" s="17"/>
      <c r="Q126" s="17">
        <v>28.2</v>
      </c>
      <c r="R126" s="17">
        <v>5.6</v>
      </c>
      <c r="S126" s="175">
        <v>28.7</v>
      </c>
      <c r="T126" s="175">
        <v>1.4</v>
      </c>
      <c r="U126" s="121">
        <f t="shared" si="7"/>
        <v>4.8780487804878048</v>
      </c>
      <c r="V126" s="17">
        <v>-20</v>
      </c>
      <c r="W126" s="17">
        <v>350</v>
      </c>
      <c r="X126" s="30">
        <f t="shared" si="8"/>
        <v>-1.7730496453900679</v>
      </c>
      <c r="Y126" s="120">
        <f t="shared" si="9"/>
        <v>-8.9285714285714288E-2</v>
      </c>
    </row>
    <row r="127" spans="1:25" x14ac:dyDescent="0.2">
      <c r="A127" s="50" t="s">
        <v>1515</v>
      </c>
      <c r="B127" s="30">
        <v>10.074999999999999</v>
      </c>
      <c r="C127" s="17">
        <v>127.9</v>
      </c>
      <c r="D127" s="17">
        <v>3</v>
      </c>
      <c r="E127" s="17">
        <v>67.3</v>
      </c>
      <c r="F127" s="17">
        <v>1</v>
      </c>
      <c r="G127" s="31">
        <f t="shared" si="5"/>
        <v>0.52619233776387797</v>
      </c>
      <c r="H127" s="32">
        <f t="shared" si="6"/>
        <v>143.71549999999999</v>
      </c>
      <c r="I127" s="56">
        <v>2.9899999999999999E-2</v>
      </c>
      <c r="J127" s="56">
        <v>6.6E-3</v>
      </c>
      <c r="K127" s="56">
        <v>4.5300000000000002E-3</v>
      </c>
      <c r="L127" s="56">
        <v>2.9999999999999997E-4</v>
      </c>
      <c r="M127" s="82">
        <v>9.0805999999999998E-2</v>
      </c>
      <c r="N127" s="17">
        <v>4.5999999999999999E-2</v>
      </c>
      <c r="O127" s="17">
        <v>0.01</v>
      </c>
      <c r="P127" s="17"/>
      <c r="Q127" s="17">
        <v>29.7</v>
      </c>
      <c r="R127" s="17">
        <v>6.5</v>
      </c>
      <c r="S127" s="175">
        <v>29.1</v>
      </c>
      <c r="T127" s="175">
        <v>1.9</v>
      </c>
      <c r="U127" s="121">
        <f t="shared" si="7"/>
        <v>6.5292096219931262</v>
      </c>
      <c r="V127" s="17">
        <v>-20</v>
      </c>
      <c r="W127" s="17">
        <v>340</v>
      </c>
      <c r="X127" s="30">
        <f t="shared" si="8"/>
        <v>2.020202020202011</v>
      </c>
      <c r="Y127" s="120">
        <f t="shared" si="9"/>
        <v>9.230769230769198E-2</v>
      </c>
    </row>
    <row r="128" spans="1:25" s="54" customFormat="1" x14ac:dyDescent="0.2">
      <c r="A128" s="54" t="s">
        <v>51</v>
      </c>
      <c r="B128" s="22">
        <v>21.693000000000001</v>
      </c>
      <c r="C128" s="25">
        <v>5.12</v>
      </c>
      <c r="D128" s="25">
        <v>0.24</v>
      </c>
      <c r="E128" s="25">
        <v>1.4179999999999999</v>
      </c>
      <c r="F128" s="25">
        <v>7.0000000000000007E-2</v>
      </c>
      <c r="G128" s="23">
        <f t="shared" si="5"/>
        <v>0.27695312499999997</v>
      </c>
      <c r="H128" s="24">
        <f t="shared" si="6"/>
        <v>5.4532300000000005</v>
      </c>
      <c r="I128" s="58">
        <v>-4.4999999999999998E-2</v>
      </c>
      <c r="J128" s="58">
        <v>5.8999999999999997E-2</v>
      </c>
      <c r="K128" s="58">
        <v>4.5999999999999999E-3</v>
      </c>
      <c r="L128" s="58">
        <v>1.1999999999999999E-3</v>
      </c>
      <c r="M128" s="80">
        <v>4.9769000000000001E-2</v>
      </c>
      <c r="N128" s="25">
        <v>-0.02</v>
      </c>
      <c r="O128" s="25">
        <v>0.13</v>
      </c>
      <c r="P128" s="25"/>
      <c r="Q128" s="25">
        <v>-67</v>
      </c>
      <c r="R128" s="25">
        <v>64</v>
      </c>
      <c r="S128" s="176">
        <v>29.2</v>
      </c>
      <c r="T128" s="176">
        <v>7.9</v>
      </c>
      <c r="U128" s="147">
        <f t="shared" si="7"/>
        <v>27.054794520547947</v>
      </c>
      <c r="V128" s="96">
        <v>-7100</v>
      </c>
      <c r="W128" s="96">
        <v>3200</v>
      </c>
      <c r="X128" s="22">
        <f t="shared" si="8"/>
        <v>143.58208955223881</v>
      </c>
      <c r="Y128" s="163">
        <f t="shared" si="9"/>
        <v>-1.503125</v>
      </c>
    </row>
    <row r="129" spans="1:25" x14ac:dyDescent="0.2">
      <c r="A129" s="50" t="s">
        <v>1516</v>
      </c>
      <c r="B129" s="30">
        <v>8.6499000000000006</v>
      </c>
      <c r="C129" s="17">
        <v>92</v>
      </c>
      <c r="D129" s="17">
        <v>10</v>
      </c>
      <c r="E129" s="17">
        <v>42.2</v>
      </c>
      <c r="F129" s="17">
        <v>5.0999999999999996</v>
      </c>
      <c r="G129" s="31">
        <f t="shared" si="5"/>
        <v>0.45869565217391306</v>
      </c>
      <c r="H129" s="32">
        <f t="shared" si="6"/>
        <v>101.917</v>
      </c>
      <c r="I129" s="56">
        <v>3.1099999999999999E-2</v>
      </c>
      <c r="J129" s="56">
        <v>7.3000000000000001E-3</v>
      </c>
      <c r="K129" s="56">
        <v>4.5700000000000003E-3</v>
      </c>
      <c r="L129" s="56">
        <v>2.7999999999999998E-4</v>
      </c>
      <c r="M129" s="160">
        <v>0.1</v>
      </c>
      <c r="N129" s="17">
        <v>4.8000000000000001E-2</v>
      </c>
      <c r="O129" s="17">
        <v>1.2999999999999999E-2</v>
      </c>
      <c r="P129" s="17"/>
      <c r="Q129" s="17">
        <v>30.9</v>
      </c>
      <c r="R129" s="17">
        <v>7.1</v>
      </c>
      <c r="S129" s="175">
        <v>29.4</v>
      </c>
      <c r="T129" s="175">
        <v>1.8</v>
      </c>
      <c r="U129" s="121">
        <f t="shared" si="7"/>
        <v>6.1224489795918373</v>
      </c>
      <c r="V129" s="17">
        <v>-30</v>
      </c>
      <c r="W129" s="17">
        <v>410</v>
      </c>
      <c r="X129" s="30">
        <f t="shared" si="8"/>
        <v>4.8543689320388328</v>
      </c>
      <c r="Y129" s="120">
        <f t="shared" si="9"/>
        <v>0.21126760563380284</v>
      </c>
    </row>
    <row r="130" spans="1:25" x14ac:dyDescent="0.2">
      <c r="A130" s="50" t="s">
        <v>1517</v>
      </c>
      <c r="B130" s="30">
        <v>17.875</v>
      </c>
      <c r="C130" s="17">
        <v>134.19999999999999</v>
      </c>
      <c r="D130" s="17">
        <v>4.9000000000000004</v>
      </c>
      <c r="E130" s="17">
        <v>134.9</v>
      </c>
      <c r="F130" s="17">
        <v>3.3</v>
      </c>
      <c r="G130" s="31">
        <f t="shared" si="5"/>
        <v>1.00521609538003</v>
      </c>
      <c r="H130" s="32">
        <f t="shared" si="6"/>
        <v>165.9015</v>
      </c>
      <c r="I130" s="56">
        <v>3.4799999999999998E-2</v>
      </c>
      <c r="J130" s="56">
        <v>4.7999999999999996E-3</v>
      </c>
      <c r="K130" s="56">
        <v>4.5999999999999999E-3</v>
      </c>
      <c r="L130" s="56">
        <v>2.2000000000000001E-4</v>
      </c>
      <c r="M130" s="82">
        <v>9.4813999999999999E-4</v>
      </c>
      <c r="N130" s="17">
        <v>5.4100000000000002E-2</v>
      </c>
      <c r="O130" s="17">
        <v>8.0000000000000002E-3</v>
      </c>
      <c r="P130" s="17"/>
      <c r="Q130" s="17">
        <v>34.5</v>
      </c>
      <c r="R130" s="17">
        <v>4.7</v>
      </c>
      <c r="S130" s="175">
        <v>29.6</v>
      </c>
      <c r="T130" s="175">
        <v>1.4</v>
      </c>
      <c r="U130" s="121">
        <f t="shared" si="7"/>
        <v>4.7297297297297289</v>
      </c>
      <c r="V130" s="17">
        <v>310</v>
      </c>
      <c r="W130" s="17">
        <v>270</v>
      </c>
      <c r="X130" s="30">
        <f t="shared" si="8"/>
        <v>14.20289855072463</v>
      </c>
      <c r="Y130" s="120">
        <f t="shared" si="9"/>
        <v>1.0425531914893613</v>
      </c>
    </row>
    <row r="131" spans="1:25" s="54" customFormat="1" x14ac:dyDescent="0.2">
      <c r="A131" s="54" t="s">
        <v>1518</v>
      </c>
      <c r="B131" s="22">
        <v>10.4</v>
      </c>
      <c r="C131" s="25">
        <v>183.5</v>
      </c>
      <c r="D131" s="25">
        <v>7.3</v>
      </c>
      <c r="E131" s="25">
        <v>173.4</v>
      </c>
      <c r="F131" s="25">
        <v>3.6</v>
      </c>
      <c r="G131" s="23">
        <f t="shared" ref="G131:G194" si="10">E131/C131</f>
        <v>0.94495912806539517</v>
      </c>
      <c r="H131" s="24">
        <f t="shared" ref="H131:H194" si="11">C131+(0.235*E131)</f>
        <v>224.249</v>
      </c>
      <c r="I131" s="58">
        <v>2.46E-2</v>
      </c>
      <c r="J131" s="58">
        <v>4.1999999999999997E-3</v>
      </c>
      <c r="K131" s="58">
        <v>4.6499999999999996E-3</v>
      </c>
      <c r="L131" s="58">
        <v>2.4000000000000001E-4</v>
      </c>
      <c r="M131" s="162">
        <v>0.1</v>
      </c>
      <c r="N131" s="25">
        <v>3.9199999999999999E-2</v>
      </c>
      <c r="O131" s="25">
        <v>7.4000000000000003E-3</v>
      </c>
      <c r="P131" s="25"/>
      <c r="Q131" s="25">
        <v>24.6</v>
      </c>
      <c r="R131" s="25">
        <v>4.2</v>
      </c>
      <c r="S131" s="176">
        <v>29.9</v>
      </c>
      <c r="T131" s="176">
        <v>1.6</v>
      </c>
      <c r="U131" s="146">
        <f t="shared" ref="U131:U194" si="12">T131/S131*100</f>
        <v>5.3511705685618738</v>
      </c>
      <c r="V131" s="25">
        <v>-170</v>
      </c>
      <c r="W131" s="25">
        <v>290</v>
      </c>
      <c r="X131" s="22">
        <f t="shared" ref="X131:X194" si="13">100*(1-(S131/Q131))</f>
        <v>-21.544715447154459</v>
      </c>
      <c r="Y131" s="163">
        <f t="shared" ref="Y131:Y194" si="14">(Q131-S131)/R131</f>
        <v>-1.2619047619047612</v>
      </c>
    </row>
    <row r="132" spans="1:25" s="54" customFormat="1" x14ac:dyDescent="0.2">
      <c r="A132" s="54" t="s">
        <v>1519</v>
      </c>
      <c r="B132" s="22">
        <v>19.742999999999999</v>
      </c>
      <c r="C132" s="25">
        <v>19.2</v>
      </c>
      <c r="D132" s="25">
        <v>4.3</v>
      </c>
      <c r="E132" s="25">
        <v>7.9</v>
      </c>
      <c r="F132" s="25">
        <v>1.9</v>
      </c>
      <c r="G132" s="23">
        <f t="shared" si="10"/>
        <v>0.41145833333333337</v>
      </c>
      <c r="H132" s="24">
        <f t="shared" si="11"/>
        <v>21.0565</v>
      </c>
      <c r="I132" s="58">
        <v>-1.4999999999999999E-2</v>
      </c>
      <c r="J132" s="58">
        <v>3.7999999999999999E-2</v>
      </c>
      <c r="K132" s="58">
        <v>4.6600000000000001E-3</v>
      </c>
      <c r="L132" s="58">
        <v>8.4999999999999995E-4</v>
      </c>
      <c r="M132" s="162">
        <v>0.1</v>
      </c>
      <c r="N132" s="25">
        <v>3.9E-2</v>
      </c>
      <c r="O132" s="25">
        <v>5.8000000000000003E-2</v>
      </c>
      <c r="P132" s="25"/>
      <c r="Q132" s="25">
        <v>-26</v>
      </c>
      <c r="R132" s="25">
        <v>42</v>
      </c>
      <c r="S132" s="176">
        <v>29.9</v>
      </c>
      <c r="T132" s="176">
        <v>5.5</v>
      </c>
      <c r="U132" s="147">
        <f t="shared" si="12"/>
        <v>18.394648829431439</v>
      </c>
      <c r="V132" s="96">
        <v>-1100</v>
      </c>
      <c r="W132" s="96">
        <v>1100</v>
      </c>
      <c r="X132" s="22">
        <f t="shared" si="13"/>
        <v>215</v>
      </c>
      <c r="Y132" s="163">
        <f t="shared" si="14"/>
        <v>-1.3309523809523809</v>
      </c>
    </row>
    <row r="133" spans="1:25" x14ac:dyDescent="0.2">
      <c r="A133" s="50" t="s">
        <v>1520</v>
      </c>
      <c r="B133" s="30">
        <v>7.0351999999999997</v>
      </c>
      <c r="C133" s="17">
        <v>248</v>
      </c>
      <c r="D133" s="17">
        <v>14</v>
      </c>
      <c r="E133" s="17">
        <v>218.9</v>
      </c>
      <c r="F133" s="17">
        <v>8.9</v>
      </c>
      <c r="G133" s="31">
        <f t="shared" si="10"/>
        <v>0.88266129032258067</v>
      </c>
      <c r="H133" s="32">
        <f t="shared" si="11"/>
        <v>299.44150000000002</v>
      </c>
      <c r="I133" s="56">
        <v>2.69E-2</v>
      </c>
      <c r="J133" s="56">
        <v>5.1000000000000004E-3</v>
      </c>
      <c r="K133" s="56">
        <v>4.6699999999999997E-3</v>
      </c>
      <c r="L133" s="56">
        <v>2.9E-4</v>
      </c>
      <c r="M133" s="82">
        <v>2.0187E-2</v>
      </c>
      <c r="N133" s="17">
        <v>4.5199999999999997E-2</v>
      </c>
      <c r="O133" s="17">
        <v>9.7999999999999997E-3</v>
      </c>
      <c r="P133" s="17"/>
      <c r="Q133" s="17">
        <v>26.9</v>
      </c>
      <c r="R133" s="17">
        <v>5</v>
      </c>
      <c r="S133" s="175">
        <v>30</v>
      </c>
      <c r="T133" s="175">
        <v>1.8</v>
      </c>
      <c r="U133" s="121">
        <f t="shared" si="12"/>
        <v>6.0000000000000009</v>
      </c>
      <c r="V133" s="17">
        <v>-70</v>
      </c>
      <c r="W133" s="17">
        <v>340</v>
      </c>
      <c r="X133" s="30">
        <f t="shared" si="13"/>
        <v>-11.524163568773238</v>
      </c>
      <c r="Y133" s="120">
        <f t="shared" si="14"/>
        <v>-0.62000000000000033</v>
      </c>
    </row>
    <row r="134" spans="1:25" x14ac:dyDescent="0.2">
      <c r="A134" s="50" t="s">
        <v>1521</v>
      </c>
      <c r="B134" s="30">
        <v>8.8559999999999999</v>
      </c>
      <c r="C134" s="17">
        <v>232</v>
      </c>
      <c r="D134" s="17">
        <v>10</v>
      </c>
      <c r="E134" s="17">
        <v>113.6</v>
      </c>
      <c r="F134" s="17">
        <v>3.3</v>
      </c>
      <c r="G134" s="31">
        <f t="shared" si="10"/>
        <v>0.48965517241379308</v>
      </c>
      <c r="H134" s="32">
        <f t="shared" si="11"/>
        <v>258.69600000000003</v>
      </c>
      <c r="I134" s="56">
        <v>2.7699999999999999E-2</v>
      </c>
      <c r="J134" s="56">
        <v>4.4999999999999997E-3</v>
      </c>
      <c r="K134" s="56">
        <v>4.6800000000000001E-3</v>
      </c>
      <c r="L134" s="56">
        <v>2.5999999999999998E-4</v>
      </c>
      <c r="M134" s="160">
        <v>0.1</v>
      </c>
      <c r="N134" s="17">
        <v>4.24E-2</v>
      </c>
      <c r="O134" s="17">
        <v>7.4000000000000003E-3</v>
      </c>
      <c r="P134" s="17"/>
      <c r="Q134" s="17">
        <v>27.6</v>
      </c>
      <c r="R134" s="17">
        <v>4.5</v>
      </c>
      <c r="S134" s="175">
        <v>30.1</v>
      </c>
      <c r="T134" s="175">
        <v>1.7</v>
      </c>
      <c r="U134" s="121">
        <f t="shared" si="12"/>
        <v>5.647840531561461</v>
      </c>
      <c r="V134" s="17">
        <v>-140</v>
      </c>
      <c r="W134" s="17">
        <v>280</v>
      </c>
      <c r="X134" s="30">
        <f t="shared" si="13"/>
        <v>-9.0579710144927503</v>
      </c>
      <c r="Y134" s="120">
        <f t="shared" si="14"/>
        <v>-0.55555555555555558</v>
      </c>
    </row>
    <row r="135" spans="1:25" x14ac:dyDescent="0.2">
      <c r="A135" s="50" t="s">
        <v>1522</v>
      </c>
      <c r="B135" s="30">
        <v>19.202999999999999</v>
      </c>
      <c r="C135" s="17">
        <v>2380</v>
      </c>
      <c r="D135" s="17">
        <v>190</v>
      </c>
      <c r="E135" s="17">
        <v>248</v>
      </c>
      <c r="F135" s="17">
        <v>5.4</v>
      </c>
      <c r="G135" s="31">
        <f t="shared" si="10"/>
        <v>0.10420168067226891</v>
      </c>
      <c r="H135" s="32">
        <f t="shared" si="11"/>
        <v>2438.2800000000002</v>
      </c>
      <c r="I135" s="56">
        <v>2.9399999999999999E-2</v>
      </c>
      <c r="J135" s="56">
        <v>1.1999999999999999E-3</v>
      </c>
      <c r="K135" s="56">
        <v>4.7010000000000003E-3</v>
      </c>
      <c r="L135" s="56">
        <v>1.1E-4</v>
      </c>
      <c r="M135" s="82">
        <v>0.34839999999999999</v>
      </c>
      <c r="N135" s="17">
        <v>4.5499999999999999E-2</v>
      </c>
      <c r="O135" s="17">
        <v>1.8E-3</v>
      </c>
      <c r="P135" s="17"/>
      <c r="Q135" s="17">
        <v>29.4</v>
      </c>
      <c r="R135" s="17">
        <v>1.2</v>
      </c>
      <c r="S135" s="175">
        <v>30.23</v>
      </c>
      <c r="T135" s="175">
        <v>0.7</v>
      </c>
      <c r="U135" s="121">
        <f t="shared" si="12"/>
        <v>2.315580549123387</v>
      </c>
      <c r="V135" s="17">
        <v>-1</v>
      </c>
      <c r="W135" s="17">
        <v>74</v>
      </c>
      <c r="X135" s="30">
        <f t="shared" si="13"/>
        <v>-2.8231292517006956</v>
      </c>
      <c r="Y135" s="120">
        <f t="shared" si="14"/>
        <v>-0.69166666666666821</v>
      </c>
    </row>
    <row r="136" spans="1:25" x14ac:dyDescent="0.2">
      <c r="A136" s="50" t="s">
        <v>44</v>
      </c>
      <c r="B136" s="30">
        <v>20.984999999999999</v>
      </c>
      <c r="C136" s="17">
        <v>1266</v>
      </c>
      <c r="D136" s="17">
        <v>66</v>
      </c>
      <c r="E136" s="17">
        <v>476</v>
      </c>
      <c r="F136" s="17">
        <v>19</v>
      </c>
      <c r="G136" s="31">
        <f t="shared" si="10"/>
        <v>0.37598736176935227</v>
      </c>
      <c r="H136" s="32">
        <f t="shared" si="11"/>
        <v>1377.86</v>
      </c>
      <c r="I136" s="56">
        <v>3.15E-2</v>
      </c>
      <c r="J136" s="56">
        <v>1.2999999999999999E-3</v>
      </c>
      <c r="K136" s="56">
        <v>4.7520000000000001E-3</v>
      </c>
      <c r="L136" s="56">
        <v>8.6000000000000003E-5</v>
      </c>
      <c r="M136" s="82">
        <v>8.3851999999999996E-2</v>
      </c>
      <c r="N136" s="17">
        <v>4.8300000000000003E-2</v>
      </c>
      <c r="O136" s="17">
        <v>2.0999999999999999E-3</v>
      </c>
      <c r="P136" s="17"/>
      <c r="Q136" s="17">
        <v>31.4</v>
      </c>
      <c r="R136" s="17">
        <v>1.2</v>
      </c>
      <c r="S136" s="175">
        <v>30.56</v>
      </c>
      <c r="T136" s="175">
        <v>0.55000000000000004</v>
      </c>
      <c r="U136" s="121">
        <f t="shared" si="12"/>
        <v>1.799738219895288</v>
      </c>
      <c r="V136" s="17">
        <v>117</v>
      </c>
      <c r="W136" s="17">
        <v>87</v>
      </c>
      <c r="X136" s="30">
        <f t="shared" si="13"/>
        <v>2.6751592356687892</v>
      </c>
      <c r="Y136" s="120">
        <f t="shared" si="14"/>
        <v>0.7</v>
      </c>
    </row>
    <row r="137" spans="1:25" x14ac:dyDescent="0.2">
      <c r="A137" s="50" t="s">
        <v>1523</v>
      </c>
      <c r="B137" s="30">
        <v>16.074999999999999</v>
      </c>
      <c r="C137" s="17">
        <v>85.3</v>
      </c>
      <c r="D137" s="17">
        <v>1.8</v>
      </c>
      <c r="E137" s="17">
        <v>87.6</v>
      </c>
      <c r="F137" s="17">
        <v>1.6</v>
      </c>
      <c r="G137" s="31">
        <f t="shared" si="10"/>
        <v>1.0269636576787808</v>
      </c>
      <c r="H137" s="32">
        <f t="shared" si="11"/>
        <v>105.886</v>
      </c>
      <c r="I137" s="56">
        <v>3.5000000000000003E-2</v>
      </c>
      <c r="J137" s="56">
        <v>6.4000000000000003E-3</v>
      </c>
      <c r="K137" s="56">
        <v>4.7800000000000004E-3</v>
      </c>
      <c r="L137" s="56">
        <v>2.9999999999999997E-4</v>
      </c>
      <c r="M137" s="160">
        <v>0.1</v>
      </c>
      <c r="N137" s="17">
        <v>5.6000000000000001E-2</v>
      </c>
      <c r="O137" s="17">
        <v>1.0999999999999999E-2</v>
      </c>
      <c r="P137" s="17"/>
      <c r="Q137" s="17">
        <v>34.6</v>
      </c>
      <c r="R137" s="17">
        <v>6.2</v>
      </c>
      <c r="S137" s="175">
        <v>30.7</v>
      </c>
      <c r="T137" s="175">
        <v>1.9</v>
      </c>
      <c r="U137" s="121">
        <f t="shared" si="12"/>
        <v>6.1889250814332248</v>
      </c>
      <c r="V137" s="17">
        <v>320</v>
      </c>
      <c r="W137" s="17">
        <v>330</v>
      </c>
      <c r="X137" s="30">
        <f t="shared" si="13"/>
        <v>11.271676300578036</v>
      </c>
      <c r="Y137" s="120">
        <f t="shared" si="14"/>
        <v>0.62903225806451646</v>
      </c>
    </row>
    <row r="138" spans="1:25" x14ac:dyDescent="0.2">
      <c r="A138" s="50" t="s">
        <v>1524</v>
      </c>
      <c r="B138" s="30">
        <v>16.204000000000001</v>
      </c>
      <c r="C138" s="17">
        <v>950</v>
      </c>
      <c r="D138" s="17">
        <v>56</v>
      </c>
      <c r="E138" s="17">
        <v>411</v>
      </c>
      <c r="F138" s="17">
        <v>24</v>
      </c>
      <c r="G138" s="31">
        <f t="shared" si="10"/>
        <v>0.43263157894736842</v>
      </c>
      <c r="H138" s="32">
        <f t="shared" si="11"/>
        <v>1046.585</v>
      </c>
      <c r="I138" s="56">
        <v>3.15E-2</v>
      </c>
      <c r="J138" s="56">
        <v>1.9E-3</v>
      </c>
      <c r="K138" s="56">
        <v>4.7999999999999996E-3</v>
      </c>
      <c r="L138" s="56">
        <v>1.6000000000000001E-4</v>
      </c>
      <c r="M138" s="82">
        <v>0.21593999999999999</v>
      </c>
      <c r="N138" s="17">
        <v>4.9099999999999998E-2</v>
      </c>
      <c r="O138" s="17">
        <v>3.0000000000000001E-3</v>
      </c>
      <c r="P138" s="17"/>
      <c r="Q138" s="17">
        <v>31.5</v>
      </c>
      <c r="R138" s="17">
        <v>1.9</v>
      </c>
      <c r="S138" s="175">
        <v>30.87</v>
      </c>
      <c r="T138" s="175">
        <v>1</v>
      </c>
      <c r="U138" s="121">
        <f t="shared" si="12"/>
        <v>3.2393909944930357</v>
      </c>
      <c r="V138" s="17">
        <v>150</v>
      </c>
      <c r="W138" s="17">
        <v>120</v>
      </c>
      <c r="X138" s="30">
        <f t="shared" si="13"/>
        <v>2.0000000000000018</v>
      </c>
      <c r="Y138" s="120">
        <f t="shared" si="14"/>
        <v>0.33157894736842053</v>
      </c>
    </row>
    <row r="139" spans="1:25" x14ac:dyDescent="0.2">
      <c r="A139" s="50" t="s">
        <v>1525</v>
      </c>
      <c r="B139" s="30">
        <v>22.201000000000001</v>
      </c>
      <c r="C139" s="17">
        <v>130</v>
      </c>
      <c r="D139" s="17">
        <v>15</v>
      </c>
      <c r="E139" s="17">
        <v>64.2</v>
      </c>
      <c r="F139" s="17">
        <v>4.7</v>
      </c>
      <c r="G139" s="31">
        <f t="shared" si="10"/>
        <v>0.49384615384615388</v>
      </c>
      <c r="H139" s="32">
        <f t="shared" si="11"/>
        <v>145.08699999999999</v>
      </c>
      <c r="I139" s="56">
        <v>3.2800000000000003E-2</v>
      </c>
      <c r="J139" s="56">
        <v>5.0000000000000001E-3</v>
      </c>
      <c r="K139" s="56">
        <v>4.81E-3</v>
      </c>
      <c r="L139" s="56">
        <v>2.5999999999999998E-4</v>
      </c>
      <c r="M139" s="160">
        <v>0.1</v>
      </c>
      <c r="N139" s="17">
        <v>5.0799999999999998E-2</v>
      </c>
      <c r="O139" s="17">
        <v>8.9999999999999993E-3</v>
      </c>
      <c r="P139" s="17"/>
      <c r="Q139" s="17">
        <v>32.6</v>
      </c>
      <c r="R139" s="17">
        <v>4.9000000000000004</v>
      </c>
      <c r="S139" s="175">
        <v>30.9</v>
      </c>
      <c r="T139" s="175">
        <v>1.6</v>
      </c>
      <c r="U139" s="121">
        <f t="shared" si="12"/>
        <v>5.1779935275080913</v>
      </c>
      <c r="V139" s="17">
        <v>220</v>
      </c>
      <c r="W139" s="17">
        <v>290</v>
      </c>
      <c r="X139" s="30">
        <f t="shared" si="13"/>
        <v>5.2147239263803709</v>
      </c>
      <c r="Y139" s="120">
        <f t="shared" si="14"/>
        <v>0.34693877551020463</v>
      </c>
    </row>
    <row r="140" spans="1:25" x14ac:dyDescent="0.2">
      <c r="A140" s="50" t="s">
        <v>1526</v>
      </c>
      <c r="B140" s="30">
        <v>19.742999999999999</v>
      </c>
      <c r="C140" s="17">
        <v>239</v>
      </c>
      <c r="D140" s="17">
        <v>14</v>
      </c>
      <c r="E140" s="17">
        <v>114.2</v>
      </c>
      <c r="F140" s="17">
        <v>5.8</v>
      </c>
      <c r="G140" s="31">
        <f t="shared" si="10"/>
        <v>0.47782426778242681</v>
      </c>
      <c r="H140" s="32">
        <f t="shared" si="11"/>
        <v>265.83699999999999</v>
      </c>
      <c r="I140" s="56">
        <v>3.1199999999999999E-2</v>
      </c>
      <c r="J140" s="56">
        <v>3.0000000000000001E-3</v>
      </c>
      <c r="K140" s="56">
        <v>4.8199999999999996E-3</v>
      </c>
      <c r="L140" s="56">
        <v>1.6000000000000001E-4</v>
      </c>
      <c r="M140" s="82">
        <v>0.23849000000000001</v>
      </c>
      <c r="N140" s="17">
        <v>4.6699999999999998E-2</v>
      </c>
      <c r="O140" s="17">
        <v>4.4999999999999997E-3</v>
      </c>
      <c r="P140" s="17"/>
      <c r="Q140" s="17">
        <v>31.1</v>
      </c>
      <c r="R140" s="17">
        <v>3</v>
      </c>
      <c r="S140" s="175">
        <v>31</v>
      </c>
      <c r="T140" s="175">
        <v>1</v>
      </c>
      <c r="U140" s="121">
        <f t="shared" si="12"/>
        <v>3.225806451612903</v>
      </c>
      <c r="V140" s="17">
        <v>50</v>
      </c>
      <c r="W140" s="17">
        <v>170</v>
      </c>
      <c r="X140" s="30">
        <f t="shared" si="13"/>
        <v>0.32154340836013651</v>
      </c>
      <c r="Y140" s="120">
        <f t="shared" si="14"/>
        <v>3.3333333333333805E-2</v>
      </c>
    </row>
    <row r="141" spans="1:25" x14ac:dyDescent="0.2">
      <c r="A141" s="50" t="s">
        <v>1527</v>
      </c>
      <c r="B141" s="30">
        <v>17.468</v>
      </c>
      <c r="C141" s="17">
        <v>176.6</v>
      </c>
      <c r="D141" s="17">
        <v>7.6</v>
      </c>
      <c r="E141" s="17">
        <v>161.30000000000001</v>
      </c>
      <c r="F141" s="17">
        <v>3.5</v>
      </c>
      <c r="G141" s="31">
        <f t="shared" si="10"/>
        <v>0.91336353340883358</v>
      </c>
      <c r="H141" s="32">
        <f t="shared" si="11"/>
        <v>214.50549999999998</v>
      </c>
      <c r="I141" s="56">
        <v>3.15E-2</v>
      </c>
      <c r="J141" s="56">
        <v>3.8999999999999998E-3</v>
      </c>
      <c r="K141" s="56">
        <v>4.81E-3</v>
      </c>
      <c r="L141" s="56">
        <v>2.1000000000000001E-4</v>
      </c>
      <c r="M141" s="82">
        <v>0.10301</v>
      </c>
      <c r="N141" s="17">
        <v>4.6199999999999998E-2</v>
      </c>
      <c r="O141" s="17">
        <v>5.5999999999999999E-3</v>
      </c>
      <c r="P141" s="17"/>
      <c r="Q141" s="17">
        <v>31.4</v>
      </c>
      <c r="R141" s="17">
        <v>3.8</v>
      </c>
      <c r="S141" s="175">
        <v>31</v>
      </c>
      <c r="T141" s="175">
        <v>1.3</v>
      </c>
      <c r="U141" s="121">
        <f t="shared" si="12"/>
        <v>4.1935483870967749</v>
      </c>
      <c r="V141" s="17">
        <v>90</v>
      </c>
      <c r="W141" s="17">
        <v>220</v>
      </c>
      <c r="X141" s="30">
        <f t="shared" si="13"/>
        <v>1.2738853503184711</v>
      </c>
      <c r="Y141" s="120">
        <f t="shared" si="14"/>
        <v>0.10526315789473648</v>
      </c>
    </row>
    <row r="142" spans="1:25" x14ac:dyDescent="0.2">
      <c r="A142" s="50" t="s">
        <v>1528</v>
      </c>
      <c r="B142" s="30">
        <v>20.76</v>
      </c>
      <c r="C142" s="17">
        <v>956</v>
      </c>
      <c r="D142" s="17">
        <v>49</v>
      </c>
      <c r="E142" s="17">
        <v>310</v>
      </c>
      <c r="F142" s="17">
        <v>12</v>
      </c>
      <c r="G142" s="31">
        <f t="shared" si="10"/>
        <v>0.32426778242677823</v>
      </c>
      <c r="H142" s="32">
        <f t="shared" si="11"/>
        <v>1028.8499999999999</v>
      </c>
      <c r="I142" s="56">
        <v>3.09E-2</v>
      </c>
      <c r="J142" s="56">
        <v>1.4E-3</v>
      </c>
      <c r="K142" s="56">
        <v>4.8199999999999996E-3</v>
      </c>
      <c r="L142" s="56">
        <v>1.2E-4</v>
      </c>
      <c r="M142" s="82">
        <v>0.37067</v>
      </c>
      <c r="N142" s="17">
        <v>4.65E-2</v>
      </c>
      <c r="O142" s="17">
        <v>2E-3</v>
      </c>
      <c r="P142" s="17"/>
      <c r="Q142" s="17">
        <v>30.9</v>
      </c>
      <c r="R142" s="17">
        <v>1.3</v>
      </c>
      <c r="S142" s="175">
        <v>31.03</v>
      </c>
      <c r="T142" s="175">
        <v>0.77</v>
      </c>
      <c r="U142" s="121">
        <f t="shared" si="12"/>
        <v>2.4814695456010312</v>
      </c>
      <c r="V142" s="17">
        <v>40</v>
      </c>
      <c r="W142" s="17">
        <v>81</v>
      </c>
      <c r="X142" s="30">
        <f t="shared" si="13"/>
        <v>-0.42071197411004402</v>
      </c>
      <c r="Y142" s="120">
        <f t="shared" si="14"/>
        <v>-0.10000000000000196</v>
      </c>
    </row>
    <row r="143" spans="1:25" x14ac:dyDescent="0.2">
      <c r="A143" s="50" t="s">
        <v>1529</v>
      </c>
      <c r="B143" s="30">
        <v>7.3253000000000004</v>
      </c>
      <c r="C143" s="17">
        <v>177.5</v>
      </c>
      <c r="D143" s="17">
        <v>5.4</v>
      </c>
      <c r="E143" s="17">
        <v>121.8</v>
      </c>
      <c r="F143" s="17">
        <v>2</v>
      </c>
      <c r="G143" s="31">
        <f t="shared" si="10"/>
        <v>0.68619718309859157</v>
      </c>
      <c r="H143" s="32">
        <f t="shared" si="11"/>
        <v>206.12299999999999</v>
      </c>
      <c r="I143" s="56">
        <v>3.8199999999999998E-2</v>
      </c>
      <c r="J143" s="56">
        <v>8.8999999999999999E-3</v>
      </c>
      <c r="K143" s="56">
        <v>4.8300000000000001E-3</v>
      </c>
      <c r="L143" s="56">
        <v>3.6999999999999999E-4</v>
      </c>
      <c r="M143" s="160">
        <v>0.1</v>
      </c>
      <c r="N143" s="17">
        <v>5.2999999999999999E-2</v>
      </c>
      <c r="O143" s="17">
        <v>1.2999999999999999E-2</v>
      </c>
      <c r="P143" s="17"/>
      <c r="Q143" s="17">
        <v>39.5</v>
      </c>
      <c r="R143" s="17">
        <v>8.3000000000000007</v>
      </c>
      <c r="S143" s="175">
        <v>31.1</v>
      </c>
      <c r="T143" s="175">
        <v>2.4</v>
      </c>
      <c r="U143" s="121">
        <f t="shared" si="12"/>
        <v>7.7170418006430861</v>
      </c>
      <c r="V143" s="17">
        <v>390</v>
      </c>
      <c r="W143" s="17">
        <v>410</v>
      </c>
      <c r="X143" s="30">
        <f t="shared" si="13"/>
        <v>21.265822784810119</v>
      </c>
      <c r="Y143" s="120">
        <f t="shared" si="14"/>
        <v>1.012048192771084</v>
      </c>
    </row>
    <row r="144" spans="1:25" x14ac:dyDescent="0.2">
      <c r="A144" s="50" t="s">
        <v>1530</v>
      </c>
      <c r="B144" s="30">
        <v>12.571</v>
      </c>
      <c r="C144" s="17">
        <v>116.4</v>
      </c>
      <c r="D144" s="17">
        <v>5.5</v>
      </c>
      <c r="E144" s="17">
        <v>68</v>
      </c>
      <c r="F144" s="17">
        <v>2.6</v>
      </c>
      <c r="G144" s="31">
        <f t="shared" si="10"/>
        <v>0.58419243986254288</v>
      </c>
      <c r="H144" s="32">
        <f t="shared" si="11"/>
        <v>132.38</v>
      </c>
      <c r="I144" s="56">
        <v>3.1199999999999999E-2</v>
      </c>
      <c r="J144" s="56">
        <v>5.1999999999999998E-3</v>
      </c>
      <c r="K144" s="56">
        <v>4.8300000000000001E-3</v>
      </c>
      <c r="L144" s="56">
        <v>2.9E-4</v>
      </c>
      <c r="M144" s="82">
        <v>9.0258000000000005E-2</v>
      </c>
      <c r="N144" s="17">
        <v>4.7500000000000001E-2</v>
      </c>
      <c r="O144" s="17">
        <v>8.0999999999999996E-3</v>
      </c>
      <c r="P144" s="17"/>
      <c r="Q144" s="17">
        <v>31.1</v>
      </c>
      <c r="R144" s="17">
        <v>5.0999999999999996</v>
      </c>
      <c r="S144" s="175">
        <v>31.1</v>
      </c>
      <c r="T144" s="175">
        <v>1.8</v>
      </c>
      <c r="U144" s="121">
        <f t="shared" si="12"/>
        <v>5.787781350482315</v>
      </c>
      <c r="V144" s="17">
        <v>180</v>
      </c>
      <c r="W144" s="17">
        <v>280</v>
      </c>
      <c r="X144" s="30">
        <f t="shared" si="13"/>
        <v>0</v>
      </c>
      <c r="Y144" s="120">
        <f t="shared" si="14"/>
        <v>0</v>
      </c>
    </row>
    <row r="145" spans="1:25" x14ac:dyDescent="0.2">
      <c r="A145" s="50" t="s">
        <v>1531</v>
      </c>
      <c r="B145" s="30">
        <v>22.835999999999999</v>
      </c>
      <c r="C145" s="17">
        <v>2790</v>
      </c>
      <c r="D145" s="17">
        <v>210</v>
      </c>
      <c r="E145" s="17">
        <v>190</v>
      </c>
      <c r="F145" s="17">
        <v>13</v>
      </c>
      <c r="G145" s="31">
        <f t="shared" si="10"/>
        <v>6.8100358422939072E-2</v>
      </c>
      <c r="H145" s="32">
        <f t="shared" si="11"/>
        <v>2834.65</v>
      </c>
      <c r="I145" s="56">
        <v>3.0970000000000001E-2</v>
      </c>
      <c r="J145" s="56">
        <v>1E-3</v>
      </c>
      <c r="K145" s="56">
        <v>4.8520000000000004E-3</v>
      </c>
      <c r="L145" s="56">
        <v>1.1E-4</v>
      </c>
      <c r="M145" s="82">
        <v>0.34266999999999997</v>
      </c>
      <c r="N145" s="17">
        <v>4.6899999999999997E-2</v>
      </c>
      <c r="O145" s="17">
        <v>1.5E-3</v>
      </c>
      <c r="P145" s="17"/>
      <c r="Q145" s="17">
        <v>30.96</v>
      </c>
      <c r="R145" s="17">
        <v>1</v>
      </c>
      <c r="S145" s="175">
        <v>31.2</v>
      </c>
      <c r="T145" s="175">
        <v>0.69</v>
      </c>
      <c r="U145" s="121">
        <f t="shared" si="12"/>
        <v>2.2115384615384612</v>
      </c>
      <c r="V145" s="17">
        <v>53</v>
      </c>
      <c r="W145" s="17">
        <v>64</v>
      </c>
      <c r="X145" s="30">
        <f t="shared" si="13"/>
        <v>-0.77519379844961378</v>
      </c>
      <c r="Y145" s="120">
        <f t="shared" si="14"/>
        <v>-0.23999999999999844</v>
      </c>
    </row>
    <row r="146" spans="1:25" x14ac:dyDescent="0.2">
      <c r="A146" s="50" t="s">
        <v>82</v>
      </c>
      <c r="B146" s="30">
        <v>13.74</v>
      </c>
      <c r="C146" s="17">
        <v>3360</v>
      </c>
      <c r="D146" s="17">
        <v>200</v>
      </c>
      <c r="E146" s="17">
        <v>154.80000000000001</v>
      </c>
      <c r="F146" s="17">
        <v>3.4</v>
      </c>
      <c r="G146" s="31">
        <f t="shared" si="10"/>
        <v>4.6071428571428576E-2</v>
      </c>
      <c r="H146" s="32">
        <f t="shared" si="11"/>
        <v>3396.3780000000002</v>
      </c>
      <c r="I146" s="56">
        <v>3.1899999999999998E-2</v>
      </c>
      <c r="J146" s="56">
        <v>1.1999999999999999E-3</v>
      </c>
      <c r="K146" s="56">
        <v>4.8690000000000001E-3</v>
      </c>
      <c r="L146" s="56">
        <v>1.1E-4</v>
      </c>
      <c r="M146" s="82">
        <v>0.46137</v>
      </c>
      <c r="N146" s="17">
        <v>4.7600000000000003E-2</v>
      </c>
      <c r="O146" s="17">
        <v>1.8E-3</v>
      </c>
      <c r="P146" s="17"/>
      <c r="Q146" s="17">
        <v>31.9</v>
      </c>
      <c r="R146" s="17">
        <v>1.2</v>
      </c>
      <c r="S146" s="175">
        <v>31.31</v>
      </c>
      <c r="T146" s="175">
        <v>0.69</v>
      </c>
      <c r="U146" s="121">
        <f t="shared" si="12"/>
        <v>2.2037687639731716</v>
      </c>
      <c r="V146" s="17">
        <v>88</v>
      </c>
      <c r="W146" s="17">
        <v>76</v>
      </c>
      <c r="X146" s="30">
        <f t="shared" si="13"/>
        <v>1.849529780564263</v>
      </c>
      <c r="Y146" s="120">
        <f t="shared" si="14"/>
        <v>0.49166666666666659</v>
      </c>
    </row>
    <row r="147" spans="1:25" x14ac:dyDescent="0.2">
      <c r="A147" s="50" t="s">
        <v>1532</v>
      </c>
      <c r="B147" s="30">
        <v>22.018000000000001</v>
      </c>
      <c r="C147" s="17">
        <v>155.80000000000001</v>
      </c>
      <c r="D147" s="17">
        <v>7.9</v>
      </c>
      <c r="E147" s="17">
        <v>86.3</v>
      </c>
      <c r="F147" s="17">
        <v>3.1</v>
      </c>
      <c r="G147" s="31">
        <f t="shared" si="10"/>
        <v>0.55391527599486512</v>
      </c>
      <c r="H147" s="32">
        <f t="shared" si="11"/>
        <v>176.0805</v>
      </c>
      <c r="I147" s="56">
        <v>2.93E-2</v>
      </c>
      <c r="J147" s="56">
        <v>3.3E-3</v>
      </c>
      <c r="K147" s="56">
        <v>4.8799999999999998E-3</v>
      </c>
      <c r="L147" s="56">
        <v>1.7000000000000001E-4</v>
      </c>
      <c r="M147" s="160">
        <v>0.1</v>
      </c>
      <c r="N147" s="17">
        <v>4.4900000000000002E-2</v>
      </c>
      <c r="O147" s="17">
        <v>5.4000000000000003E-3</v>
      </c>
      <c r="P147" s="17"/>
      <c r="Q147" s="17">
        <v>29.3</v>
      </c>
      <c r="R147" s="17">
        <v>3.2</v>
      </c>
      <c r="S147" s="175">
        <v>31.4</v>
      </c>
      <c r="T147" s="175">
        <v>1.1000000000000001</v>
      </c>
      <c r="U147" s="121">
        <f t="shared" si="12"/>
        <v>3.5031847133757967</v>
      </c>
      <c r="V147" s="17">
        <v>-70</v>
      </c>
      <c r="W147" s="17">
        <v>190</v>
      </c>
      <c r="X147" s="30">
        <f t="shared" si="13"/>
        <v>-7.1672354948805417</v>
      </c>
      <c r="Y147" s="120">
        <f t="shared" si="14"/>
        <v>-0.65624999999999933</v>
      </c>
    </row>
    <row r="148" spans="1:25" x14ac:dyDescent="0.2">
      <c r="A148" s="50" t="s">
        <v>1533</v>
      </c>
      <c r="B148" s="30">
        <v>21.047999999999998</v>
      </c>
      <c r="C148" s="17">
        <v>126.4</v>
      </c>
      <c r="D148" s="17">
        <v>2.5</v>
      </c>
      <c r="E148" s="17">
        <v>86.6</v>
      </c>
      <c r="F148" s="17">
        <v>1.8</v>
      </c>
      <c r="G148" s="31">
        <f t="shared" si="10"/>
        <v>0.68512658227848089</v>
      </c>
      <c r="H148" s="32">
        <f t="shared" si="11"/>
        <v>146.751</v>
      </c>
      <c r="I148" s="56">
        <v>2.9399999999999999E-2</v>
      </c>
      <c r="J148" s="56">
        <v>4.3E-3</v>
      </c>
      <c r="K148" s="56">
        <v>4.9100000000000003E-3</v>
      </c>
      <c r="L148" s="56">
        <v>2.2000000000000001E-4</v>
      </c>
      <c r="M148" s="82">
        <v>0.21789</v>
      </c>
      <c r="N148" s="17">
        <v>4.36E-2</v>
      </c>
      <c r="O148" s="17">
        <v>6.1999999999999998E-3</v>
      </c>
      <c r="P148" s="17"/>
      <c r="Q148" s="17">
        <v>29.2</v>
      </c>
      <c r="R148" s="17">
        <v>4.2</v>
      </c>
      <c r="S148" s="175">
        <v>31.6</v>
      </c>
      <c r="T148" s="175">
        <v>1.4</v>
      </c>
      <c r="U148" s="121">
        <f t="shared" si="12"/>
        <v>4.4303797468354427</v>
      </c>
      <c r="V148" s="17">
        <v>-70</v>
      </c>
      <c r="W148" s="17">
        <v>220</v>
      </c>
      <c r="X148" s="30">
        <f t="shared" si="13"/>
        <v>-8.2191780821917924</v>
      </c>
      <c r="Y148" s="120">
        <f t="shared" si="14"/>
        <v>-0.57142857142857195</v>
      </c>
    </row>
    <row r="149" spans="1:25" x14ac:dyDescent="0.2">
      <c r="A149" s="50" t="s">
        <v>1534</v>
      </c>
      <c r="B149" s="30">
        <v>18.117999999999999</v>
      </c>
      <c r="C149" s="17">
        <v>157.69999999999999</v>
      </c>
      <c r="D149" s="17">
        <v>8.1</v>
      </c>
      <c r="E149" s="17">
        <v>68.5</v>
      </c>
      <c r="F149" s="17">
        <v>1.9</v>
      </c>
      <c r="G149" s="31">
        <f t="shared" si="10"/>
        <v>0.43436905516804064</v>
      </c>
      <c r="H149" s="32">
        <f t="shared" si="11"/>
        <v>173.79749999999999</v>
      </c>
      <c r="I149" s="56">
        <v>3.61E-2</v>
      </c>
      <c r="J149" s="56">
        <v>4.1000000000000003E-3</v>
      </c>
      <c r="K149" s="56">
        <v>4.9199999999999999E-3</v>
      </c>
      <c r="L149" s="56">
        <v>2.4000000000000001E-4</v>
      </c>
      <c r="M149" s="82">
        <v>1.453E-2</v>
      </c>
      <c r="N149" s="17">
        <v>5.0500000000000003E-2</v>
      </c>
      <c r="O149" s="17">
        <v>5.8999999999999999E-3</v>
      </c>
      <c r="P149" s="17"/>
      <c r="Q149" s="17">
        <v>35.9</v>
      </c>
      <c r="R149" s="17">
        <v>4</v>
      </c>
      <c r="S149" s="175">
        <v>31.6</v>
      </c>
      <c r="T149" s="175">
        <v>1.5</v>
      </c>
      <c r="U149" s="121">
        <f t="shared" si="12"/>
        <v>4.7468354430379742</v>
      </c>
      <c r="V149" s="17">
        <v>210</v>
      </c>
      <c r="W149" s="17">
        <v>210</v>
      </c>
      <c r="X149" s="30">
        <f t="shared" si="13"/>
        <v>11.977715877437323</v>
      </c>
      <c r="Y149" s="120">
        <f t="shared" si="14"/>
        <v>1.0749999999999993</v>
      </c>
    </row>
    <row r="150" spans="1:25" x14ac:dyDescent="0.2">
      <c r="A150" s="50" t="s">
        <v>1535</v>
      </c>
      <c r="B150" s="30">
        <v>19.256</v>
      </c>
      <c r="C150" s="17">
        <v>388</v>
      </c>
      <c r="D150" s="17">
        <v>33</v>
      </c>
      <c r="E150" s="17">
        <v>160</v>
      </c>
      <c r="F150" s="17">
        <v>9.9</v>
      </c>
      <c r="G150" s="31">
        <f t="shared" si="10"/>
        <v>0.41237113402061853</v>
      </c>
      <c r="H150" s="32">
        <f t="shared" si="11"/>
        <v>425.6</v>
      </c>
      <c r="I150" s="56">
        <v>3.1899999999999998E-2</v>
      </c>
      <c r="J150" s="56">
        <v>2.2000000000000001E-3</v>
      </c>
      <c r="K150" s="56">
        <v>4.96E-3</v>
      </c>
      <c r="L150" s="56">
        <v>1.4999999999999999E-4</v>
      </c>
      <c r="M150" s="82">
        <v>0.10117</v>
      </c>
      <c r="N150" s="17">
        <v>4.7199999999999999E-2</v>
      </c>
      <c r="O150" s="17">
        <v>3.5999999999999999E-3</v>
      </c>
      <c r="P150" s="17"/>
      <c r="Q150" s="17">
        <v>32.200000000000003</v>
      </c>
      <c r="R150" s="17">
        <v>2.2999999999999998</v>
      </c>
      <c r="S150" s="175">
        <v>31.89</v>
      </c>
      <c r="T150" s="175">
        <v>0.99</v>
      </c>
      <c r="U150" s="121">
        <f t="shared" si="12"/>
        <v>3.1044214487300095</v>
      </c>
      <c r="V150" s="17">
        <v>100</v>
      </c>
      <c r="W150" s="17">
        <v>140</v>
      </c>
      <c r="X150" s="30">
        <f t="shared" si="13"/>
        <v>0.96273291925466076</v>
      </c>
      <c r="Y150" s="120">
        <f t="shared" si="14"/>
        <v>0.13478260869565317</v>
      </c>
    </row>
    <row r="151" spans="1:25" x14ac:dyDescent="0.2">
      <c r="A151" s="50" t="s">
        <v>1536</v>
      </c>
      <c r="B151" s="30">
        <v>22.587</v>
      </c>
      <c r="C151" s="17">
        <v>124.6</v>
      </c>
      <c r="D151" s="17">
        <v>5.6</v>
      </c>
      <c r="E151" s="17">
        <v>95.9</v>
      </c>
      <c r="F151" s="17">
        <v>2.2000000000000002</v>
      </c>
      <c r="G151" s="31">
        <f t="shared" si="10"/>
        <v>0.76966292134831471</v>
      </c>
      <c r="H151" s="32">
        <f t="shared" si="11"/>
        <v>147.13649999999998</v>
      </c>
      <c r="I151" s="56">
        <v>3.2599999999999997E-2</v>
      </c>
      <c r="J151" s="56">
        <v>4.4999999999999997E-3</v>
      </c>
      <c r="K151" s="56">
        <v>4.9800000000000001E-3</v>
      </c>
      <c r="L151" s="56">
        <v>2.5000000000000001E-4</v>
      </c>
      <c r="M151" s="82">
        <v>0.19979</v>
      </c>
      <c r="N151" s="17">
        <v>4.6899999999999997E-2</v>
      </c>
      <c r="O151" s="17">
        <v>6.7000000000000002E-3</v>
      </c>
      <c r="P151" s="17"/>
      <c r="Q151" s="17">
        <v>32.4</v>
      </c>
      <c r="R151" s="17">
        <v>4.4000000000000004</v>
      </c>
      <c r="S151" s="175">
        <v>32</v>
      </c>
      <c r="T151" s="175">
        <v>1.6</v>
      </c>
      <c r="U151" s="121">
        <f t="shared" si="12"/>
        <v>5</v>
      </c>
      <c r="V151" s="17">
        <v>90</v>
      </c>
      <c r="W151" s="17">
        <v>230</v>
      </c>
      <c r="X151" s="30">
        <f t="shared" si="13"/>
        <v>1.2345679012345623</v>
      </c>
      <c r="Y151" s="120">
        <f t="shared" si="14"/>
        <v>9.0909090909090579E-2</v>
      </c>
    </row>
    <row r="152" spans="1:25" x14ac:dyDescent="0.2">
      <c r="A152" s="50" t="s">
        <v>1537</v>
      </c>
      <c r="B152" s="30">
        <v>12.106</v>
      </c>
      <c r="C152" s="17">
        <v>102.7</v>
      </c>
      <c r="D152" s="17">
        <v>3.8</v>
      </c>
      <c r="E152" s="17">
        <v>96.6</v>
      </c>
      <c r="F152" s="17">
        <v>3.9</v>
      </c>
      <c r="G152" s="31">
        <f t="shared" si="10"/>
        <v>0.94060370009737093</v>
      </c>
      <c r="H152" s="32">
        <f t="shared" si="11"/>
        <v>125.401</v>
      </c>
      <c r="I152" s="56">
        <v>2.9499999999999998E-2</v>
      </c>
      <c r="J152" s="56">
        <v>4.7000000000000002E-3</v>
      </c>
      <c r="K152" s="56">
        <v>4.9800000000000001E-3</v>
      </c>
      <c r="L152" s="56">
        <v>2.9999999999999997E-4</v>
      </c>
      <c r="M152" s="160">
        <v>0.1</v>
      </c>
      <c r="N152" s="17">
        <v>4.3099999999999999E-2</v>
      </c>
      <c r="O152" s="17">
        <v>7.4999999999999997E-3</v>
      </c>
      <c r="P152" s="17"/>
      <c r="Q152" s="17">
        <v>29.4</v>
      </c>
      <c r="R152" s="17">
        <v>4.7</v>
      </c>
      <c r="S152" s="175">
        <v>32</v>
      </c>
      <c r="T152" s="175">
        <v>1.9</v>
      </c>
      <c r="U152" s="121">
        <f t="shared" si="12"/>
        <v>5.9375</v>
      </c>
      <c r="V152" s="17">
        <v>-130</v>
      </c>
      <c r="W152" s="17">
        <v>270</v>
      </c>
      <c r="X152" s="30">
        <f t="shared" si="13"/>
        <v>-8.8435374149659971</v>
      </c>
      <c r="Y152" s="120">
        <f t="shared" si="14"/>
        <v>-0.55319148936170237</v>
      </c>
    </row>
    <row r="153" spans="1:25" x14ac:dyDescent="0.2">
      <c r="A153" s="50" t="s">
        <v>1538</v>
      </c>
      <c r="B153" s="30">
        <v>22.018000000000001</v>
      </c>
      <c r="C153" s="17">
        <v>1110</v>
      </c>
      <c r="D153" s="17">
        <v>45</v>
      </c>
      <c r="E153" s="17">
        <v>434</v>
      </c>
      <c r="F153" s="17">
        <v>13</v>
      </c>
      <c r="G153" s="31">
        <f t="shared" si="10"/>
        <v>0.39099099099099099</v>
      </c>
      <c r="H153" s="32">
        <f t="shared" si="11"/>
        <v>1211.99</v>
      </c>
      <c r="I153" s="56">
        <v>3.2099999999999997E-2</v>
      </c>
      <c r="J153" s="56">
        <v>1.2999999999999999E-3</v>
      </c>
      <c r="K153" s="56">
        <v>4.9779999999999998E-3</v>
      </c>
      <c r="L153" s="56">
        <v>1E-4</v>
      </c>
      <c r="M153" s="82">
        <v>0.12978999999999999</v>
      </c>
      <c r="N153" s="17">
        <v>4.7E-2</v>
      </c>
      <c r="O153" s="17">
        <v>1.9E-3</v>
      </c>
      <c r="P153" s="17"/>
      <c r="Q153" s="17">
        <v>32.1</v>
      </c>
      <c r="R153" s="17">
        <v>1.3</v>
      </c>
      <c r="S153" s="175">
        <v>32.01</v>
      </c>
      <c r="T153" s="175">
        <v>0.66</v>
      </c>
      <c r="U153" s="121">
        <f t="shared" si="12"/>
        <v>2.061855670103093</v>
      </c>
      <c r="V153" s="17">
        <v>62</v>
      </c>
      <c r="W153" s="17">
        <v>80</v>
      </c>
      <c r="X153" s="30">
        <f t="shared" si="13"/>
        <v>0.2803738317757154</v>
      </c>
      <c r="Y153" s="120">
        <f t="shared" si="14"/>
        <v>6.9230769230771858E-2</v>
      </c>
    </row>
    <row r="154" spans="1:25" x14ac:dyDescent="0.2">
      <c r="A154" s="50" t="s">
        <v>36</v>
      </c>
      <c r="B154" s="30">
        <v>10.586</v>
      </c>
      <c r="C154" s="17">
        <v>175</v>
      </c>
      <c r="D154" s="17">
        <v>13</v>
      </c>
      <c r="E154" s="17">
        <v>140.69999999999999</v>
      </c>
      <c r="F154" s="17">
        <v>9.1999999999999993</v>
      </c>
      <c r="G154" s="31">
        <f t="shared" si="10"/>
        <v>0.80399999999999994</v>
      </c>
      <c r="H154" s="32">
        <f t="shared" si="11"/>
        <v>208.06450000000001</v>
      </c>
      <c r="I154" s="56">
        <v>3.5999999999999997E-2</v>
      </c>
      <c r="J154" s="56">
        <v>5.4000000000000003E-3</v>
      </c>
      <c r="K154" s="56">
        <v>5.0000000000000001E-3</v>
      </c>
      <c r="L154" s="56">
        <v>2.3000000000000001E-4</v>
      </c>
      <c r="M154" s="82">
        <v>0.29748999999999998</v>
      </c>
      <c r="N154" s="17">
        <v>5.2299999999999999E-2</v>
      </c>
      <c r="O154" s="17">
        <v>7.4000000000000003E-3</v>
      </c>
      <c r="P154" s="17"/>
      <c r="Q154" s="17">
        <v>35.700000000000003</v>
      </c>
      <c r="R154" s="17">
        <v>5.3</v>
      </c>
      <c r="S154" s="175">
        <v>32.1</v>
      </c>
      <c r="T154" s="175">
        <v>1.5</v>
      </c>
      <c r="U154" s="121">
        <f t="shared" si="12"/>
        <v>4.6728971962616823</v>
      </c>
      <c r="V154" s="17">
        <v>240</v>
      </c>
      <c r="W154" s="17">
        <v>240</v>
      </c>
      <c r="X154" s="30">
        <f t="shared" si="13"/>
        <v>10.084033613445387</v>
      </c>
      <c r="Y154" s="120">
        <f t="shared" si="14"/>
        <v>0.67924528301886822</v>
      </c>
    </row>
    <row r="155" spans="1:25" x14ac:dyDescent="0.2">
      <c r="A155" s="50" t="s">
        <v>1539</v>
      </c>
      <c r="B155" s="30">
        <v>17.306000000000001</v>
      </c>
      <c r="C155" s="17">
        <v>325</v>
      </c>
      <c r="D155" s="17">
        <v>14</v>
      </c>
      <c r="E155" s="17">
        <v>137.69999999999999</v>
      </c>
      <c r="F155" s="17">
        <v>5.3</v>
      </c>
      <c r="G155" s="31">
        <f t="shared" si="10"/>
        <v>0.42369230769230765</v>
      </c>
      <c r="H155" s="32">
        <f t="shared" si="11"/>
        <v>357.35950000000003</v>
      </c>
      <c r="I155" s="56">
        <v>3.32E-2</v>
      </c>
      <c r="J155" s="56">
        <v>3.0000000000000001E-3</v>
      </c>
      <c r="K155" s="56">
        <v>5.0000000000000001E-3</v>
      </c>
      <c r="L155" s="56">
        <v>1.7000000000000001E-4</v>
      </c>
      <c r="M155" s="82">
        <v>0.37929000000000002</v>
      </c>
      <c r="N155" s="17">
        <v>4.8300000000000003E-2</v>
      </c>
      <c r="O155" s="17">
        <v>4.4000000000000003E-3</v>
      </c>
      <c r="P155" s="17"/>
      <c r="Q155" s="17">
        <v>33</v>
      </c>
      <c r="R155" s="17">
        <v>3</v>
      </c>
      <c r="S155" s="175">
        <v>32.1</v>
      </c>
      <c r="T155" s="175">
        <v>1.1000000000000001</v>
      </c>
      <c r="U155" s="121">
        <f t="shared" si="12"/>
        <v>3.4267912772585674</v>
      </c>
      <c r="V155" s="17">
        <v>140</v>
      </c>
      <c r="W155" s="17">
        <v>160</v>
      </c>
      <c r="X155" s="30">
        <f t="shared" si="13"/>
        <v>2.7272727272727226</v>
      </c>
      <c r="Y155" s="120">
        <f t="shared" si="14"/>
        <v>0.29999999999999954</v>
      </c>
    </row>
    <row r="156" spans="1:25" x14ac:dyDescent="0.2">
      <c r="A156" s="50" t="s">
        <v>1540</v>
      </c>
      <c r="B156" s="30">
        <v>16.318999999999999</v>
      </c>
      <c r="C156" s="17">
        <v>83.2</v>
      </c>
      <c r="D156" s="17">
        <v>3.5</v>
      </c>
      <c r="E156" s="17">
        <v>58.4</v>
      </c>
      <c r="F156" s="17">
        <v>1.9</v>
      </c>
      <c r="G156" s="31">
        <f t="shared" si="10"/>
        <v>0.70192307692307687</v>
      </c>
      <c r="H156" s="32">
        <f t="shared" si="11"/>
        <v>96.924000000000007</v>
      </c>
      <c r="I156" s="56">
        <v>3.4700000000000002E-2</v>
      </c>
      <c r="J156" s="56">
        <v>7.4999999999999997E-3</v>
      </c>
      <c r="K156" s="56">
        <v>5.0099999999999997E-3</v>
      </c>
      <c r="L156" s="56">
        <v>3.2000000000000003E-4</v>
      </c>
      <c r="M156" s="82">
        <v>0.17773</v>
      </c>
      <c r="N156" s="17">
        <v>0.05</v>
      </c>
      <c r="O156" s="17">
        <v>1.0999999999999999E-2</v>
      </c>
      <c r="P156" s="17"/>
      <c r="Q156" s="17">
        <v>34.200000000000003</v>
      </c>
      <c r="R156" s="17">
        <v>7.4</v>
      </c>
      <c r="S156" s="175">
        <v>32.200000000000003</v>
      </c>
      <c r="T156" s="175">
        <v>2</v>
      </c>
      <c r="U156" s="121">
        <f t="shared" si="12"/>
        <v>6.2111801242236018</v>
      </c>
      <c r="V156" s="17">
        <v>100</v>
      </c>
      <c r="W156" s="17">
        <v>350</v>
      </c>
      <c r="X156" s="30">
        <f t="shared" si="13"/>
        <v>5.8479532163742682</v>
      </c>
      <c r="Y156" s="120">
        <f t="shared" si="14"/>
        <v>0.27027027027027023</v>
      </c>
    </row>
    <row r="157" spans="1:25" x14ac:dyDescent="0.2">
      <c r="A157" s="50" t="s">
        <v>55</v>
      </c>
      <c r="B157" s="30">
        <v>4.9561000000000002</v>
      </c>
      <c r="C157" s="17">
        <v>128.5</v>
      </c>
      <c r="D157" s="17">
        <v>4.9000000000000004</v>
      </c>
      <c r="E157" s="17">
        <v>78.599999999999994</v>
      </c>
      <c r="F157" s="17">
        <v>1.5</v>
      </c>
      <c r="G157" s="31">
        <f t="shared" si="10"/>
        <v>0.6116731517509727</v>
      </c>
      <c r="H157" s="32">
        <f t="shared" si="11"/>
        <v>146.971</v>
      </c>
      <c r="I157" s="56">
        <v>3.09E-2</v>
      </c>
      <c r="J157" s="56">
        <v>7.1000000000000004E-3</v>
      </c>
      <c r="K157" s="56">
        <v>5.0000000000000001E-3</v>
      </c>
      <c r="L157" s="56">
        <v>2.9999999999999997E-4</v>
      </c>
      <c r="M157" s="82">
        <v>0.26363999999999999</v>
      </c>
      <c r="N157" s="17">
        <v>4.5999999999999999E-2</v>
      </c>
      <c r="O157" s="17">
        <v>1.0999999999999999E-2</v>
      </c>
      <c r="P157" s="17"/>
      <c r="Q157" s="17">
        <v>30.8</v>
      </c>
      <c r="R157" s="17">
        <v>7</v>
      </c>
      <c r="S157" s="175">
        <v>32.200000000000003</v>
      </c>
      <c r="T157" s="175">
        <v>1.9</v>
      </c>
      <c r="U157" s="121">
        <f t="shared" si="12"/>
        <v>5.9006211180124213</v>
      </c>
      <c r="V157" s="17">
        <v>80</v>
      </c>
      <c r="W157" s="17">
        <v>410</v>
      </c>
      <c r="X157" s="30">
        <f t="shared" si="13"/>
        <v>-4.5454545454545414</v>
      </c>
      <c r="Y157" s="120">
        <f t="shared" si="14"/>
        <v>-0.20000000000000032</v>
      </c>
    </row>
    <row r="158" spans="1:25" x14ac:dyDescent="0.2">
      <c r="A158" s="50" t="s">
        <v>1541</v>
      </c>
      <c r="B158" s="30">
        <v>21.45</v>
      </c>
      <c r="C158" s="17">
        <v>1165</v>
      </c>
      <c r="D158" s="17">
        <v>43</v>
      </c>
      <c r="E158" s="17">
        <v>285</v>
      </c>
      <c r="F158" s="17">
        <v>5</v>
      </c>
      <c r="G158" s="31">
        <f t="shared" si="10"/>
        <v>0.24463519313304721</v>
      </c>
      <c r="H158" s="32">
        <f t="shared" si="11"/>
        <v>1231.9749999999999</v>
      </c>
      <c r="I158" s="56">
        <v>3.2500000000000001E-2</v>
      </c>
      <c r="J158" s="56">
        <v>1.4E-3</v>
      </c>
      <c r="K158" s="56">
        <v>5.0540000000000003E-3</v>
      </c>
      <c r="L158" s="56">
        <v>9.3999999999999994E-5</v>
      </c>
      <c r="M158" s="82">
        <v>0.18820999999999999</v>
      </c>
      <c r="N158" s="17">
        <v>4.7100000000000003E-2</v>
      </c>
      <c r="O158" s="17">
        <v>2E-3</v>
      </c>
      <c r="P158" s="17"/>
      <c r="Q158" s="17">
        <v>32.5</v>
      </c>
      <c r="R158" s="17">
        <v>1.4</v>
      </c>
      <c r="S158" s="175">
        <v>32.5</v>
      </c>
      <c r="T158" s="175">
        <v>0.61</v>
      </c>
      <c r="U158" s="121">
        <f t="shared" si="12"/>
        <v>1.8769230769230767</v>
      </c>
      <c r="V158" s="17">
        <v>80</v>
      </c>
      <c r="W158" s="17">
        <v>84</v>
      </c>
      <c r="X158" s="30">
        <f t="shared" si="13"/>
        <v>0</v>
      </c>
      <c r="Y158" s="120">
        <f t="shared" si="14"/>
        <v>0</v>
      </c>
    </row>
    <row r="159" spans="1:25" x14ac:dyDescent="0.2">
      <c r="A159" s="50" t="s">
        <v>80</v>
      </c>
      <c r="B159" s="30">
        <v>5.5183999999999997</v>
      </c>
      <c r="C159" s="17">
        <v>212.2</v>
      </c>
      <c r="D159" s="17">
        <v>7.2</v>
      </c>
      <c r="E159" s="17">
        <v>84.2</v>
      </c>
      <c r="F159" s="17">
        <v>2.2999999999999998</v>
      </c>
      <c r="G159" s="31">
        <f t="shared" si="10"/>
        <v>0.39679547596606979</v>
      </c>
      <c r="H159" s="32">
        <f t="shared" si="11"/>
        <v>231.98699999999999</v>
      </c>
      <c r="I159" s="56">
        <v>2.8899999999999999E-2</v>
      </c>
      <c r="J159" s="56">
        <v>4.5999999999999999E-3</v>
      </c>
      <c r="K159" s="56">
        <v>5.0699999999999999E-3</v>
      </c>
      <c r="L159" s="56">
        <v>3.4000000000000002E-4</v>
      </c>
      <c r="M159" s="82">
        <v>0.32766000000000001</v>
      </c>
      <c r="N159" s="17">
        <v>4.2000000000000003E-2</v>
      </c>
      <c r="O159" s="17">
        <v>6.4000000000000003E-3</v>
      </c>
      <c r="P159" s="17"/>
      <c r="Q159" s="17">
        <v>28.9</v>
      </c>
      <c r="R159" s="17">
        <v>4.5</v>
      </c>
      <c r="S159" s="175">
        <v>32.6</v>
      </c>
      <c r="T159" s="175">
        <v>2.2000000000000002</v>
      </c>
      <c r="U159" s="121">
        <f t="shared" si="12"/>
        <v>6.7484662576687118</v>
      </c>
      <c r="V159" s="17">
        <v>-90</v>
      </c>
      <c r="W159" s="17">
        <v>260</v>
      </c>
      <c r="X159" s="30">
        <f t="shared" si="13"/>
        <v>-12.802768166089983</v>
      </c>
      <c r="Y159" s="120">
        <f t="shared" si="14"/>
        <v>-0.82222222222222285</v>
      </c>
    </row>
    <row r="160" spans="1:25" s="54" customFormat="1" x14ac:dyDescent="0.2">
      <c r="A160" s="54" t="s">
        <v>1542</v>
      </c>
      <c r="B160" s="22">
        <v>13.243</v>
      </c>
      <c r="C160" s="25">
        <v>8.5299999999999994</v>
      </c>
      <c r="D160" s="25">
        <v>0.32</v>
      </c>
      <c r="E160" s="25">
        <v>3.31</v>
      </c>
      <c r="F160" s="25">
        <v>0.17</v>
      </c>
      <c r="G160" s="23">
        <f t="shared" si="10"/>
        <v>0.38804220398593203</v>
      </c>
      <c r="H160" s="24">
        <f t="shared" si="11"/>
        <v>9.3078499999999984</v>
      </c>
      <c r="I160" s="58">
        <v>-6.4000000000000001E-2</v>
      </c>
      <c r="J160" s="58">
        <v>4.2000000000000003E-2</v>
      </c>
      <c r="K160" s="58">
        <v>5.1000000000000004E-3</v>
      </c>
      <c r="L160" s="58">
        <v>9.1E-4</v>
      </c>
      <c r="M160" s="80">
        <v>0.28099000000000002</v>
      </c>
      <c r="N160" s="25">
        <v>0.02</v>
      </c>
      <c r="O160" s="25">
        <v>0.1</v>
      </c>
      <c r="P160" s="25"/>
      <c r="Q160" s="25">
        <v>-63</v>
      </c>
      <c r="R160" s="25">
        <v>48</v>
      </c>
      <c r="S160" s="176">
        <v>32.700000000000003</v>
      </c>
      <c r="T160" s="176">
        <v>5.8</v>
      </c>
      <c r="U160" s="147">
        <f t="shared" si="12"/>
        <v>17.737003058103973</v>
      </c>
      <c r="V160" s="96">
        <v>-4400</v>
      </c>
      <c r="W160" s="96">
        <v>2300</v>
      </c>
      <c r="X160" s="22">
        <f t="shared" si="13"/>
        <v>151.9047619047619</v>
      </c>
      <c r="Y160" s="163">
        <f t="shared" si="14"/>
        <v>-1.9937500000000001</v>
      </c>
    </row>
    <row r="161" spans="1:25" x14ac:dyDescent="0.2">
      <c r="A161" s="50" t="s">
        <v>1543</v>
      </c>
      <c r="B161" s="30">
        <v>21.286999999999999</v>
      </c>
      <c r="C161" s="17">
        <v>155.6</v>
      </c>
      <c r="D161" s="17">
        <v>8.8000000000000007</v>
      </c>
      <c r="E161" s="17">
        <v>111.6</v>
      </c>
      <c r="F161" s="17">
        <v>5.6</v>
      </c>
      <c r="G161" s="31">
        <f t="shared" si="10"/>
        <v>0.71722365038560409</v>
      </c>
      <c r="H161" s="32">
        <f t="shared" si="11"/>
        <v>181.82599999999999</v>
      </c>
      <c r="I161" s="56">
        <v>3.27E-2</v>
      </c>
      <c r="J161" s="56">
        <v>3.3999999999999998E-3</v>
      </c>
      <c r="K161" s="56">
        <v>5.0899999999999999E-3</v>
      </c>
      <c r="L161" s="56">
        <v>2.2000000000000001E-4</v>
      </c>
      <c r="M161" s="82">
        <v>0.10729</v>
      </c>
      <c r="N161" s="17">
        <v>4.7399999999999998E-2</v>
      </c>
      <c r="O161" s="17">
        <v>5.1999999999999998E-3</v>
      </c>
      <c r="P161" s="17"/>
      <c r="Q161" s="17">
        <v>33</v>
      </c>
      <c r="R161" s="17">
        <v>3.3</v>
      </c>
      <c r="S161" s="175">
        <v>32.700000000000003</v>
      </c>
      <c r="T161" s="175">
        <v>1.4</v>
      </c>
      <c r="U161" s="121">
        <f t="shared" si="12"/>
        <v>4.281345565749235</v>
      </c>
      <c r="V161" s="17">
        <v>130</v>
      </c>
      <c r="W161" s="17">
        <v>190</v>
      </c>
      <c r="X161" s="30">
        <f t="shared" si="13"/>
        <v>0.90909090909090384</v>
      </c>
      <c r="Y161" s="120">
        <f t="shared" si="14"/>
        <v>9.0909090909090051E-2</v>
      </c>
    </row>
    <row r="162" spans="1:25" x14ac:dyDescent="0.2">
      <c r="A162" s="50" t="s">
        <v>1544</v>
      </c>
      <c r="B162" s="30">
        <v>4.1436999999999999</v>
      </c>
      <c r="C162" s="17">
        <v>168.9</v>
      </c>
      <c r="D162" s="17">
        <v>6.4</v>
      </c>
      <c r="E162" s="17">
        <v>131.5</v>
      </c>
      <c r="F162" s="17">
        <v>3.7</v>
      </c>
      <c r="G162" s="31">
        <f t="shared" si="10"/>
        <v>0.7785671995263469</v>
      </c>
      <c r="H162" s="32">
        <f t="shared" si="11"/>
        <v>199.80250000000001</v>
      </c>
      <c r="I162" s="56">
        <v>3.6999999999999998E-2</v>
      </c>
      <c r="J162" s="56">
        <v>1.0999999999999999E-2</v>
      </c>
      <c r="K162" s="56">
        <v>5.1200000000000004E-3</v>
      </c>
      <c r="L162" s="56">
        <v>2.9999999999999997E-4</v>
      </c>
      <c r="M162" s="82">
        <v>0.44584000000000001</v>
      </c>
      <c r="N162" s="17">
        <v>4.4999999999999998E-2</v>
      </c>
      <c r="O162" s="17">
        <v>1.4E-2</v>
      </c>
      <c r="P162" s="17"/>
      <c r="Q162" s="17">
        <v>36</v>
      </c>
      <c r="R162" s="17">
        <v>11</v>
      </c>
      <c r="S162" s="175">
        <v>32.9</v>
      </c>
      <c r="T162" s="175">
        <v>1.9</v>
      </c>
      <c r="U162" s="121">
        <f t="shared" si="12"/>
        <v>5.7750759878419453</v>
      </c>
      <c r="V162" s="17">
        <v>60</v>
      </c>
      <c r="W162" s="17">
        <v>510</v>
      </c>
      <c r="X162" s="30">
        <f t="shared" si="13"/>
        <v>8.6111111111111143</v>
      </c>
      <c r="Y162" s="120">
        <f t="shared" si="14"/>
        <v>0.28181818181818197</v>
      </c>
    </row>
    <row r="163" spans="1:25" x14ac:dyDescent="0.2">
      <c r="A163" s="50" t="s">
        <v>69</v>
      </c>
      <c r="B163" s="30">
        <v>22.547000000000001</v>
      </c>
      <c r="C163" s="17">
        <v>161.1</v>
      </c>
      <c r="D163" s="17">
        <v>8.4</v>
      </c>
      <c r="E163" s="17">
        <v>152.5</v>
      </c>
      <c r="F163" s="17">
        <v>5.9</v>
      </c>
      <c r="G163" s="31">
        <f t="shared" si="10"/>
        <v>0.94661700806952209</v>
      </c>
      <c r="H163" s="32">
        <f t="shared" si="11"/>
        <v>196.9375</v>
      </c>
      <c r="I163" s="56">
        <v>3.4700000000000002E-2</v>
      </c>
      <c r="J163" s="56">
        <v>3.5000000000000001E-3</v>
      </c>
      <c r="K163" s="56">
        <v>5.1700000000000001E-3</v>
      </c>
      <c r="L163" s="56">
        <v>2.1000000000000001E-4</v>
      </c>
      <c r="M163" s="160">
        <v>0.1</v>
      </c>
      <c r="N163" s="17">
        <v>4.82E-2</v>
      </c>
      <c r="O163" s="17">
        <v>5.1999999999999998E-3</v>
      </c>
      <c r="P163" s="17"/>
      <c r="Q163" s="17">
        <v>34.5</v>
      </c>
      <c r="R163" s="17">
        <v>3.4</v>
      </c>
      <c r="S163" s="175">
        <v>33.200000000000003</v>
      </c>
      <c r="T163" s="175">
        <v>1.4</v>
      </c>
      <c r="U163" s="121">
        <f t="shared" si="12"/>
        <v>4.2168674698795181</v>
      </c>
      <c r="V163" s="17">
        <v>140</v>
      </c>
      <c r="W163" s="17">
        <v>200</v>
      </c>
      <c r="X163" s="30">
        <f t="shared" si="13"/>
        <v>3.7681159420289823</v>
      </c>
      <c r="Y163" s="120">
        <f t="shared" si="14"/>
        <v>0.38235294117646978</v>
      </c>
    </row>
    <row r="164" spans="1:25" s="54" customFormat="1" x14ac:dyDescent="0.2">
      <c r="A164" s="54" t="s">
        <v>1545</v>
      </c>
      <c r="B164" s="22">
        <v>19.824999999999999</v>
      </c>
      <c r="C164" s="25">
        <v>6.8</v>
      </c>
      <c r="D164" s="25">
        <v>0.4</v>
      </c>
      <c r="E164" s="25">
        <v>2.35</v>
      </c>
      <c r="F164" s="25">
        <v>0.11</v>
      </c>
      <c r="G164" s="23">
        <f t="shared" si="10"/>
        <v>0.3455882352941177</v>
      </c>
      <c r="H164" s="24">
        <f t="shared" si="11"/>
        <v>7.3522499999999997</v>
      </c>
      <c r="I164" s="58">
        <v>-3.4000000000000002E-2</v>
      </c>
      <c r="J164" s="58">
        <v>4.9000000000000002E-2</v>
      </c>
      <c r="K164" s="58">
        <v>5.1999999999999998E-3</v>
      </c>
      <c r="L164" s="58">
        <v>1.1999999999999999E-3</v>
      </c>
      <c r="M164" s="162">
        <v>0.1</v>
      </c>
      <c r="N164" s="25">
        <v>0.01</v>
      </c>
      <c r="O164" s="25">
        <v>0.11</v>
      </c>
      <c r="P164" s="25"/>
      <c r="Q164" s="25">
        <v>-60</v>
      </c>
      <c r="R164" s="25">
        <v>50</v>
      </c>
      <c r="S164" s="176">
        <v>33.299999999999997</v>
      </c>
      <c r="T164" s="176">
        <v>7.4</v>
      </c>
      <c r="U164" s="147">
        <f t="shared" si="12"/>
        <v>22.222222222222225</v>
      </c>
      <c r="V164" s="96">
        <v>-4900</v>
      </c>
      <c r="W164" s="96">
        <v>2700</v>
      </c>
      <c r="X164" s="22">
        <f t="shared" si="13"/>
        <v>155.5</v>
      </c>
      <c r="Y164" s="163">
        <f t="shared" si="14"/>
        <v>-1.8659999999999999</v>
      </c>
    </row>
    <row r="165" spans="1:25" x14ac:dyDescent="0.2">
      <c r="A165" s="50" t="s">
        <v>1546</v>
      </c>
      <c r="B165" s="30">
        <v>6.9873000000000003</v>
      </c>
      <c r="C165" s="17">
        <v>90.2</v>
      </c>
      <c r="D165" s="17">
        <v>2.6</v>
      </c>
      <c r="E165" s="17">
        <v>46.2</v>
      </c>
      <c r="F165" s="17">
        <v>1.7</v>
      </c>
      <c r="G165" s="31">
        <f t="shared" si="10"/>
        <v>0.51219512195121952</v>
      </c>
      <c r="H165" s="32">
        <f t="shared" si="11"/>
        <v>101.057</v>
      </c>
      <c r="I165" s="56">
        <v>4.1000000000000002E-2</v>
      </c>
      <c r="J165" s="56">
        <v>9.5999999999999992E-3</v>
      </c>
      <c r="K165" s="56">
        <v>5.2100000000000002E-3</v>
      </c>
      <c r="L165" s="56">
        <v>4.2999999999999999E-4</v>
      </c>
      <c r="M165" s="82">
        <v>0.1164</v>
      </c>
      <c r="N165" s="17">
        <v>5.5E-2</v>
      </c>
      <c r="O165" s="17">
        <v>1.2E-2</v>
      </c>
      <c r="P165" s="17"/>
      <c r="Q165" s="17">
        <v>40.5</v>
      </c>
      <c r="R165" s="17">
        <v>9.3000000000000007</v>
      </c>
      <c r="S165" s="175">
        <v>33.5</v>
      </c>
      <c r="T165" s="175">
        <v>2.8</v>
      </c>
      <c r="U165" s="121">
        <f t="shared" si="12"/>
        <v>8.3582089552238799</v>
      </c>
      <c r="V165" s="17">
        <v>490</v>
      </c>
      <c r="W165" s="17">
        <v>400</v>
      </c>
      <c r="X165" s="30">
        <f t="shared" si="13"/>
        <v>17.283950617283949</v>
      </c>
      <c r="Y165" s="120">
        <f t="shared" si="14"/>
        <v>0.75268817204301075</v>
      </c>
    </row>
    <row r="166" spans="1:25" x14ac:dyDescent="0.2">
      <c r="A166" s="50" t="s">
        <v>1547</v>
      </c>
      <c r="B166" s="30">
        <v>16.006</v>
      </c>
      <c r="C166" s="17">
        <v>1634</v>
      </c>
      <c r="D166" s="17">
        <v>77</v>
      </c>
      <c r="E166" s="17">
        <v>802</v>
      </c>
      <c r="F166" s="17">
        <v>38</v>
      </c>
      <c r="G166" s="31">
        <f t="shared" si="10"/>
        <v>0.49082007343941247</v>
      </c>
      <c r="H166" s="32">
        <f t="shared" si="11"/>
        <v>1822.47</v>
      </c>
      <c r="I166" s="56">
        <v>3.2899999999999999E-2</v>
      </c>
      <c r="J166" s="56">
        <v>1.5E-3</v>
      </c>
      <c r="K166" s="56">
        <v>5.2339999999999999E-3</v>
      </c>
      <c r="L166" s="56">
        <v>1.1E-4</v>
      </c>
      <c r="M166" s="82">
        <v>4.0032999999999999E-2</v>
      </c>
      <c r="N166" s="17">
        <v>4.4900000000000002E-2</v>
      </c>
      <c r="O166" s="17">
        <v>2.0999999999999999E-3</v>
      </c>
      <c r="P166" s="17"/>
      <c r="Q166" s="17">
        <v>32.799999999999997</v>
      </c>
      <c r="R166" s="17">
        <v>1.4</v>
      </c>
      <c r="S166" s="175">
        <v>33.65</v>
      </c>
      <c r="T166" s="175">
        <v>0.7</v>
      </c>
      <c r="U166" s="121">
        <f t="shared" si="12"/>
        <v>2.0802377414561661</v>
      </c>
      <c r="V166" s="17">
        <v>-24</v>
      </c>
      <c r="W166" s="17">
        <v>87</v>
      </c>
      <c r="X166" s="30">
        <f t="shared" si="13"/>
        <v>-2.5914634146341431</v>
      </c>
      <c r="Y166" s="120">
        <f t="shared" si="14"/>
        <v>-0.60714285714285821</v>
      </c>
    </row>
    <row r="167" spans="1:25" x14ac:dyDescent="0.2">
      <c r="A167" s="50" t="s">
        <v>1548</v>
      </c>
      <c r="B167" s="30">
        <v>7.7849000000000004</v>
      </c>
      <c r="C167" s="17">
        <v>80.5</v>
      </c>
      <c r="D167" s="17">
        <v>2.2000000000000002</v>
      </c>
      <c r="E167" s="17">
        <v>64.599999999999994</v>
      </c>
      <c r="F167" s="17">
        <v>1.9</v>
      </c>
      <c r="G167" s="31">
        <f t="shared" si="10"/>
        <v>0.80248447204968942</v>
      </c>
      <c r="H167" s="32">
        <f t="shared" si="11"/>
        <v>95.680999999999997</v>
      </c>
      <c r="I167" s="56">
        <v>3.4799999999999998E-2</v>
      </c>
      <c r="J167" s="56">
        <v>9.4999999999999998E-3</v>
      </c>
      <c r="K167" s="56">
        <v>5.2700000000000004E-3</v>
      </c>
      <c r="L167" s="56">
        <v>4.6000000000000001E-4</v>
      </c>
      <c r="M167" s="82">
        <v>0.15314</v>
      </c>
      <c r="N167" s="17">
        <v>4.7E-2</v>
      </c>
      <c r="O167" s="17">
        <v>1.4E-2</v>
      </c>
      <c r="P167" s="17"/>
      <c r="Q167" s="17">
        <v>34.4</v>
      </c>
      <c r="R167" s="17">
        <v>9.3000000000000007</v>
      </c>
      <c r="S167" s="175">
        <v>33.799999999999997</v>
      </c>
      <c r="T167" s="175">
        <v>3</v>
      </c>
      <c r="U167" s="121">
        <f t="shared" si="12"/>
        <v>8.875739644970416</v>
      </c>
      <c r="V167" s="17">
        <v>-10</v>
      </c>
      <c r="W167" s="17">
        <v>470</v>
      </c>
      <c r="X167" s="30">
        <f t="shared" si="13"/>
        <v>1.744186046511631</v>
      </c>
      <c r="Y167" s="120">
        <f t="shared" si="14"/>
        <v>6.4516129032258215E-2</v>
      </c>
    </row>
    <row r="168" spans="1:25" x14ac:dyDescent="0.2">
      <c r="A168" s="50" t="s">
        <v>1549</v>
      </c>
      <c r="B168" s="30">
        <v>11.05</v>
      </c>
      <c r="C168" s="17">
        <v>110</v>
      </c>
      <c r="D168" s="17">
        <v>9</v>
      </c>
      <c r="E168" s="17">
        <v>70.099999999999994</v>
      </c>
      <c r="F168" s="17">
        <v>4.8</v>
      </c>
      <c r="G168" s="31">
        <f t="shared" si="10"/>
        <v>0.63727272727272721</v>
      </c>
      <c r="H168" s="32">
        <f t="shared" si="11"/>
        <v>126.4735</v>
      </c>
      <c r="I168" s="56">
        <v>3.1300000000000001E-2</v>
      </c>
      <c r="J168" s="56">
        <v>8.0999999999999996E-3</v>
      </c>
      <c r="K168" s="56">
        <v>5.2500000000000003E-3</v>
      </c>
      <c r="L168" s="56">
        <v>4.8000000000000001E-4</v>
      </c>
      <c r="M168" s="160">
        <v>0.1</v>
      </c>
      <c r="N168" s="17">
        <v>4.2000000000000003E-2</v>
      </c>
      <c r="O168" s="17">
        <v>1.2E-2</v>
      </c>
      <c r="P168" s="17"/>
      <c r="Q168" s="17">
        <v>31</v>
      </c>
      <c r="R168" s="17">
        <v>7.9</v>
      </c>
      <c r="S168" s="175">
        <v>33.799999999999997</v>
      </c>
      <c r="T168" s="175">
        <v>3.1</v>
      </c>
      <c r="U168" s="121">
        <f t="shared" si="12"/>
        <v>9.1715976331360949</v>
      </c>
      <c r="V168" s="17">
        <v>-60</v>
      </c>
      <c r="W168" s="17">
        <v>440</v>
      </c>
      <c r="X168" s="30">
        <f t="shared" si="13"/>
        <v>-9.0322580645161299</v>
      </c>
      <c r="Y168" s="120">
        <f t="shared" si="14"/>
        <v>-0.35443037974683506</v>
      </c>
    </row>
    <row r="169" spans="1:25" x14ac:dyDescent="0.2">
      <c r="A169" s="50" t="s">
        <v>1550</v>
      </c>
      <c r="B169" s="30">
        <v>21.623000000000001</v>
      </c>
      <c r="C169" s="17">
        <v>81.599999999999994</v>
      </c>
      <c r="D169" s="17">
        <v>3.5</v>
      </c>
      <c r="E169" s="17">
        <v>63.1</v>
      </c>
      <c r="F169" s="17">
        <v>1.8</v>
      </c>
      <c r="G169" s="31">
        <f t="shared" si="10"/>
        <v>0.77328431372549022</v>
      </c>
      <c r="H169" s="32">
        <f t="shared" si="11"/>
        <v>96.4285</v>
      </c>
      <c r="I169" s="56">
        <v>4.0300000000000002E-2</v>
      </c>
      <c r="J169" s="56">
        <v>6.6E-3</v>
      </c>
      <c r="K169" s="56">
        <v>5.28E-3</v>
      </c>
      <c r="L169" s="56">
        <v>3.2000000000000003E-4</v>
      </c>
      <c r="M169" s="82">
        <v>0.14951999999999999</v>
      </c>
      <c r="N169" s="17">
        <v>5.4199999999999998E-2</v>
      </c>
      <c r="O169" s="17">
        <v>9.5999999999999992E-3</v>
      </c>
      <c r="P169" s="17"/>
      <c r="Q169" s="17">
        <v>39.700000000000003</v>
      </c>
      <c r="R169" s="17">
        <v>6.4</v>
      </c>
      <c r="S169" s="175">
        <v>33.9</v>
      </c>
      <c r="T169" s="175">
        <v>2.1</v>
      </c>
      <c r="U169" s="121">
        <f t="shared" si="12"/>
        <v>6.1946902654867264</v>
      </c>
      <c r="V169" s="17">
        <v>410</v>
      </c>
      <c r="W169" s="17">
        <v>290</v>
      </c>
      <c r="X169" s="30">
        <f t="shared" si="13"/>
        <v>14.609571788413112</v>
      </c>
      <c r="Y169" s="120">
        <f t="shared" si="14"/>
        <v>0.90625000000000067</v>
      </c>
    </row>
    <row r="170" spans="1:25" x14ac:dyDescent="0.2">
      <c r="A170" s="50" t="s">
        <v>1551</v>
      </c>
      <c r="B170" s="30">
        <v>14.137</v>
      </c>
      <c r="C170" s="17">
        <v>168</v>
      </c>
      <c r="D170" s="17">
        <v>10</v>
      </c>
      <c r="E170" s="17">
        <v>154.30000000000001</v>
      </c>
      <c r="F170" s="17">
        <v>7.5</v>
      </c>
      <c r="G170" s="31">
        <f t="shared" si="10"/>
        <v>0.91845238095238102</v>
      </c>
      <c r="H170" s="32">
        <f t="shared" si="11"/>
        <v>204.26050000000001</v>
      </c>
      <c r="I170" s="56">
        <v>3.7499999999999999E-2</v>
      </c>
      <c r="J170" s="56">
        <v>5.4000000000000003E-3</v>
      </c>
      <c r="K170" s="56">
        <v>5.2700000000000004E-3</v>
      </c>
      <c r="L170" s="56">
        <v>2.4000000000000001E-4</v>
      </c>
      <c r="M170" s="82">
        <v>4.5026999999999998E-2</v>
      </c>
      <c r="N170" s="17">
        <v>5.1700000000000003E-2</v>
      </c>
      <c r="O170" s="17">
        <v>7.4999999999999997E-3</v>
      </c>
      <c r="P170" s="17"/>
      <c r="Q170" s="17">
        <v>37.200000000000003</v>
      </c>
      <c r="R170" s="17">
        <v>5.3</v>
      </c>
      <c r="S170" s="175">
        <v>33.9</v>
      </c>
      <c r="T170" s="175">
        <v>1.5</v>
      </c>
      <c r="U170" s="121">
        <f t="shared" si="12"/>
        <v>4.4247787610619467</v>
      </c>
      <c r="V170" s="17">
        <v>200</v>
      </c>
      <c r="W170" s="17">
        <v>250</v>
      </c>
      <c r="X170" s="30">
        <f t="shared" si="13"/>
        <v>8.8709677419354982</v>
      </c>
      <c r="Y170" s="120">
        <f t="shared" si="14"/>
        <v>0.62264150943396313</v>
      </c>
    </row>
    <row r="171" spans="1:25" x14ac:dyDescent="0.2">
      <c r="A171" s="50" t="s">
        <v>60</v>
      </c>
      <c r="B171" s="30">
        <v>19.606000000000002</v>
      </c>
      <c r="C171" s="17">
        <v>167.3</v>
      </c>
      <c r="D171" s="17">
        <v>7.5</v>
      </c>
      <c r="E171" s="17">
        <v>84.8</v>
      </c>
      <c r="F171" s="17">
        <v>1.2</v>
      </c>
      <c r="G171" s="31">
        <f t="shared" si="10"/>
        <v>0.50687387925881644</v>
      </c>
      <c r="H171" s="32">
        <f t="shared" si="11"/>
        <v>187.22800000000001</v>
      </c>
      <c r="I171" s="56">
        <v>3.3099999999999997E-2</v>
      </c>
      <c r="J171" s="56">
        <v>3.8E-3</v>
      </c>
      <c r="K171" s="56">
        <v>5.2900000000000004E-3</v>
      </c>
      <c r="L171" s="56">
        <v>2.4000000000000001E-4</v>
      </c>
      <c r="M171" s="82">
        <v>0.20802000000000001</v>
      </c>
      <c r="N171" s="17">
        <v>4.58E-2</v>
      </c>
      <c r="O171" s="17">
        <v>5.3E-3</v>
      </c>
      <c r="P171" s="17"/>
      <c r="Q171" s="17">
        <v>32.9</v>
      </c>
      <c r="R171" s="17">
        <v>3.7</v>
      </c>
      <c r="S171" s="175">
        <v>34</v>
      </c>
      <c r="T171" s="175">
        <v>1.6</v>
      </c>
      <c r="U171" s="121">
        <f t="shared" si="12"/>
        <v>4.7058823529411766</v>
      </c>
      <c r="V171" s="17">
        <v>10</v>
      </c>
      <c r="W171" s="17">
        <v>200</v>
      </c>
      <c r="X171" s="30">
        <f t="shared" si="13"/>
        <v>-3.3434650455927084</v>
      </c>
      <c r="Y171" s="120">
        <f t="shared" si="14"/>
        <v>-0.29729729729729765</v>
      </c>
    </row>
    <row r="172" spans="1:25" x14ac:dyDescent="0.2">
      <c r="A172" s="50" t="s">
        <v>26</v>
      </c>
      <c r="B172" s="30">
        <v>20.068000000000001</v>
      </c>
      <c r="C172" s="17">
        <v>113.5</v>
      </c>
      <c r="D172" s="17">
        <v>5</v>
      </c>
      <c r="E172" s="17">
        <v>90.5</v>
      </c>
      <c r="F172" s="17">
        <v>3.1</v>
      </c>
      <c r="G172" s="31">
        <f t="shared" si="10"/>
        <v>0.79735682819383258</v>
      </c>
      <c r="H172" s="32">
        <f t="shared" si="11"/>
        <v>134.76749999999998</v>
      </c>
      <c r="I172" s="56">
        <v>3.9800000000000002E-2</v>
      </c>
      <c r="J172" s="56">
        <v>5.5999999999999999E-3</v>
      </c>
      <c r="K172" s="56">
        <v>5.3E-3</v>
      </c>
      <c r="L172" s="56">
        <v>2.7999999999999998E-4</v>
      </c>
      <c r="M172" s="82">
        <v>6.1913000000000003E-2</v>
      </c>
      <c r="N172" s="17">
        <v>5.45E-2</v>
      </c>
      <c r="O172" s="17">
        <v>8.2000000000000007E-3</v>
      </c>
      <c r="P172" s="17"/>
      <c r="Q172" s="17">
        <v>39.299999999999997</v>
      </c>
      <c r="R172" s="17">
        <v>5.5</v>
      </c>
      <c r="S172" s="175">
        <v>34.1</v>
      </c>
      <c r="T172" s="175">
        <v>1.8</v>
      </c>
      <c r="U172" s="121">
        <f t="shared" si="12"/>
        <v>5.2785923753665687</v>
      </c>
      <c r="V172" s="17">
        <v>270</v>
      </c>
      <c r="W172" s="17">
        <v>260</v>
      </c>
      <c r="X172" s="30">
        <f t="shared" si="13"/>
        <v>13.231552162849859</v>
      </c>
      <c r="Y172" s="120">
        <f t="shared" si="14"/>
        <v>0.94545454545454466</v>
      </c>
    </row>
    <row r="173" spans="1:25" x14ac:dyDescent="0.2">
      <c r="A173" s="50" t="s">
        <v>1552</v>
      </c>
      <c r="B173" s="30">
        <v>10.207000000000001</v>
      </c>
      <c r="C173" s="17">
        <v>136.9</v>
      </c>
      <c r="D173" s="17">
        <v>3.5</v>
      </c>
      <c r="E173" s="17">
        <v>70.099999999999994</v>
      </c>
      <c r="F173" s="17">
        <v>1.4</v>
      </c>
      <c r="G173" s="31">
        <f t="shared" si="10"/>
        <v>0.51205259313367413</v>
      </c>
      <c r="H173" s="32">
        <f t="shared" si="11"/>
        <v>153.37350000000001</v>
      </c>
      <c r="I173" s="56">
        <v>3.2599999999999997E-2</v>
      </c>
      <c r="J173" s="56">
        <v>4.7000000000000002E-3</v>
      </c>
      <c r="K173" s="56">
        <v>5.3200000000000001E-3</v>
      </c>
      <c r="L173" s="56">
        <v>3.1E-4</v>
      </c>
      <c r="M173" s="82">
        <v>9.4019000000000005E-2</v>
      </c>
      <c r="N173" s="17">
        <v>4.2799999999999998E-2</v>
      </c>
      <c r="O173" s="17">
        <v>6.6E-3</v>
      </c>
      <c r="P173" s="17"/>
      <c r="Q173" s="17">
        <v>33.299999999999997</v>
      </c>
      <c r="R173" s="17">
        <v>4.4000000000000004</v>
      </c>
      <c r="S173" s="175">
        <v>34.200000000000003</v>
      </c>
      <c r="T173" s="175">
        <v>2</v>
      </c>
      <c r="U173" s="121">
        <f t="shared" si="12"/>
        <v>5.8479532163742682</v>
      </c>
      <c r="V173" s="17">
        <v>-40</v>
      </c>
      <c r="W173" s="17">
        <v>250</v>
      </c>
      <c r="X173" s="30">
        <f t="shared" si="13"/>
        <v>-2.7027027027027195</v>
      </c>
      <c r="Y173" s="120">
        <f t="shared" si="14"/>
        <v>-0.20454545454545581</v>
      </c>
    </row>
    <row r="174" spans="1:25" x14ac:dyDescent="0.2">
      <c r="A174" s="50" t="s">
        <v>1553</v>
      </c>
      <c r="B174" s="30">
        <v>18.036999999999999</v>
      </c>
      <c r="C174" s="17">
        <v>187</v>
      </c>
      <c r="D174" s="17">
        <v>12</v>
      </c>
      <c r="E174" s="17">
        <v>115.4</v>
      </c>
      <c r="F174" s="17">
        <v>6.3</v>
      </c>
      <c r="G174" s="31">
        <f t="shared" si="10"/>
        <v>0.61711229946524071</v>
      </c>
      <c r="H174" s="32">
        <f t="shared" si="11"/>
        <v>214.119</v>
      </c>
      <c r="I174" s="56">
        <v>3.4099999999999998E-2</v>
      </c>
      <c r="J174" s="56">
        <v>3.3E-3</v>
      </c>
      <c r="K174" s="56">
        <v>5.3699999999999998E-3</v>
      </c>
      <c r="L174" s="56">
        <v>1.9000000000000001E-4</v>
      </c>
      <c r="M174" s="160">
        <v>0.1</v>
      </c>
      <c r="N174" s="17">
        <v>4.6800000000000001E-2</v>
      </c>
      <c r="O174" s="17">
        <v>5.4000000000000003E-3</v>
      </c>
      <c r="P174" s="17"/>
      <c r="Q174" s="17">
        <v>34</v>
      </c>
      <c r="R174" s="17">
        <v>3.3</v>
      </c>
      <c r="S174" s="175">
        <v>34.5</v>
      </c>
      <c r="T174" s="175">
        <v>1.2</v>
      </c>
      <c r="U174" s="121">
        <f t="shared" si="12"/>
        <v>3.4782608695652173</v>
      </c>
      <c r="V174" s="17">
        <v>100</v>
      </c>
      <c r="W174" s="17">
        <v>200</v>
      </c>
      <c r="X174" s="30">
        <f t="shared" si="13"/>
        <v>-1.4705882352941124</v>
      </c>
      <c r="Y174" s="120">
        <f t="shared" si="14"/>
        <v>-0.15151515151515152</v>
      </c>
    </row>
    <row r="175" spans="1:25" x14ac:dyDescent="0.2">
      <c r="A175" s="50" t="s">
        <v>1554</v>
      </c>
      <c r="B175" s="30">
        <v>12.35</v>
      </c>
      <c r="C175" s="17">
        <v>238</v>
      </c>
      <c r="D175" s="17">
        <v>17</v>
      </c>
      <c r="E175" s="17">
        <v>222</v>
      </c>
      <c r="F175" s="17">
        <v>11</v>
      </c>
      <c r="G175" s="31">
        <f t="shared" si="10"/>
        <v>0.9327731092436975</v>
      </c>
      <c r="H175" s="32">
        <f t="shared" si="11"/>
        <v>290.17</v>
      </c>
      <c r="I175" s="56">
        <v>3.15E-2</v>
      </c>
      <c r="J175" s="56">
        <v>4.0000000000000001E-3</v>
      </c>
      <c r="K175" s="56">
        <v>5.4900000000000001E-3</v>
      </c>
      <c r="L175" s="56">
        <v>2.5000000000000001E-4</v>
      </c>
      <c r="M175" s="160">
        <v>0.1</v>
      </c>
      <c r="N175" s="17">
        <v>4.3299999999999998E-2</v>
      </c>
      <c r="O175" s="17">
        <v>5.7999999999999996E-3</v>
      </c>
      <c r="P175" s="17"/>
      <c r="Q175" s="17">
        <v>31.4</v>
      </c>
      <c r="R175" s="17">
        <v>4</v>
      </c>
      <c r="S175" s="175">
        <v>35.299999999999997</v>
      </c>
      <c r="T175" s="175">
        <v>1.6</v>
      </c>
      <c r="U175" s="121">
        <f t="shared" si="12"/>
        <v>4.5325779036827205</v>
      </c>
      <c r="V175" s="17">
        <v>-60</v>
      </c>
      <c r="W175" s="17">
        <v>230</v>
      </c>
      <c r="X175" s="30">
        <f t="shared" si="13"/>
        <v>-12.420382165605082</v>
      </c>
      <c r="Y175" s="120">
        <f t="shared" si="14"/>
        <v>-0.97499999999999964</v>
      </c>
    </row>
    <row r="176" spans="1:25" s="54" customFormat="1" x14ac:dyDescent="0.2">
      <c r="A176" s="54" t="s">
        <v>1555</v>
      </c>
      <c r="B176" s="22">
        <v>19.779</v>
      </c>
      <c r="C176" s="25">
        <v>6.07</v>
      </c>
      <c r="D176" s="25">
        <v>0.19</v>
      </c>
      <c r="E176" s="25">
        <v>2.04</v>
      </c>
      <c r="F176" s="25">
        <v>0.1</v>
      </c>
      <c r="G176" s="23">
        <f t="shared" si="10"/>
        <v>0.3360790774299835</v>
      </c>
      <c r="H176" s="24">
        <f t="shared" si="11"/>
        <v>6.5494000000000003</v>
      </c>
      <c r="I176" s="58">
        <v>1.0999999999999999E-2</v>
      </c>
      <c r="J176" s="58">
        <v>5.8000000000000003E-2</v>
      </c>
      <c r="K176" s="58">
        <v>5.5999999999999999E-3</v>
      </c>
      <c r="L176" s="58">
        <v>1.1999999999999999E-3</v>
      </c>
      <c r="M176" s="80">
        <v>0.19208</v>
      </c>
      <c r="N176" s="25">
        <v>-0.01</v>
      </c>
      <c r="O176" s="25">
        <v>0.11</v>
      </c>
      <c r="P176" s="25"/>
      <c r="Q176" s="25">
        <v>-21</v>
      </c>
      <c r="R176" s="25">
        <v>57</v>
      </c>
      <c r="S176" s="176">
        <v>35.700000000000003</v>
      </c>
      <c r="T176" s="176">
        <v>7.7</v>
      </c>
      <c r="U176" s="147">
        <f t="shared" si="12"/>
        <v>21.56862745098039</v>
      </c>
      <c r="V176" s="96">
        <v>-5400</v>
      </c>
      <c r="W176" s="96">
        <v>3000</v>
      </c>
      <c r="X176" s="22">
        <f t="shared" si="13"/>
        <v>270</v>
      </c>
      <c r="Y176" s="161">
        <f t="shared" si="14"/>
        <v>-0.99473684210526325</v>
      </c>
    </row>
    <row r="177" spans="1:25" s="54" customFormat="1" x14ac:dyDescent="0.2">
      <c r="A177" s="54" t="s">
        <v>68</v>
      </c>
      <c r="B177" s="22">
        <v>22.802</v>
      </c>
      <c r="C177" s="25">
        <v>5.98</v>
      </c>
      <c r="D177" s="25">
        <v>0.45</v>
      </c>
      <c r="E177" s="25">
        <v>1.68</v>
      </c>
      <c r="F177" s="25">
        <v>0.32</v>
      </c>
      <c r="G177" s="23">
        <f t="shared" si="10"/>
        <v>0.28093645484949831</v>
      </c>
      <c r="H177" s="24">
        <f t="shared" si="11"/>
        <v>6.3748000000000005</v>
      </c>
      <c r="I177" s="58">
        <v>4.9000000000000002E-2</v>
      </c>
      <c r="J177" s="58">
        <v>5.3999999999999999E-2</v>
      </c>
      <c r="K177" s="58">
        <v>5.7000000000000002E-3</v>
      </c>
      <c r="L177" s="58">
        <v>1.2999999999999999E-3</v>
      </c>
      <c r="M177" s="80">
        <v>9.2068999999999998E-2</v>
      </c>
      <c r="N177" s="25">
        <v>0.02</v>
      </c>
      <c r="O177" s="25">
        <v>0.13</v>
      </c>
      <c r="P177" s="25"/>
      <c r="Q177" s="25">
        <v>24</v>
      </c>
      <c r="R177" s="25">
        <v>53</v>
      </c>
      <c r="S177" s="176">
        <v>36.299999999999997</v>
      </c>
      <c r="T177" s="176">
        <v>8.1999999999999993</v>
      </c>
      <c r="U177" s="147">
        <f t="shared" si="12"/>
        <v>22.589531680440771</v>
      </c>
      <c r="V177" s="96">
        <v>-4600</v>
      </c>
      <c r="W177" s="96">
        <v>3000</v>
      </c>
      <c r="X177" s="22">
        <f t="shared" si="13"/>
        <v>-51.249999999999993</v>
      </c>
      <c r="Y177" s="161">
        <f t="shared" si="14"/>
        <v>-0.23207547169811316</v>
      </c>
    </row>
    <row r="178" spans="1:25" s="54" customFormat="1" x14ac:dyDescent="0.2">
      <c r="A178" s="54" t="s">
        <v>1556</v>
      </c>
      <c r="B178" s="22">
        <v>21.221</v>
      </c>
      <c r="C178" s="25">
        <v>6.94</v>
      </c>
      <c r="D178" s="25">
        <v>0.33</v>
      </c>
      <c r="E178" s="25">
        <v>2.57</v>
      </c>
      <c r="F178" s="25">
        <v>0.12</v>
      </c>
      <c r="G178" s="23">
        <f t="shared" si="10"/>
        <v>0.37031700288184433</v>
      </c>
      <c r="H178" s="24">
        <f t="shared" si="11"/>
        <v>7.5439500000000006</v>
      </c>
      <c r="I178" s="58">
        <v>1.2E-2</v>
      </c>
      <c r="J178" s="58">
        <v>4.5999999999999999E-2</v>
      </c>
      <c r="K178" s="58">
        <v>5.7000000000000002E-3</v>
      </c>
      <c r="L178" s="58">
        <v>1E-3</v>
      </c>
      <c r="M178" s="162">
        <v>0.1</v>
      </c>
      <c r="N178" s="25">
        <v>4.2999999999999997E-2</v>
      </c>
      <c r="O178" s="25">
        <v>8.2000000000000003E-2</v>
      </c>
      <c r="P178" s="25"/>
      <c r="Q178" s="25">
        <v>-11</v>
      </c>
      <c r="R178" s="25">
        <v>46</v>
      </c>
      <c r="S178" s="176">
        <v>36.299999999999997</v>
      </c>
      <c r="T178" s="176">
        <v>6.4</v>
      </c>
      <c r="U178" s="147">
        <f t="shared" si="12"/>
        <v>17.630853994490362</v>
      </c>
      <c r="V178" s="96">
        <v>-3000</v>
      </c>
      <c r="W178" s="96">
        <v>2000</v>
      </c>
      <c r="X178" s="22">
        <f t="shared" si="13"/>
        <v>430</v>
      </c>
      <c r="Y178" s="161">
        <f t="shared" si="14"/>
        <v>-1.0282608695652173</v>
      </c>
    </row>
    <row r="179" spans="1:25" s="54" customFormat="1" x14ac:dyDescent="0.2">
      <c r="A179" s="54" t="s">
        <v>1557</v>
      </c>
      <c r="B179" s="22">
        <v>9.5147999999999993</v>
      </c>
      <c r="C179" s="25">
        <v>7.08</v>
      </c>
      <c r="D179" s="25">
        <v>0.47</v>
      </c>
      <c r="E179" s="25">
        <v>2.5299999999999998</v>
      </c>
      <c r="F179" s="25">
        <v>0.44</v>
      </c>
      <c r="G179" s="23">
        <f t="shared" si="10"/>
        <v>0.35734463276836154</v>
      </c>
      <c r="H179" s="24">
        <f t="shared" si="11"/>
        <v>7.67455</v>
      </c>
      <c r="I179" s="58">
        <v>7.0000000000000001E-3</v>
      </c>
      <c r="J179" s="58">
        <v>7.4999999999999997E-2</v>
      </c>
      <c r="K179" s="58">
        <v>5.7000000000000002E-3</v>
      </c>
      <c r="L179" s="58">
        <v>1.5E-3</v>
      </c>
      <c r="M179" s="80">
        <v>0.21926999999999999</v>
      </c>
      <c r="N179" s="25">
        <v>0.06</v>
      </c>
      <c r="O179" s="25">
        <v>0.16</v>
      </c>
      <c r="P179" s="25"/>
      <c r="Q179" s="25">
        <v>11</v>
      </c>
      <c r="R179" s="25">
        <v>82</v>
      </c>
      <c r="S179" s="176">
        <v>36.6</v>
      </c>
      <c r="T179" s="176">
        <v>9.4</v>
      </c>
      <c r="U179" s="147">
        <f t="shared" si="12"/>
        <v>25.683060109289617</v>
      </c>
      <c r="V179" s="96">
        <v>-4100</v>
      </c>
      <c r="W179" s="96">
        <v>3500</v>
      </c>
      <c r="X179" s="22">
        <f t="shared" si="13"/>
        <v>-232.72727272727275</v>
      </c>
      <c r="Y179" s="161">
        <f t="shared" si="14"/>
        <v>-0.31219512195121951</v>
      </c>
    </row>
    <row r="180" spans="1:25" x14ac:dyDescent="0.2">
      <c r="A180" s="50" t="s">
        <v>30</v>
      </c>
      <c r="B180" s="30">
        <v>21.367999999999999</v>
      </c>
      <c r="C180" s="17">
        <v>156.5</v>
      </c>
      <c r="D180" s="17">
        <v>6.5</v>
      </c>
      <c r="E180" s="17">
        <v>93.9</v>
      </c>
      <c r="F180" s="17">
        <v>2.2999999999999998</v>
      </c>
      <c r="G180" s="31">
        <f t="shared" si="10"/>
        <v>0.60000000000000009</v>
      </c>
      <c r="H180" s="32">
        <f t="shared" si="11"/>
        <v>178.56649999999999</v>
      </c>
      <c r="I180" s="56">
        <v>4.0899999999999999E-2</v>
      </c>
      <c r="J180" s="56">
        <v>3.8999999999999998E-3</v>
      </c>
      <c r="K180" s="56">
        <v>5.8100000000000001E-3</v>
      </c>
      <c r="L180" s="56">
        <v>1.9000000000000001E-4</v>
      </c>
      <c r="M180" s="82">
        <v>0.16081999999999999</v>
      </c>
      <c r="N180" s="17">
        <v>4.9299999999999997E-2</v>
      </c>
      <c r="O180" s="17">
        <v>4.8999999999999998E-3</v>
      </c>
      <c r="P180" s="17"/>
      <c r="Q180" s="17">
        <v>40.5</v>
      </c>
      <c r="R180" s="17">
        <v>3.8</v>
      </c>
      <c r="S180" s="175">
        <v>37.5</v>
      </c>
      <c r="T180" s="175">
        <v>1.3</v>
      </c>
      <c r="U180" s="121">
        <f t="shared" si="12"/>
        <v>3.4666666666666663</v>
      </c>
      <c r="V180" s="17">
        <v>160</v>
      </c>
      <c r="W180" s="17">
        <v>180</v>
      </c>
      <c r="X180" s="30">
        <f t="shared" si="13"/>
        <v>7.4074074074074066</v>
      </c>
      <c r="Y180" s="120">
        <f t="shared" si="14"/>
        <v>0.78947368421052633</v>
      </c>
    </row>
    <row r="181" spans="1:25" x14ac:dyDescent="0.2">
      <c r="A181" s="50" t="s">
        <v>1558</v>
      </c>
      <c r="B181" s="30">
        <v>10.968999999999999</v>
      </c>
      <c r="C181" s="17">
        <v>116.3</v>
      </c>
      <c r="D181" s="17">
        <v>2.2999999999999998</v>
      </c>
      <c r="E181" s="17">
        <v>111.7</v>
      </c>
      <c r="F181" s="17">
        <v>1.8</v>
      </c>
      <c r="G181" s="31">
        <f t="shared" si="10"/>
        <v>0.96044711951848671</v>
      </c>
      <c r="H181" s="32">
        <f t="shared" si="11"/>
        <v>142.54949999999999</v>
      </c>
      <c r="I181" s="56">
        <v>3.7900000000000003E-2</v>
      </c>
      <c r="J181" s="56">
        <v>7.1000000000000004E-3</v>
      </c>
      <c r="K181" s="56">
        <v>5.8399999999999997E-3</v>
      </c>
      <c r="L181" s="56">
        <v>4.2999999999999999E-4</v>
      </c>
      <c r="M181" s="82">
        <v>0.16403000000000001</v>
      </c>
      <c r="N181" s="17">
        <v>5.1999999999999998E-2</v>
      </c>
      <c r="O181" s="17">
        <v>1.0999999999999999E-2</v>
      </c>
      <c r="P181" s="17"/>
      <c r="Q181" s="17">
        <v>37.5</v>
      </c>
      <c r="R181" s="17">
        <v>6.9</v>
      </c>
      <c r="S181" s="175">
        <v>37.5</v>
      </c>
      <c r="T181" s="175">
        <v>2.8</v>
      </c>
      <c r="U181" s="121">
        <f t="shared" si="12"/>
        <v>7.4666666666666659</v>
      </c>
      <c r="V181" s="17">
        <v>180</v>
      </c>
      <c r="W181" s="17">
        <v>360</v>
      </c>
      <c r="X181" s="30">
        <f t="shared" si="13"/>
        <v>0</v>
      </c>
      <c r="Y181" s="120">
        <f t="shared" si="14"/>
        <v>0</v>
      </c>
    </row>
    <row r="182" spans="1:25" x14ac:dyDescent="0.2">
      <c r="A182" s="50" t="s">
        <v>1559</v>
      </c>
      <c r="B182" s="30">
        <v>21.45</v>
      </c>
      <c r="C182" s="17">
        <v>139.6</v>
      </c>
      <c r="D182" s="17">
        <v>5.3</v>
      </c>
      <c r="E182" s="17">
        <v>99.9</v>
      </c>
      <c r="F182" s="17">
        <v>2.6</v>
      </c>
      <c r="G182" s="31">
        <f t="shared" si="10"/>
        <v>0.71561604584527228</v>
      </c>
      <c r="H182" s="32">
        <f t="shared" si="11"/>
        <v>163.07650000000001</v>
      </c>
      <c r="I182" s="56">
        <v>3.6299999999999999E-2</v>
      </c>
      <c r="J182" s="56">
        <v>4.4999999999999997E-3</v>
      </c>
      <c r="K182" s="56">
        <v>5.8500000000000002E-3</v>
      </c>
      <c r="L182" s="56">
        <v>2.3000000000000001E-4</v>
      </c>
      <c r="M182" s="82">
        <v>0.15492</v>
      </c>
      <c r="N182" s="17">
        <v>4.5900000000000003E-2</v>
      </c>
      <c r="O182" s="17">
        <v>5.7999999999999996E-3</v>
      </c>
      <c r="P182" s="17"/>
      <c r="Q182" s="17">
        <v>36</v>
      </c>
      <c r="R182" s="17">
        <v>4.4000000000000004</v>
      </c>
      <c r="S182" s="175">
        <v>37.6</v>
      </c>
      <c r="T182" s="175">
        <v>1.5</v>
      </c>
      <c r="U182" s="121">
        <f t="shared" si="12"/>
        <v>3.9893617021276593</v>
      </c>
      <c r="V182" s="17">
        <v>30</v>
      </c>
      <c r="W182" s="17">
        <v>210</v>
      </c>
      <c r="X182" s="30">
        <f t="shared" si="13"/>
        <v>-4.4444444444444509</v>
      </c>
      <c r="Y182" s="120">
        <f t="shared" si="14"/>
        <v>-0.36363636363636392</v>
      </c>
    </row>
    <row r="183" spans="1:25" x14ac:dyDescent="0.2">
      <c r="A183" s="50" t="s">
        <v>1560</v>
      </c>
      <c r="B183" s="30">
        <v>7.3204000000000002</v>
      </c>
      <c r="C183" s="17">
        <v>121.8</v>
      </c>
      <c r="D183" s="17">
        <v>5.2</v>
      </c>
      <c r="E183" s="17">
        <v>80.900000000000006</v>
      </c>
      <c r="F183" s="17">
        <v>3</v>
      </c>
      <c r="G183" s="31">
        <f t="shared" si="10"/>
        <v>0.66420361247947457</v>
      </c>
      <c r="H183" s="32">
        <f t="shared" si="11"/>
        <v>140.8115</v>
      </c>
      <c r="I183" s="56">
        <v>4.2500000000000003E-2</v>
      </c>
      <c r="J183" s="56">
        <v>8.2000000000000007E-3</v>
      </c>
      <c r="K183" s="56">
        <v>5.9500000000000004E-3</v>
      </c>
      <c r="L183" s="56">
        <v>4.2000000000000002E-4</v>
      </c>
      <c r="M183" s="82">
        <v>4.0904999999999997E-2</v>
      </c>
      <c r="N183" s="17">
        <v>5.6000000000000001E-2</v>
      </c>
      <c r="O183" s="17">
        <v>1.0999999999999999E-2</v>
      </c>
      <c r="P183" s="17"/>
      <c r="Q183" s="17">
        <v>42.1</v>
      </c>
      <c r="R183" s="17">
        <v>8</v>
      </c>
      <c r="S183" s="175">
        <v>38.200000000000003</v>
      </c>
      <c r="T183" s="175">
        <v>2.7</v>
      </c>
      <c r="U183" s="121">
        <f t="shared" si="12"/>
        <v>7.0680628272251314</v>
      </c>
      <c r="V183" s="17">
        <v>270</v>
      </c>
      <c r="W183" s="17">
        <v>380</v>
      </c>
      <c r="X183" s="30">
        <f t="shared" si="13"/>
        <v>9.2636579572446536</v>
      </c>
      <c r="Y183" s="120">
        <f t="shared" si="14"/>
        <v>0.48749999999999982</v>
      </c>
    </row>
    <row r="184" spans="1:25" x14ac:dyDescent="0.2">
      <c r="A184" s="50" t="s">
        <v>1561</v>
      </c>
      <c r="B184" s="30">
        <v>4.2672999999999996</v>
      </c>
      <c r="C184" s="17">
        <v>57.3</v>
      </c>
      <c r="D184" s="17">
        <v>1.7</v>
      </c>
      <c r="E184" s="17">
        <v>44.5</v>
      </c>
      <c r="F184" s="17">
        <v>1.7</v>
      </c>
      <c r="G184" s="31">
        <f t="shared" si="10"/>
        <v>0.77661431064572428</v>
      </c>
      <c r="H184" s="32">
        <f t="shared" si="11"/>
        <v>67.757499999999993</v>
      </c>
      <c r="I184" s="56">
        <v>4.4999999999999998E-2</v>
      </c>
      <c r="J184" s="56">
        <v>0.02</v>
      </c>
      <c r="K184" s="56">
        <v>5.96E-3</v>
      </c>
      <c r="L184" s="56">
        <v>6.7000000000000002E-4</v>
      </c>
      <c r="M184" s="160">
        <v>0.1</v>
      </c>
      <c r="N184" s="17">
        <v>5.5E-2</v>
      </c>
      <c r="O184" s="17">
        <v>2.3E-2</v>
      </c>
      <c r="P184" s="17"/>
      <c r="Q184" s="17">
        <v>44</v>
      </c>
      <c r="R184" s="17">
        <v>19</v>
      </c>
      <c r="S184" s="175">
        <v>38.299999999999997</v>
      </c>
      <c r="T184" s="175">
        <v>4.3</v>
      </c>
      <c r="U184" s="121">
        <f t="shared" si="12"/>
        <v>11.22715404699739</v>
      </c>
      <c r="V184" s="17">
        <v>280</v>
      </c>
      <c r="W184" s="17">
        <v>780</v>
      </c>
      <c r="X184" s="30">
        <f t="shared" si="13"/>
        <v>12.954545454545464</v>
      </c>
      <c r="Y184" s="120">
        <f t="shared" si="14"/>
        <v>0.30000000000000016</v>
      </c>
    </row>
    <row r="185" spans="1:25" s="54" customFormat="1" x14ac:dyDescent="0.2">
      <c r="A185" s="54" t="s">
        <v>1562</v>
      </c>
      <c r="B185" s="22">
        <v>16.655999999999999</v>
      </c>
      <c r="C185" s="25">
        <v>211</v>
      </c>
      <c r="D185" s="25">
        <v>18</v>
      </c>
      <c r="E185" s="25">
        <v>98.7</v>
      </c>
      <c r="F185" s="25">
        <v>6.7</v>
      </c>
      <c r="G185" s="23">
        <f t="shared" si="10"/>
        <v>0.46777251184834123</v>
      </c>
      <c r="H185" s="24">
        <f t="shared" si="11"/>
        <v>234.19450000000001</v>
      </c>
      <c r="I185" s="58">
        <v>4.3799999999999999E-2</v>
      </c>
      <c r="J185" s="58">
        <v>3.5999999999999999E-3</v>
      </c>
      <c r="K185" s="58">
        <v>5.9800000000000001E-3</v>
      </c>
      <c r="L185" s="58">
        <v>2.5999999999999998E-4</v>
      </c>
      <c r="M185" s="80">
        <v>0.30608999999999997</v>
      </c>
      <c r="N185" s="25">
        <v>4.9099999999999998E-2</v>
      </c>
      <c r="O185" s="25">
        <v>4.4000000000000003E-3</v>
      </c>
      <c r="P185" s="25"/>
      <c r="Q185" s="25">
        <v>43.5</v>
      </c>
      <c r="R185" s="25">
        <v>3.5</v>
      </c>
      <c r="S185" s="176">
        <v>38.4</v>
      </c>
      <c r="T185" s="176">
        <v>1.7</v>
      </c>
      <c r="U185" s="146">
        <f t="shared" si="12"/>
        <v>4.4270833333333339</v>
      </c>
      <c r="V185" s="25">
        <v>250</v>
      </c>
      <c r="W185" s="25">
        <v>170</v>
      </c>
      <c r="X185" s="22">
        <f t="shared" si="13"/>
        <v>11.724137931034484</v>
      </c>
      <c r="Y185" s="163">
        <f t="shared" si="14"/>
        <v>1.4571428571428575</v>
      </c>
    </row>
    <row r="186" spans="1:25" x14ac:dyDescent="0.2">
      <c r="A186" s="50" t="s">
        <v>1563</v>
      </c>
      <c r="B186" s="30">
        <v>9.6684999999999999</v>
      </c>
      <c r="C186" s="17">
        <v>91.8</v>
      </c>
      <c r="D186" s="17">
        <v>3.7</v>
      </c>
      <c r="E186" s="17">
        <v>85</v>
      </c>
      <c r="F186" s="17">
        <v>3.2</v>
      </c>
      <c r="G186" s="31">
        <f t="shared" si="10"/>
        <v>0.92592592592592593</v>
      </c>
      <c r="H186" s="32">
        <f t="shared" si="11"/>
        <v>111.77499999999999</v>
      </c>
      <c r="I186" s="56">
        <v>3.9800000000000002E-2</v>
      </c>
      <c r="J186" s="56">
        <v>7.4999999999999997E-3</v>
      </c>
      <c r="K186" s="56">
        <v>6.0299999999999998E-3</v>
      </c>
      <c r="L186" s="56">
        <v>3.1E-4</v>
      </c>
      <c r="M186" s="82">
        <v>1.7128999999999998E-2</v>
      </c>
      <c r="N186" s="17">
        <v>4.6600000000000003E-2</v>
      </c>
      <c r="O186" s="17">
        <v>9.2999999999999992E-3</v>
      </c>
      <c r="P186" s="17"/>
      <c r="Q186" s="17">
        <v>39.4</v>
      </c>
      <c r="R186" s="17">
        <v>7.4</v>
      </c>
      <c r="S186" s="175">
        <v>38.799999999999997</v>
      </c>
      <c r="T186" s="175">
        <v>2</v>
      </c>
      <c r="U186" s="121">
        <f t="shared" si="12"/>
        <v>5.1546391752577323</v>
      </c>
      <c r="V186" s="17">
        <v>20</v>
      </c>
      <c r="W186" s="17">
        <v>330</v>
      </c>
      <c r="X186" s="30">
        <f t="shared" si="13"/>
        <v>1.5228426395939132</v>
      </c>
      <c r="Y186" s="120">
        <f t="shared" si="14"/>
        <v>8.1081081081081266E-2</v>
      </c>
    </row>
    <row r="187" spans="1:25" x14ac:dyDescent="0.2">
      <c r="A187" s="50" t="s">
        <v>1564</v>
      </c>
      <c r="B187" s="30">
        <v>20.984999999999999</v>
      </c>
      <c r="C187" s="17">
        <v>86.3</v>
      </c>
      <c r="D187" s="17">
        <v>3.9</v>
      </c>
      <c r="E187" s="17">
        <v>72.2</v>
      </c>
      <c r="F187" s="17">
        <v>2.2999999999999998</v>
      </c>
      <c r="G187" s="31">
        <f t="shared" si="10"/>
        <v>0.83661645422943232</v>
      </c>
      <c r="H187" s="32">
        <f t="shared" si="11"/>
        <v>103.267</v>
      </c>
      <c r="I187" s="56">
        <v>4.0599999999999997E-2</v>
      </c>
      <c r="J187" s="56">
        <v>7.0000000000000001E-3</v>
      </c>
      <c r="K187" s="56">
        <v>6.0400000000000002E-3</v>
      </c>
      <c r="L187" s="56">
        <v>2.9E-4</v>
      </c>
      <c r="M187" s="160">
        <v>0.1</v>
      </c>
      <c r="N187" s="17">
        <v>4.8800000000000003E-2</v>
      </c>
      <c r="O187" s="17">
        <v>8.8999999999999999E-3</v>
      </c>
      <c r="P187" s="17"/>
      <c r="Q187" s="17">
        <v>39.9</v>
      </c>
      <c r="R187" s="17">
        <v>6.9</v>
      </c>
      <c r="S187" s="175">
        <v>38.799999999999997</v>
      </c>
      <c r="T187" s="175">
        <v>1.9</v>
      </c>
      <c r="U187" s="121">
        <f t="shared" si="12"/>
        <v>4.8969072164948457</v>
      </c>
      <c r="V187" s="17">
        <v>120</v>
      </c>
      <c r="W187" s="17">
        <v>300</v>
      </c>
      <c r="X187" s="30">
        <f t="shared" si="13"/>
        <v>2.7568922305764465</v>
      </c>
      <c r="Y187" s="120">
        <f t="shared" si="14"/>
        <v>0.15942028985507267</v>
      </c>
    </row>
    <row r="188" spans="1:25" x14ac:dyDescent="0.2">
      <c r="A188" s="50" t="s">
        <v>75</v>
      </c>
      <c r="B188" s="30">
        <v>21.454000000000001</v>
      </c>
      <c r="C188" s="17">
        <v>115.1</v>
      </c>
      <c r="D188" s="17">
        <v>5.8</v>
      </c>
      <c r="E188" s="17">
        <v>84.4</v>
      </c>
      <c r="F188" s="17">
        <v>3.9</v>
      </c>
      <c r="G188" s="31">
        <f t="shared" si="10"/>
        <v>0.73327541268462215</v>
      </c>
      <c r="H188" s="32">
        <f t="shared" si="11"/>
        <v>134.934</v>
      </c>
      <c r="I188" s="56">
        <v>3.7699999999999997E-2</v>
      </c>
      <c r="J188" s="56">
        <v>4.7000000000000002E-3</v>
      </c>
      <c r="K188" s="56">
        <v>6.0499999999999998E-3</v>
      </c>
      <c r="L188" s="56">
        <v>2.4000000000000001E-4</v>
      </c>
      <c r="M188" s="160">
        <v>0.1</v>
      </c>
      <c r="N188" s="17">
        <v>4.41E-2</v>
      </c>
      <c r="O188" s="17">
        <v>5.8999999999999999E-3</v>
      </c>
      <c r="P188" s="17"/>
      <c r="Q188" s="17">
        <v>37.4</v>
      </c>
      <c r="R188" s="17">
        <v>4.5999999999999996</v>
      </c>
      <c r="S188" s="175">
        <v>38.9</v>
      </c>
      <c r="T188" s="175">
        <v>1.5</v>
      </c>
      <c r="U188" s="121">
        <f t="shared" si="12"/>
        <v>3.8560411311053984</v>
      </c>
      <c r="V188" s="17">
        <v>-60</v>
      </c>
      <c r="W188" s="17">
        <v>200</v>
      </c>
      <c r="X188" s="30">
        <f t="shared" si="13"/>
        <v>-4.0106951871657692</v>
      </c>
      <c r="Y188" s="120">
        <f t="shared" si="14"/>
        <v>-0.32608695652173914</v>
      </c>
    </row>
    <row r="189" spans="1:25" x14ac:dyDescent="0.2">
      <c r="A189" s="50" t="s">
        <v>1565</v>
      </c>
      <c r="B189" s="30">
        <v>7.4965000000000002</v>
      </c>
      <c r="C189" s="17">
        <v>142.1</v>
      </c>
      <c r="D189" s="17">
        <v>4.0999999999999996</v>
      </c>
      <c r="E189" s="17">
        <v>147.30000000000001</v>
      </c>
      <c r="F189" s="17">
        <v>2.8</v>
      </c>
      <c r="G189" s="31">
        <f t="shared" si="10"/>
        <v>1.0365939479239974</v>
      </c>
      <c r="H189" s="32">
        <f t="shared" si="11"/>
        <v>176.71549999999999</v>
      </c>
      <c r="I189" s="56">
        <v>4.2000000000000003E-2</v>
      </c>
      <c r="J189" s="56">
        <v>8.5000000000000006E-3</v>
      </c>
      <c r="K189" s="56">
        <v>6.0899999999999999E-3</v>
      </c>
      <c r="L189" s="56">
        <v>3.6000000000000002E-4</v>
      </c>
      <c r="M189" s="82">
        <v>6.1120000000000001E-2</v>
      </c>
      <c r="N189" s="17">
        <v>0.05</v>
      </c>
      <c r="O189" s="17">
        <v>0.01</v>
      </c>
      <c r="P189" s="17"/>
      <c r="Q189" s="17">
        <v>43.1</v>
      </c>
      <c r="R189" s="17">
        <v>8.6</v>
      </c>
      <c r="S189" s="175">
        <v>39.1</v>
      </c>
      <c r="T189" s="175">
        <v>2.2999999999999998</v>
      </c>
      <c r="U189" s="121">
        <f t="shared" si="12"/>
        <v>5.8823529411764701</v>
      </c>
      <c r="V189" s="17">
        <v>160</v>
      </c>
      <c r="W189" s="17">
        <v>370</v>
      </c>
      <c r="X189" s="30">
        <f t="shared" si="13"/>
        <v>9.2807424593967518</v>
      </c>
      <c r="Y189" s="120">
        <f t="shared" si="14"/>
        <v>0.46511627906976744</v>
      </c>
    </row>
    <row r="190" spans="1:25" x14ac:dyDescent="0.2">
      <c r="A190" s="50" t="s">
        <v>1566</v>
      </c>
      <c r="B190" s="30">
        <v>21.46</v>
      </c>
      <c r="C190" s="17">
        <v>278.10000000000002</v>
      </c>
      <c r="D190" s="17">
        <v>6.4</v>
      </c>
      <c r="E190" s="17">
        <v>110.3</v>
      </c>
      <c r="F190" s="17">
        <v>2.5</v>
      </c>
      <c r="G190" s="31">
        <f t="shared" si="10"/>
        <v>0.39661992089176551</v>
      </c>
      <c r="H190" s="32">
        <f t="shared" si="11"/>
        <v>304.02050000000003</v>
      </c>
      <c r="I190" s="56">
        <v>4.1099999999999998E-2</v>
      </c>
      <c r="J190" s="56">
        <v>3.0000000000000001E-3</v>
      </c>
      <c r="K190" s="56">
        <v>6.0899999999999999E-3</v>
      </c>
      <c r="L190" s="56">
        <v>1.8000000000000001E-4</v>
      </c>
      <c r="M190" s="82">
        <v>6.0446E-2</v>
      </c>
      <c r="N190" s="17">
        <v>4.8099999999999997E-2</v>
      </c>
      <c r="O190" s="17">
        <v>3.5000000000000001E-3</v>
      </c>
      <c r="P190" s="17"/>
      <c r="Q190" s="17">
        <v>40.799999999999997</v>
      </c>
      <c r="R190" s="17">
        <v>2.9</v>
      </c>
      <c r="S190" s="175">
        <v>39.1</v>
      </c>
      <c r="T190" s="175">
        <v>1.2</v>
      </c>
      <c r="U190" s="121">
        <f t="shared" si="12"/>
        <v>3.0690537084398972</v>
      </c>
      <c r="V190" s="17">
        <v>160</v>
      </c>
      <c r="W190" s="17">
        <v>140</v>
      </c>
      <c r="X190" s="30">
        <f t="shared" si="13"/>
        <v>4.1666666666666519</v>
      </c>
      <c r="Y190" s="120">
        <f t="shared" si="14"/>
        <v>0.58620689655172264</v>
      </c>
    </row>
    <row r="191" spans="1:25" x14ac:dyDescent="0.2">
      <c r="A191" s="50" t="s">
        <v>1567</v>
      </c>
      <c r="B191" s="30">
        <v>7.766</v>
      </c>
      <c r="C191" s="17">
        <v>153</v>
      </c>
      <c r="D191" s="17">
        <v>4.4000000000000004</v>
      </c>
      <c r="E191" s="17">
        <v>168.6</v>
      </c>
      <c r="F191" s="17">
        <v>4.8</v>
      </c>
      <c r="G191" s="31">
        <f t="shared" si="10"/>
        <v>1.1019607843137254</v>
      </c>
      <c r="H191" s="32">
        <f t="shared" si="11"/>
        <v>192.62099999999998</v>
      </c>
      <c r="I191" s="56">
        <v>3.4599999999999999E-2</v>
      </c>
      <c r="J191" s="56">
        <v>6.4999999999999997E-3</v>
      </c>
      <c r="K191" s="56">
        <v>6.11E-3</v>
      </c>
      <c r="L191" s="56">
        <v>2.9999999999999997E-4</v>
      </c>
      <c r="M191" s="82">
        <v>4.3480999999999999E-2</v>
      </c>
      <c r="N191" s="17">
        <v>4.1000000000000002E-2</v>
      </c>
      <c r="O191" s="17">
        <v>7.7999999999999996E-3</v>
      </c>
      <c r="P191" s="17"/>
      <c r="Q191" s="17">
        <v>35.5</v>
      </c>
      <c r="R191" s="17">
        <v>6.6</v>
      </c>
      <c r="S191" s="175">
        <v>39.200000000000003</v>
      </c>
      <c r="T191" s="175">
        <v>1.9</v>
      </c>
      <c r="U191" s="121">
        <f t="shared" si="12"/>
        <v>4.8469387755102034</v>
      </c>
      <c r="V191" s="17">
        <v>-140</v>
      </c>
      <c r="W191" s="17">
        <v>300</v>
      </c>
      <c r="X191" s="30">
        <f t="shared" si="13"/>
        <v>-10.422535211267615</v>
      </c>
      <c r="Y191" s="120">
        <f t="shared" si="14"/>
        <v>-0.56060606060606111</v>
      </c>
    </row>
    <row r="192" spans="1:25" x14ac:dyDescent="0.2">
      <c r="A192" s="50" t="s">
        <v>1568</v>
      </c>
      <c r="B192" s="30">
        <v>5.0746000000000002</v>
      </c>
      <c r="C192" s="17">
        <v>324</v>
      </c>
      <c r="D192" s="17">
        <v>25</v>
      </c>
      <c r="E192" s="17">
        <v>114</v>
      </c>
      <c r="F192" s="17">
        <v>11</v>
      </c>
      <c r="G192" s="31">
        <f t="shared" si="10"/>
        <v>0.35185185185185186</v>
      </c>
      <c r="H192" s="32">
        <f t="shared" si="11"/>
        <v>350.79</v>
      </c>
      <c r="I192" s="56">
        <v>3.4700000000000002E-2</v>
      </c>
      <c r="J192" s="56">
        <v>6.0000000000000001E-3</v>
      </c>
      <c r="K192" s="56">
        <v>6.11E-3</v>
      </c>
      <c r="L192" s="56">
        <v>3.4000000000000002E-4</v>
      </c>
      <c r="M192" s="82">
        <v>0.26993</v>
      </c>
      <c r="N192" s="17">
        <v>4.2500000000000003E-2</v>
      </c>
      <c r="O192" s="17">
        <v>7.1999999999999998E-3</v>
      </c>
      <c r="P192" s="17"/>
      <c r="Q192" s="17">
        <v>34.5</v>
      </c>
      <c r="R192" s="17">
        <v>5.9</v>
      </c>
      <c r="S192" s="175">
        <v>39.200000000000003</v>
      </c>
      <c r="T192" s="175">
        <v>2.2000000000000002</v>
      </c>
      <c r="U192" s="121">
        <f t="shared" si="12"/>
        <v>5.6122448979591839</v>
      </c>
      <c r="V192" s="17">
        <v>-130</v>
      </c>
      <c r="W192" s="17">
        <v>280</v>
      </c>
      <c r="X192" s="30">
        <f t="shared" si="13"/>
        <v>-13.623188405797105</v>
      </c>
      <c r="Y192" s="120">
        <f t="shared" si="14"/>
        <v>-0.79661016949152585</v>
      </c>
    </row>
    <row r="193" spans="1:25" x14ac:dyDescent="0.2">
      <c r="A193" s="50" t="s">
        <v>1569</v>
      </c>
      <c r="B193" s="30">
        <v>13.897</v>
      </c>
      <c r="C193" s="17">
        <v>107.7</v>
      </c>
      <c r="D193" s="17">
        <v>2.9</v>
      </c>
      <c r="E193" s="17">
        <v>83.4</v>
      </c>
      <c r="F193" s="17">
        <v>1.2</v>
      </c>
      <c r="G193" s="31">
        <f t="shared" si="10"/>
        <v>0.77437325905292487</v>
      </c>
      <c r="H193" s="32">
        <f t="shared" si="11"/>
        <v>127.29900000000001</v>
      </c>
      <c r="I193" s="56">
        <v>4.2799999999999998E-2</v>
      </c>
      <c r="J193" s="56">
        <v>6.6E-3</v>
      </c>
      <c r="K193" s="56">
        <v>6.1199999999999996E-3</v>
      </c>
      <c r="L193" s="56">
        <v>4.0999999999999999E-4</v>
      </c>
      <c r="M193" s="160">
        <v>0.1</v>
      </c>
      <c r="N193" s="17">
        <v>4.82E-2</v>
      </c>
      <c r="O193" s="17">
        <v>8.3999999999999995E-3</v>
      </c>
      <c r="P193" s="17"/>
      <c r="Q193" s="17">
        <v>42.2</v>
      </c>
      <c r="R193" s="17">
        <v>6.4</v>
      </c>
      <c r="S193" s="175">
        <v>39.299999999999997</v>
      </c>
      <c r="T193" s="175">
        <v>2.6</v>
      </c>
      <c r="U193" s="121">
        <f t="shared" si="12"/>
        <v>6.6157760814249373</v>
      </c>
      <c r="V193" s="17">
        <v>140</v>
      </c>
      <c r="W193" s="17">
        <v>290</v>
      </c>
      <c r="X193" s="30">
        <f t="shared" si="13"/>
        <v>6.872037914691953</v>
      </c>
      <c r="Y193" s="120">
        <f t="shared" si="14"/>
        <v>0.45312500000000089</v>
      </c>
    </row>
    <row r="194" spans="1:25" x14ac:dyDescent="0.2">
      <c r="A194" s="50" t="s">
        <v>76</v>
      </c>
      <c r="B194" s="30">
        <v>12.975</v>
      </c>
      <c r="C194" s="17">
        <v>172</v>
      </c>
      <c r="D194" s="17">
        <v>13</v>
      </c>
      <c r="E194" s="17">
        <v>76.7</v>
      </c>
      <c r="F194" s="17">
        <v>3.6</v>
      </c>
      <c r="G194" s="31">
        <f t="shared" si="10"/>
        <v>0.44593023255813957</v>
      </c>
      <c r="H194" s="32">
        <f t="shared" si="11"/>
        <v>190.02449999999999</v>
      </c>
      <c r="I194" s="56">
        <v>4.1200000000000001E-2</v>
      </c>
      <c r="J194" s="56">
        <v>4.8999999999999998E-3</v>
      </c>
      <c r="K194" s="56">
        <v>6.1399999999999996E-3</v>
      </c>
      <c r="L194" s="56">
        <v>3.3E-4</v>
      </c>
      <c r="M194" s="82">
        <v>0.26845999999999998</v>
      </c>
      <c r="N194" s="17">
        <v>4.9099999999999998E-2</v>
      </c>
      <c r="O194" s="17">
        <v>5.8999999999999999E-3</v>
      </c>
      <c r="P194" s="17"/>
      <c r="Q194" s="17">
        <v>40.799999999999997</v>
      </c>
      <c r="R194" s="17">
        <v>4.7</v>
      </c>
      <c r="S194" s="175">
        <v>39.4</v>
      </c>
      <c r="T194" s="175">
        <v>2.1</v>
      </c>
      <c r="U194" s="121">
        <f t="shared" si="12"/>
        <v>5.3299492385786813</v>
      </c>
      <c r="V194" s="17">
        <v>110</v>
      </c>
      <c r="W194" s="17">
        <v>210</v>
      </c>
      <c r="X194" s="30">
        <f t="shared" si="13"/>
        <v>3.4313725490196068</v>
      </c>
      <c r="Y194" s="120">
        <f t="shared" si="14"/>
        <v>0.29787234042553162</v>
      </c>
    </row>
    <row r="195" spans="1:25" x14ac:dyDescent="0.2">
      <c r="A195" s="50" t="s">
        <v>1570</v>
      </c>
      <c r="B195" s="30">
        <v>6.9061000000000003</v>
      </c>
      <c r="C195" s="17">
        <v>215</v>
      </c>
      <c r="D195" s="17">
        <v>20</v>
      </c>
      <c r="E195" s="17">
        <v>87.1</v>
      </c>
      <c r="F195" s="17">
        <v>5.6</v>
      </c>
      <c r="G195" s="31">
        <f t="shared" ref="G195:G232" si="15">E195/C195</f>
        <v>0.40511627906976744</v>
      </c>
      <c r="H195" s="32">
        <f t="shared" ref="H195:H232" si="16">C195+(0.235*E195)</f>
        <v>235.46850000000001</v>
      </c>
      <c r="I195" s="56">
        <v>3.8800000000000001E-2</v>
      </c>
      <c r="J195" s="56">
        <v>7.0000000000000001E-3</v>
      </c>
      <c r="K195" s="56">
        <v>6.1799999999999997E-3</v>
      </c>
      <c r="L195" s="56">
        <v>4.0999999999999999E-4</v>
      </c>
      <c r="M195" s="82">
        <v>0.10679</v>
      </c>
      <c r="N195" s="17">
        <v>4.6300000000000001E-2</v>
      </c>
      <c r="O195" s="17">
        <v>8.3999999999999995E-3</v>
      </c>
      <c r="P195" s="17"/>
      <c r="Q195" s="17">
        <v>38.5</v>
      </c>
      <c r="R195" s="17">
        <v>6.8</v>
      </c>
      <c r="S195" s="175">
        <v>39.700000000000003</v>
      </c>
      <c r="T195" s="175">
        <v>2.7</v>
      </c>
      <c r="U195" s="121">
        <f t="shared" ref="U195:U232" si="17">T195/S195*100</f>
        <v>6.8010075566750636</v>
      </c>
      <c r="V195" s="17">
        <v>0</v>
      </c>
      <c r="W195" s="17">
        <v>300</v>
      </c>
      <c r="X195" s="30">
        <f t="shared" ref="X195:X232" si="18">100*(1-(S195/Q195))</f>
        <v>-3.1168831168831179</v>
      </c>
      <c r="Y195" s="120">
        <f t="shared" ref="Y195:Y232" si="19">(Q195-S195)/R195</f>
        <v>-0.17647058823529455</v>
      </c>
    </row>
    <row r="196" spans="1:25" x14ac:dyDescent="0.2">
      <c r="A196" s="50" t="s">
        <v>1571</v>
      </c>
      <c r="B196" s="30">
        <v>10.561999999999999</v>
      </c>
      <c r="C196" s="17">
        <v>164.8</v>
      </c>
      <c r="D196" s="17">
        <v>5.5</v>
      </c>
      <c r="E196" s="17">
        <v>184.8</v>
      </c>
      <c r="F196" s="17">
        <v>4.3</v>
      </c>
      <c r="G196" s="31">
        <f t="shared" si="15"/>
        <v>1.1213592233009708</v>
      </c>
      <c r="H196" s="32">
        <f t="shared" si="16"/>
        <v>208.22800000000001</v>
      </c>
      <c r="I196" s="56">
        <v>3.8899999999999997E-2</v>
      </c>
      <c r="J196" s="56">
        <v>7.9000000000000008E-3</v>
      </c>
      <c r="K196" s="56">
        <v>6.1999999999999998E-3</v>
      </c>
      <c r="L196" s="56">
        <v>2.7E-4</v>
      </c>
      <c r="M196" s="82"/>
      <c r="N196" s="17">
        <v>4.7E-2</v>
      </c>
      <c r="O196" s="17">
        <v>9.4999999999999998E-3</v>
      </c>
      <c r="P196" s="17"/>
      <c r="Q196" s="17">
        <v>38.4</v>
      </c>
      <c r="R196" s="17">
        <v>7.7</v>
      </c>
      <c r="S196" s="175">
        <v>39.9</v>
      </c>
      <c r="T196" s="175">
        <v>1.7</v>
      </c>
      <c r="U196" s="121">
        <f t="shared" si="17"/>
        <v>4.2606516290726812</v>
      </c>
      <c r="V196" s="17">
        <v>-20</v>
      </c>
      <c r="W196" s="17">
        <v>330</v>
      </c>
      <c r="X196" s="30">
        <f t="shared" si="18"/>
        <v>-3.90625</v>
      </c>
      <c r="Y196" s="120">
        <f t="shared" si="19"/>
        <v>-0.19480519480519481</v>
      </c>
    </row>
    <row r="197" spans="1:25" x14ac:dyDescent="0.2">
      <c r="A197" s="50" t="s">
        <v>1572</v>
      </c>
      <c r="B197" s="30">
        <v>6.5811000000000002</v>
      </c>
      <c r="C197" s="17">
        <v>474</v>
      </c>
      <c r="D197" s="17">
        <v>22</v>
      </c>
      <c r="E197" s="17">
        <v>156.1</v>
      </c>
      <c r="F197" s="17">
        <v>4.5</v>
      </c>
      <c r="G197" s="31">
        <f t="shared" si="15"/>
        <v>0.32932489451476793</v>
      </c>
      <c r="H197" s="32">
        <f t="shared" si="16"/>
        <v>510.68349999999998</v>
      </c>
      <c r="I197" s="56">
        <v>3.6299999999999999E-2</v>
      </c>
      <c r="J197" s="56">
        <v>3.3E-3</v>
      </c>
      <c r="K197" s="56">
        <v>6.2100000000000002E-3</v>
      </c>
      <c r="L197" s="56">
        <v>2.7E-4</v>
      </c>
      <c r="M197" s="82">
        <v>0.24235999999999999</v>
      </c>
      <c r="N197" s="17">
        <v>4.3999999999999997E-2</v>
      </c>
      <c r="O197" s="17">
        <v>3.5000000000000001E-3</v>
      </c>
      <c r="P197" s="17"/>
      <c r="Q197" s="17">
        <v>36.1</v>
      </c>
      <c r="R197" s="17">
        <v>3.3</v>
      </c>
      <c r="S197" s="175">
        <v>39.9</v>
      </c>
      <c r="T197" s="175">
        <v>1.7</v>
      </c>
      <c r="U197" s="121">
        <f t="shared" si="17"/>
        <v>4.2606516290726812</v>
      </c>
      <c r="V197" s="17">
        <v>-60</v>
      </c>
      <c r="W197" s="17">
        <v>140</v>
      </c>
      <c r="X197" s="30">
        <f t="shared" si="18"/>
        <v>-10.526315789473673</v>
      </c>
      <c r="Y197" s="120">
        <f t="shared" si="19"/>
        <v>-1.1515151515151507</v>
      </c>
    </row>
    <row r="198" spans="1:25" x14ac:dyDescent="0.2">
      <c r="A198" s="50" t="s">
        <v>1573</v>
      </c>
      <c r="B198" s="30">
        <v>8.5523000000000007</v>
      </c>
      <c r="C198" s="17">
        <v>57.6</v>
      </c>
      <c r="D198" s="17">
        <v>6.4</v>
      </c>
      <c r="E198" s="17">
        <v>31.9</v>
      </c>
      <c r="F198" s="17">
        <v>2.8</v>
      </c>
      <c r="G198" s="31">
        <f t="shared" si="15"/>
        <v>0.55381944444444442</v>
      </c>
      <c r="H198" s="32">
        <f t="shared" si="16"/>
        <v>65.096500000000006</v>
      </c>
      <c r="I198" s="56">
        <v>3.9E-2</v>
      </c>
      <c r="J198" s="56">
        <v>1.2999999999999999E-2</v>
      </c>
      <c r="K198" s="56">
        <v>6.2199999999999998E-3</v>
      </c>
      <c r="L198" s="56">
        <v>5.8E-4</v>
      </c>
      <c r="M198" s="160">
        <v>0.1</v>
      </c>
      <c r="N198" s="17">
        <v>0.05</v>
      </c>
      <c r="O198" s="17">
        <v>1.7999999999999999E-2</v>
      </c>
      <c r="P198" s="17"/>
      <c r="Q198" s="17">
        <v>38</v>
      </c>
      <c r="R198" s="17">
        <v>12</v>
      </c>
      <c r="S198" s="175">
        <v>40</v>
      </c>
      <c r="T198" s="175">
        <v>3.7</v>
      </c>
      <c r="U198" s="121">
        <f t="shared" si="17"/>
        <v>9.25</v>
      </c>
      <c r="V198" s="17">
        <v>-130</v>
      </c>
      <c r="W198" s="17">
        <v>480</v>
      </c>
      <c r="X198" s="30">
        <f t="shared" si="18"/>
        <v>-5.2631578947368363</v>
      </c>
      <c r="Y198" s="120">
        <f t="shared" si="19"/>
        <v>-0.16666666666666666</v>
      </c>
    </row>
    <row r="199" spans="1:25" x14ac:dyDescent="0.2">
      <c r="A199" s="50" t="s">
        <v>1574</v>
      </c>
      <c r="B199" s="30">
        <v>4.4402999999999997</v>
      </c>
      <c r="C199" s="17">
        <v>282</v>
      </c>
      <c r="D199" s="17">
        <v>20</v>
      </c>
      <c r="E199" s="17">
        <v>110.8</v>
      </c>
      <c r="F199" s="17">
        <v>6.3</v>
      </c>
      <c r="G199" s="31">
        <f t="shared" si="15"/>
        <v>0.39290780141843973</v>
      </c>
      <c r="H199" s="32">
        <f t="shared" si="16"/>
        <v>308.03800000000001</v>
      </c>
      <c r="I199" s="56">
        <v>3.7999999999999999E-2</v>
      </c>
      <c r="J199" s="56">
        <v>1.0999999999999999E-2</v>
      </c>
      <c r="K199" s="56">
        <v>6.2399999999999999E-3</v>
      </c>
      <c r="L199" s="56">
        <v>5.9999999999999995E-4</v>
      </c>
      <c r="M199" s="82">
        <v>0.36146</v>
      </c>
      <c r="N199" s="17">
        <v>4.8000000000000001E-2</v>
      </c>
      <c r="O199" s="17">
        <v>1.4E-2</v>
      </c>
      <c r="P199" s="17"/>
      <c r="Q199" s="17">
        <v>38</v>
      </c>
      <c r="R199" s="17">
        <v>10</v>
      </c>
      <c r="S199" s="175">
        <v>40.1</v>
      </c>
      <c r="T199" s="175">
        <v>3.9</v>
      </c>
      <c r="U199" s="121">
        <f t="shared" si="17"/>
        <v>9.7256857855361591</v>
      </c>
      <c r="V199" s="17">
        <v>20</v>
      </c>
      <c r="W199" s="17">
        <v>490</v>
      </c>
      <c r="X199" s="30">
        <f t="shared" si="18"/>
        <v>-5.5263157894736903</v>
      </c>
      <c r="Y199" s="120">
        <f t="shared" si="19"/>
        <v>-0.21000000000000013</v>
      </c>
    </row>
    <row r="200" spans="1:25" x14ac:dyDescent="0.2">
      <c r="A200" s="50" t="s">
        <v>1575</v>
      </c>
      <c r="B200" s="30">
        <v>8.1884999999999994</v>
      </c>
      <c r="C200" s="17">
        <v>245</v>
      </c>
      <c r="D200" s="17">
        <v>18</v>
      </c>
      <c r="E200" s="17">
        <v>162</v>
      </c>
      <c r="F200" s="17">
        <v>10</v>
      </c>
      <c r="G200" s="31">
        <f t="shared" si="15"/>
        <v>0.66122448979591841</v>
      </c>
      <c r="H200" s="32">
        <f t="shared" si="16"/>
        <v>283.07</v>
      </c>
      <c r="I200" s="56">
        <v>3.8399999999999997E-2</v>
      </c>
      <c r="J200" s="56">
        <v>4.7999999999999996E-3</v>
      </c>
      <c r="K200" s="56">
        <v>6.3200000000000001E-3</v>
      </c>
      <c r="L200" s="56">
        <v>4.0000000000000002E-4</v>
      </c>
      <c r="M200" s="82">
        <v>0.34893999999999997</v>
      </c>
      <c r="N200" s="17">
        <v>4.5499999999999999E-2</v>
      </c>
      <c r="O200" s="17">
        <v>5.4000000000000003E-3</v>
      </c>
      <c r="P200" s="17"/>
      <c r="Q200" s="17">
        <v>39.299999999999997</v>
      </c>
      <c r="R200" s="17">
        <v>5</v>
      </c>
      <c r="S200" s="175">
        <v>40.6</v>
      </c>
      <c r="T200" s="175">
        <v>2.6</v>
      </c>
      <c r="U200" s="121">
        <f t="shared" si="17"/>
        <v>6.403940886699508</v>
      </c>
      <c r="V200" s="17">
        <v>-10</v>
      </c>
      <c r="W200" s="17">
        <v>210</v>
      </c>
      <c r="X200" s="30">
        <f t="shared" si="18"/>
        <v>-3.30788804071247</v>
      </c>
      <c r="Y200" s="120">
        <f t="shared" si="19"/>
        <v>-0.26000000000000084</v>
      </c>
    </row>
    <row r="201" spans="1:25" x14ac:dyDescent="0.2">
      <c r="A201" s="50" t="s">
        <v>1576</v>
      </c>
      <c r="B201" s="30">
        <v>8.3614999999999995</v>
      </c>
      <c r="C201" s="17">
        <v>49.1</v>
      </c>
      <c r="D201" s="17">
        <v>1.9</v>
      </c>
      <c r="E201" s="17">
        <v>24.6</v>
      </c>
      <c r="F201" s="17">
        <v>1.3</v>
      </c>
      <c r="G201" s="31">
        <f t="shared" si="15"/>
        <v>0.50101832993890016</v>
      </c>
      <c r="H201" s="32">
        <f t="shared" si="16"/>
        <v>54.881</v>
      </c>
      <c r="I201" s="56">
        <v>4.3999999999999997E-2</v>
      </c>
      <c r="J201" s="56">
        <v>1.7000000000000001E-2</v>
      </c>
      <c r="K201" s="56">
        <v>6.3200000000000001E-3</v>
      </c>
      <c r="L201" s="56">
        <v>5.9999999999999995E-4</v>
      </c>
      <c r="M201" s="82">
        <v>8.3947999999999995E-2</v>
      </c>
      <c r="N201" s="17">
        <v>6.0999999999999999E-2</v>
      </c>
      <c r="O201" s="17">
        <v>2.5000000000000001E-2</v>
      </c>
      <c r="P201" s="17"/>
      <c r="Q201" s="17">
        <v>43</v>
      </c>
      <c r="R201" s="17">
        <v>17</v>
      </c>
      <c r="S201" s="175">
        <v>40.6</v>
      </c>
      <c r="T201" s="175">
        <v>3.9</v>
      </c>
      <c r="U201" s="121">
        <f t="shared" si="17"/>
        <v>9.6059113300492598</v>
      </c>
      <c r="V201" s="17">
        <v>400</v>
      </c>
      <c r="W201" s="17">
        <v>600</v>
      </c>
      <c r="X201" s="30">
        <f t="shared" si="18"/>
        <v>5.5813953488372032</v>
      </c>
      <c r="Y201" s="120">
        <f t="shared" si="19"/>
        <v>0.14117647058823521</v>
      </c>
    </row>
    <row r="202" spans="1:25" x14ac:dyDescent="0.2">
      <c r="A202" s="50" t="s">
        <v>1577</v>
      </c>
      <c r="B202" s="30">
        <v>4.4978999999999996</v>
      </c>
      <c r="C202" s="17">
        <v>77.7</v>
      </c>
      <c r="D202" s="17">
        <v>2.8</v>
      </c>
      <c r="E202" s="17">
        <v>72.900000000000006</v>
      </c>
      <c r="F202" s="17">
        <v>2.7</v>
      </c>
      <c r="G202" s="31">
        <f t="shared" si="15"/>
        <v>0.93822393822393824</v>
      </c>
      <c r="H202" s="32">
        <f t="shared" si="16"/>
        <v>94.831500000000005</v>
      </c>
      <c r="I202" s="56">
        <v>0.04</v>
      </c>
      <c r="J202" s="56">
        <v>1.0999999999999999E-2</v>
      </c>
      <c r="K202" s="56">
        <v>6.3400000000000001E-3</v>
      </c>
      <c r="L202" s="56">
        <v>5.4000000000000001E-4</v>
      </c>
      <c r="M202" s="82">
        <v>0.49356</v>
      </c>
      <c r="N202" s="17">
        <v>4.0899999999999999E-2</v>
      </c>
      <c r="O202" s="17">
        <v>8.9999999999999993E-3</v>
      </c>
      <c r="P202" s="17"/>
      <c r="Q202" s="17">
        <v>40</v>
      </c>
      <c r="R202" s="17">
        <v>10</v>
      </c>
      <c r="S202" s="175">
        <v>40.700000000000003</v>
      </c>
      <c r="T202" s="175">
        <v>3.5</v>
      </c>
      <c r="U202" s="121">
        <f t="shared" si="17"/>
        <v>8.5995085995085994</v>
      </c>
      <c r="V202" s="17">
        <v>-200</v>
      </c>
      <c r="W202" s="17">
        <v>340</v>
      </c>
      <c r="X202" s="30">
        <f t="shared" si="18"/>
        <v>-1.7500000000000071</v>
      </c>
      <c r="Y202" s="120">
        <f t="shared" si="19"/>
        <v>-7.0000000000000284E-2</v>
      </c>
    </row>
    <row r="203" spans="1:25" x14ac:dyDescent="0.2">
      <c r="A203" s="50" t="s">
        <v>1578</v>
      </c>
      <c r="B203" s="30">
        <v>6.2855999999999996</v>
      </c>
      <c r="C203" s="17">
        <v>107.7</v>
      </c>
      <c r="D203" s="17">
        <v>3.4</v>
      </c>
      <c r="E203" s="17">
        <v>62.2</v>
      </c>
      <c r="F203" s="17">
        <v>1.5</v>
      </c>
      <c r="G203" s="31">
        <f t="shared" si="15"/>
        <v>0.57753017641597026</v>
      </c>
      <c r="H203" s="32">
        <f t="shared" si="16"/>
        <v>122.31700000000001</v>
      </c>
      <c r="I203" s="56">
        <v>4.2500000000000003E-2</v>
      </c>
      <c r="J203" s="56">
        <v>6.7999999999999996E-3</v>
      </c>
      <c r="K203" s="56">
        <v>6.4000000000000003E-3</v>
      </c>
      <c r="L203" s="56">
        <v>4.2999999999999999E-4</v>
      </c>
      <c r="M203" s="82">
        <v>0.21992</v>
      </c>
      <c r="N203" s="17">
        <v>5.0200000000000002E-2</v>
      </c>
      <c r="O203" s="17">
        <v>8.5000000000000006E-3</v>
      </c>
      <c r="P203" s="17"/>
      <c r="Q203" s="17">
        <v>42.1</v>
      </c>
      <c r="R203" s="17">
        <v>6.6</v>
      </c>
      <c r="S203" s="175">
        <v>41.1</v>
      </c>
      <c r="T203" s="175">
        <v>2.8</v>
      </c>
      <c r="U203" s="121">
        <f t="shared" si="17"/>
        <v>6.8126520681265204</v>
      </c>
      <c r="V203" s="17">
        <v>280</v>
      </c>
      <c r="W203" s="17">
        <v>340</v>
      </c>
      <c r="X203" s="30">
        <f t="shared" si="18"/>
        <v>2.3752969121140111</v>
      </c>
      <c r="Y203" s="120">
        <f t="shared" si="19"/>
        <v>0.15151515151515152</v>
      </c>
    </row>
    <row r="204" spans="1:25" x14ac:dyDescent="0.2">
      <c r="A204" s="50" t="s">
        <v>1579</v>
      </c>
      <c r="B204" s="30">
        <v>8.6936</v>
      </c>
      <c r="C204" s="17">
        <v>240</v>
      </c>
      <c r="D204" s="17">
        <v>34</v>
      </c>
      <c r="E204" s="17">
        <v>117</v>
      </c>
      <c r="F204" s="17">
        <v>13</v>
      </c>
      <c r="G204" s="31">
        <f t="shared" si="15"/>
        <v>0.48749999999999999</v>
      </c>
      <c r="H204" s="32">
        <f t="shared" si="16"/>
        <v>267.495</v>
      </c>
      <c r="I204" s="56">
        <v>3.9199999999999999E-2</v>
      </c>
      <c r="J204" s="56">
        <v>6.4000000000000003E-3</v>
      </c>
      <c r="K204" s="56">
        <v>6.4200000000000004E-3</v>
      </c>
      <c r="L204" s="56">
        <v>4.4999999999999999E-4</v>
      </c>
      <c r="M204" s="82">
        <v>0.37551000000000001</v>
      </c>
      <c r="N204" s="17">
        <v>4.3200000000000002E-2</v>
      </c>
      <c r="O204" s="17">
        <v>7.0000000000000001E-3</v>
      </c>
      <c r="P204" s="17"/>
      <c r="Q204" s="17">
        <v>38.9</v>
      </c>
      <c r="R204" s="17">
        <v>6.3</v>
      </c>
      <c r="S204" s="175">
        <v>41.2</v>
      </c>
      <c r="T204" s="175">
        <v>2.9</v>
      </c>
      <c r="U204" s="121">
        <f t="shared" si="17"/>
        <v>7.0388349514563107</v>
      </c>
      <c r="V204" s="17">
        <v>-10</v>
      </c>
      <c r="W204" s="17">
        <v>270</v>
      </c>
      <c r="X204" s="30">
        <f t="shared" si="18"/>
        <v>-5.9125964010282805</v>
      </c>
      <c r="Y204" s="120">
        <f t="shared" si="19"/>
        <v>-0.36507936507936578</v>
      </c>
    </row>
    <row r="205" spans="1:25" x14ac:dyDescent="0.2">
      <c r="A205" s="50" t="s">
        <v>1580</v>
      </c>
      <c r="B205" s="30">
        <v>11.131</v>
      </c>
      <c r="C205" s="17">
        <v>246.9</v>
      </c>
      <c r="D205" s="17">
        <v>7.3</v>
      </c>
      <c r="E205" s="17">
        <v>121.8</v>
      </c>
      <c r="F205" s="17">
        <v>2.2000000000000002</v>
      </c>
      <c r="G205" s="31">
        <f t="shared" si="15"/>
        <v>0.49331713244228431</v>
      </c>
      <c r="H205" s="32">
        <f t="shared" si="16"/>
        <v>275.52300000000002</v>
      </c>
      <c r="I205" s="56">
        <v>4.0599999999999997E-2</v>
      </c>
      <c r="J205" s="56">
        <v>5.4000000000000003E-3</v>
      </c>
      <c r="K205" s="56">
        <v>6.4700000000000001E-3</v>
      </c>
      <c r="L205" s="56">
        <v>2.5999999999999998E-4</v>
      </c>
      <c r="M205" s="82">
        <v>0.23121</v>
      </c>
      <c r="N205" s="17">
        <v>4.6399999999999997E-2</v>
      </c>
      <c r="O205" s="17">
        <v>6.0000000000000001E-3</v>
      </c>
      <c r="P205" s="17"/>
      <c r="Q205" s="17">
        <v>40.299999999999997</v>
      </c>
      <c r="R205" s="17">
        <v>5.2</v>
      </c>
      <c r="S205" s="175">
        <v>41.5</v>
      </c>
      <c r="T205" s="175">
        <v>1.7</v>
      </c>
      <c r="U205" s="121">
        <f t="shared" si="17"/>
        <v>4.096385542168675</v>
      </c>
      <c r="V205" s="17">
        <v>20</v>
      </c>
      <c r="W205" s="17">
        <v>220</v>
      </c>
      <c r="X205" s="30">
        <f t="shared" si="18"/>
        <v>-2.977667493796532</v>
      </c>
      <c r="Y205" s="120">
        <f t="shared" si="19"/>
        <v>-0.23076923076923131</v>
      </c>
    </row>
    <row r="206" spans="1:25" x14ac:dyDescent="0.2">
      <c r="A206" s="50" t="s">
        <v>1581</v>
      </c>
      <c r="B206" s="30">
        <v>18.850000000000001</v>
      </c>
      <c r="C206" s="17">
        <v>118.9</v>
      </c>
      <c r="D206" s="17">
        <v>7</v>
      </c>
      <c r="E206" s="17">
        <v>80.2</v>
      </c>
      <c r="F206" s="17">
        <v>3.6</v>
      </c>
      <c r="G206" s="31">
        <f t="shared" si="15"/>
        <v>0.67451640033641713</v>
      </c>
      <c r="H206" s="32">
        <f t="shared" si="16"/>
        <v>137.74700000000001</v>
      </c>
      <c r="I206" s="56">
        <v>4.2099999999999999E-2</v>
      </c>
      <c r="J206" s="56">
        <v>5.7999999999999996E-3</v>
      </c>
      <c r="K206" s="56">
        <v>6.5199999999999998E-3</v>
      </c>
      <c r="L206" s="56">
        <v>2.5000000000000001E-4</v>
      </c>
      <c r="M206" s="82">
        <v>0.19592000000000001</v>
      </c>
      <c r="N206" s="17">
        <v>4.6399999999999997E-2</v>
      </c>
      <c r="O206" s="17">
        <v>6.4000000000000003E-3</v>
      </c>
      <c r="P206" s="17"/>
      <c r="Q206" s="17">
        <v>42.3</v>
      </c>
      <c r="R206" s="17">
        <v>5.5</v>
      </c>
      <c r="S206" s="175">
        <v>41.9</v>
      </c>
      <c r="T206" s="175">
        <v>1.6</v>
      </c>
      <c r="U206" s="121">
        <f t="shared" si="17"/>
        <v>3.8186157517899764</v>
      </c>
      <c r="V206" s="17">
        <v>120</v>
      </c>
      <c r="W206" s="17">
        <v>230</v>
      </c>
      <c r="X206" s="30">
        <f t="shared" si="18"/>
        <v>0.94562647754137252</v>
      </c>
      <c r="Y206" s="120">
        <f t="shared" si="19"/>
        <v>7.2727272727272474E-2</v>
      </c>
    </row>
    <row r="207" spans="1:25" x14ac:dyDescent="0.2">
      <c r="A207" s="50" t="s">
        <v>1582</v>
      </c>
      <c r="B207" s="30">
        <v>14.542999999999999</v>
      </c>
      <c r="C207" s="17">
        <v>38.5</v>
      </c>
      <c r="D207" s="17">
        <v>1.4</v>
      </c>
      <c r="E207" s="17">
        <v>18.8</v>
      </c>
      <c r="F207" s="17">
        <v>1.4</v>
      </c>
      <c r="G207" s="31">
        <f t="shared" si="15"/>
        <v>0.48831168831168831</v>
      </c>
      <c r="H207" s="32">
        <f t="shared" si="16"/>
        <v>42.917999999999999</v>
      </c>
      <c r="I207" s="56">
        <v>4.8000000000000001E-2</v>
      </c>
      <c r="J207" s="56">
        <v>1.4E-2</v>
      </c>
      <c r="K207" s="56">
        <v>6.6299999999999996E-3</v>
      </c>
      <c r="L207" s="56">
        <v>6.2E-4</v>
      </c>
      <c r="M207" s="82">
        <v>0.11923</v>
      </c>
      <c r="N207" s="17">
        <v>5.1999999999999998E-2</v>
      </c>
      <c r="O207" s="17">
        <v>1.7999999999999999E-2</v>
      </c>
      <c r="P207" s="17"/>
      <c r="Q207" s="17">
        <v>48</v>
      </c>
      <c r="R207" s="17">
        <v>13</v>
      </c>
      <c r="S207" s="175">
        <v>42.6</v>
      </c>
      <c r="T207" s="175">
        <v>4</v>
      </c>
      <c r="U207" s="121">
        <f t="shared" si="17"/>
        <v>9.3896713615023462</v>
      </c>
      <c r="V207" s="17">
        <v>190</v>
      </c>
      <c r="W207" s="17">
        <v>500</v>
      </c>
      <c r="X207" s="30">
        <f t="shared" si="18"/>
        <v>11.249999999999993</v>
      </c>
      <c r="Y207" s="120">
        <f t="shared" si="19"/>
        <v>0.4153846153846153</v>
      </c>
    </row>
    <row r="208" spans="1:25" x14ac:dyDescent="0.2">
      <c r="A208" s="50" t="s">
        <v>1583</v>
      </c>
      <c r="B208" s="30">
        <v>13.897</v>
      </c>
      <c r="C208" s="17">
        <v>108.1</v>
      </c>
      <c r="D208" s="17">
        <v>3.6</v>
      </c>
      <c r="E208" s="17">
        <v>76.599999999999994</v>
      </c>
      <c r="F208" s="17">
        <v>1.5</v>
      </c>
      <c r="G208" s="31">
        <f t="shared" si="15"/>
        <v>0.70860314523589263</v>
      </c>
      <c r="H208" s="32">
        <f t="shared" si="16"/>
        <v>126.101</v>
      </c>
      <c r="I208" s="56">
        <v>4.5100000000000001E-2</v>
      </c>
      <c r="J208" s="56">
        <v>7.1999999999999998E-3</v>
      </c>
      <c r="K208" s="56">
        <v>6.6800000000000002E-3</v>
      </c>
      <c r="L208" s="56">
        <v>3.8000000000000002E-4</v>
      </c>
      <c r="M208" s="82">
        <v>0.14316999999999999</v>
      </c>
      <c r="N208" s="17">
        <v>4.7100000000000003E-2</v>
      </c>
      <c r="O208" s="17">
        <v>7.6E-3</v>
      </c>
      <c r="P208" s="17"/>
      <c r="Q208" s="17">
        <v>44.4</v>
      </c>
      <c r="R208" s="17">
        <v>6.9</v>
      </c>
      <c r="S208" s="175">
        <v>42.9</v>
      </c>
      <c r="T208" s="175">
        <v>2.4</v>
      </c>
      <c r="U208" s="121">
        <f t="shared" si="17"/>
        <v>5.5944055944055942</v>
      </c>
      <c r="V208" s="17">
        <v>120</v>
      </c>
      <c r="W208" s="17">
        <v>290</v>
      </c>
      <c r="X208" s="30">
        <f t="shared" si="18"/>
        <v>3.3783783783783772</v>
      </c>
      <c r="Y208" s="120">
        <f t="shared" si="19"/>
        <v>0.21739130434782608</v>
      </c>
    </row>
    <row r="209" spans="1:25" x14ac:dyDescent="0.2">
      <c r="A209" s="50" t="s">
        <v>1584</v>
      </c>
      <c r="B209" s="30">
        <v>3.4022999999999999</v>
      </c>
      <c r="C209" s="17">
        <v>135.19999999999999</v>
      </c>
      <c r="D209" s="17">
        <v>3.2</v>
      </c>
      <c r="E209" s="17">
        <v>92.5</v>
      </c>
      <c r="F209" s="17">
        <v>3</v>
      </c>
      <c r="G209" s="31">
        <f t="shared" si="15"/>
        <v>0.68417159763313617</v>
      </c>
      <c r="H209" s="32">
        <f t="shared" si="16"/>
        <v>156.9375</v>
      </c>
      <c r="I209" s="56">
        <v>0.05</v>
      </c>
      <c r="J209" s="56">
        <v>1.2E-2</v>
      </c>
      <c r="K209" s="56">
        <v>6.9300000000000004E-3</v>
      </c>
      <c r="L209" s="56">
        <v>8.4000000000000003E-4</v>
      </c>
      <c r="M209" s="82">
        <v>0.42832999999999999</v>
      </c>
      <c r="N209" s="17">
        <v>4.8000000000000001E-2</v>
      </c>
      <c r="O209" s="17">
        <v>1.0999999999999999E-2</v>
      </c>
      <c r="P209" s="17"/>
      <c r="Q209" s="17">
        <v>49</v>
      </c>
      <c r="R209" s="17">
        <v>12</v>
      </c>
      <c r="S209" s="175">
        <v>44.5</v>
      </c>
      <c r="T209" s="175">
        <v>5.4</v>
      </c>
      <c r="U209" s="121">
        <f t="shared" si="17"/>
        <v>12.134831460674159</v>
      </c>
      <c r="V209" s="17">
        <v>90</v>
      </c>
      <c r="W209" s="17">
        <v>420</v>
      </c>
      <c r="X209" s="30">
        <f t="shared" si="18"/>
        <v>9.1836734693877542</v>
      </c>
      <c r="Y209" s="120">
        <f t="shared" si="19"/>
        <v>0.375</v>
      </c>
    </row>
    <row r="210" spans="1:25" x14ac:dyDescent="0.2">
      <c r="A210" s="50" t="s">
        <v>1585</v>
      </c>
      <c r="B210" s="30">
        <v>8.6936</v>
      </c>
      <c r="C210" s="17">
        <v>202.2</v>
      </c>
      <c r="D210" s="17">
        <v>8.9</v>
      </c>
      <c r="E210" s="17">
        <v>120.8</v>
      </c>
      <c r="F210" s="17">
        <v>3.9</v>
      </c>
      <c r="G210" s="31">
        <f t="shared" si="15"/>
        <v>0.59742828882294763</v>
      </c>
      <c r="H210" s="32">
        <f t="shared" si="16"/>
        <v>230.58799999999999</v>
      </c>
      <c r="I210" s="56">
        <v>4.3200000000000002E-2</v>
      </c>
      <c r="J210" s="56">
        <v>5.8999999999999999E-3</v>
      </c>
      <c r="K210" s="56">
        <v>7.0499999999999998E-3</v>
      </c>
      <c r="L210" s="56">
        <v>4.8999999999999998E-4</v>
      </c>
      <c r="M210" s="82">
        <v>0.32565</v>
      </c>
      <c r="N210" s="17">
        <v>4.3299999999999998E-2</v>
      </c>
      <c r="O210" s="17">
        <v>5.8999999999999999E-3</v>
      </c>
      <c r="P210" s="17"/>
      <c r="Q210" s="17">
        <v>42.8</v>
      </c>
      <c r="R210" s="17">
        <v>5.8</v>
      </c>
      <c r="S210" s="175">
        <v>45.3</v>
      </c>
      <c r="T210" s="175">
        <v>3.1</v>
      </c>
      <c r="U210" s="121">
        <f t="shared" si="17"/>
        <v>6.8432671081677707</v>
      </c>
      <c r="V210" s="17">
        <v>-90</v>
      </c>
      <c r="W210" s="17">
        <v>230</v>
      </c>
      <c r="X210" s="30">
        <f t="shared" si="18"/>
        <v>-5.8411214953270951</v>
      </c>
      <c r="Y210" s="120">
        <f t="shared" si="19"/>
        <v>-0.43103448275862072</v>
      </c>
    </row>
    <row r="211" spans="1:25" x14ac:dyDescent="0.2">
      <c r="A211" s="50" t="s">
        <v>1586</v>
      </c>
      <c r="B211" s="30">
        <v>15.532</v>
      </c>
      <c r="C211" s="17">
        <v>230</v>
      </c>
      <c r="D211" s="17">
        <v>11</v>
      </c>
      <c r="E211" s="17">
        <v>186.8</v>
      </c>
      <c r="F211" s="17">
        <v>7.2</v>
      </c>
      <c r="G211" s="31">
        <f t="shared" si="15"/>
        <v>0.8121739130434783</v>
      </c>
      <c r="H211" s="32">
        <f t="shared" si="16"/>
        <v>273.89800000000002</v>
      </c>
      <c r="I211" s="56">
        <v>5.0099999999999999E-2</v>
      </c>
      <c r="J211" s="56">
        <v>4.7000000000000002E-3</v>
      </c>
      <c r="K211" s="56">
        <v>7.1000000000000004E-3</v>
      </c>
      <c r="L211" s="56">
        <v>2.9E-4</v>
      </c>
      <c r="M211" s="82">
        <v>0.33285999999999999</v>
      </c>
      <c r="N211" s="17">
        <v>5.11E-2</v>
      </c>
      <c r="O211" s="17">
        <v>4.5999999999999999E-3</v>
      </c>
      <c r="P211" s="17"/>
      <c r="Q211" s="17">
        <v>49.4</v>
      </c>
      <c r="R211" s="17">
        <v>4.5</v>
      </c>
      <c r="S211" s="175">
        <v>45.6</v>
      </c>
      <c r="T211" s="175">
        <v>1.8</v>
      </c>
      <c r="U211" s="121">
        <f t="shared" si="17"/>
        <v>3.9473684210526314</v>
      </c>
      <c r="V211" s="17">
        <v>220</v>
      </c>
      <c r="W211" s="17">
        <v>170</v>
      </c>
      <c r="X211" s="30">
        <f t="shared" si="18"/>
        <v>7.6923076923076872</v>
      </c>
      <c r="Y211" s="120">
        <f t="shared" si="19"/>
        <v>0.84444444444444378</v>
      </c>
    </row>
    <row r="212" spans="1:25" s="54" customFormat="1" x14ac:dyDescent="0.2">
      <c r="A212" s="54" t="s">
        <v>1587</v>
      </c>
      <c r="B212" s="22">
        <v>13.243</v>
      </c>
      <c r="C212" s="25">
        <v>8.17</v>
      </c>
      <c r="D212" s="25">
        <v>0.88</v>
      </c>
      <c r="E212" s="25">
        <v>4.5999999999999996</v>
      </c>
      <c r="F212" s="25">
        <v>1.1000000000000001</v>
      </c>
      <c r="G212" s="23">
        <f t="shared" si="15"/>
        <v>0.56303549571603428</v>
      </c>
      <c r="H212" s="24">
        <f t="shared" si="16"/>
        <v>9.2509999999999994</v>
      </c>
      <c r="I212" s="58">
        <v>6.0000000000000001E-3</v>
      </c>
      <c r="J212" s="58">
        <v>5.0999999999999997E-2</v>
      </c>
      <c r="K212" s="58">
        <v>7.1999999999999998E-3</v>
      </c>
      <c r="L212" s="58">
        <v>1.6999999999999999E-3</v>
      </c>
      <c r="M212" s="80">
        <v>0.19794999999999999</v>
      </c>
      <c r="N212" s="25">
        <v>5.7000000000000002E-2</v>
      </c>
      <c r="O212" s="25">
        <v>8.8999999999999996E-2</v>
      </c>
      <c r="P212" s="25"/>
      <c r="Q212" s="25">
        <v>5</v>
      </c>
      <c r="R212" s="25">
        <v>55</v>
      </c>
      <c r="S212" s="176">
        <v>46</v>
      </c>
      <c r="T212" s="176">
        <v>11</v>
      </c>
      <c r="U212" s="147">
        <f t="shared" si="17"/>
        <v>23.913043478260871</v>
      </c>
      <c r="V212" s="96">
        <v>-1900</v>
      </c>
      <c r="W212" s="96">
        <v>1700</v>
      </c>
      <c r="X212" s="22">
        <f t="shared" si="18"/>
        <v>-819.99999999999989</v>
      </c>
      <c r="Y212" s="161">
        <f t="shared" si="19"/>
        <v>-0.74545454545454548</v>
      </c>
    </row>
    <row r="213" spans="1:25" x14ac:dyDescent="0.2">
      <c r="A213" s="50" t="s">
        <v>83</v>
      </c>
      <c r="B213" s="30">
        <v>6.1702000000000004</v>
      </c>
      <c r="C213" s="17">
        <v>336</v>
      </c>
      <c r="D213" s="17">
        <v>18</v>
      </c>
      <c r="E213" s="17">
        <v>245.7</v>
      </c>
      <c r="F213" s="17">
        <v>6.7</v>
      </c>
      <c r="G213" s="31">
        <f t="shared" si="15"/>
        <v>0.73124999999999996</v>
      </c>
      <c r="H213" s="32">
        <f t="shared" si="16"/>
        <v>393.73950000000002</v>
      </c>
      <c r="I213" s="56">
        <v>5.1900000000000002E-2</v>
      </c>
      <c r="J213" s="56">
        <v>7.4000000000000003E-3</v>
      </c>
      <c r="K213" s="56">
        <v>7.3800000000000003E-3</v>
      </c>
      <c r="L213" s="56">
        <v>5.1000000000000004E-4</v>
      </c>
      <c r="M213" s="82">
        <v>0.25568000000000002</v>
      </c>
      <c r="N213" s="17">
        <v>5.0299999999999997E-2</v>
      </c>
      <c r="O213" s="17">
        <v>7.4000000000000003E-3</v>
      </c>
      <c r="P213" s="17"/>
      <c r="Q213" s="17">
        <v>51.2</v>
      </c>
      <c r="R213" s="17">
        <v>7.1</v>
      </c>
      <c r="S213" s="175">
        <v>47.4</v>
      </c>
      <c r="T213" s="175">
        <v>3.3</v>
      </c>
      <c r="U213" s="121">
        <f t="shared" si="17"/>
        <v>6.962025316455696</v>
      </c>
      <c r="V213" s="17">
        <v>220</v>
      </c>
      <c r="W213" s="17">
        <v>280</v>
      </c>
      <c r="X213" s="30">
        <f t="shared" si="18"/>
        <v>7.4218750000000107</v>
      </c>
      <c r="Y213" s="120">
        <f t="shared" si="19"/>
        <v>0.53521126760563442</v>
      </c>
    </row>
    <row r="214" spans="1:25" s="54" customFormat="1" x14ac:dyDescent="0.2">
      <c r="A214" s="54" t="s">
        <v>1588</v>
      </c>
      <c r="B214" s="22">
        <v>22.524000000000001</v>
      </c>
      <c r="C214" s="25">
        <v>6.94</v>
      </c>
      <c r="D214" s="25">
        <v>0.31</v>
      </c>
      <c r="E214" s="25">
        <v>2.69</v>
      </c>
      <c r="F214" s="25">
        <v>0.11</v>
      </c>
      <c r="G214" s="23">
        <f t="shared" si="15"/>
        <v>0.3876080691642651</v>
      </c>
      <c r="H214" s="24">
        <f t="shared" si="16"/>
        <v>7.5721500000000006</v>
      </c>
      <c r="I214" s="58">
        <v>6.3E-2</v>
      </c>
      <c r="J214" s="58">
        <v>4.8000000000000001E-2</v>
      </c>
      <c r="K214" s="58">
        <v>7.4000000000000003E-3</v>
      </c>
      <c r="L214" s="58">
        <v>1.1000000000000001E-3</v>
      </c>
      <c r="M214" s="80">
        <v>7.2799000000000003E-2</v>
      </c>
      <c r="N214" s="25">
        <v>0.11600000000000001</v>
      </c>
      <c r="O214" s="25">
        <v>7.0000000000000007E-2</v>
      </c>
      <c r="P214" s="25"/>
      <c r="Q214" s="25">
        <v>44</v>
      </c>
      <c r="R214" s="25">
        <v>47</v>
      </c>
      <c r="S214" s="176">
        <v>47.7</v>
      </c>
      <c r="T214" s="176">
        <v>7.2</v>
      </c>
      <c r="U214" s="147">
        <f t="shared" si="17"/>
        <v>15.09433962264151</v>
      </c>
      <c r="V214" s="25">
        <v>-200</v>
      </c>
      <c r="W214" s="25">
        <v>1100</v>
      </c>
      <c r="X214" s="22">
        <f t="shared" si="18"/>
        <v>-8.4090909090909207</v>
      </c>
      <c r="Y214" s="161">
        <f t="shared" si="19"/>
        <v>-7.8723404255319207E-2</v>
      </c>
    </row>
    <row r="215" spans="1:25" x14ac:dyDescent="0.2">
      <c r="A215" s="50" t="s">
        <v>1589</v>
      </c>
      <c r="B215" s="30">
        <v>7.3811999999999998</v>
      </c>
      <c r="C215" s="17">
        <v>235.5</v>
      </c>
      <c r="D215" s="17">
        <v>6.5</v>
      </c>
      <c r="E215" s="17">
        <v>111.6</v>
      </c>
      <c r="F215" s="17">
        <v>2.6</v>
      </c>
      <c r="G215" s="31">
        <f t="shared" si="15"/>
        <v>0.47388535031847129</v>
      </c>
      <c r="H215" s="32">
        <f t="shared" si="16"/>
        <v>261.726</v>
      </c>
      <c r="I215" s="56">
        <v>5.45E-2</v>
      </c>
      <c r="J215" s="56">
        <v>6.6E-3</v>
      </c>
      <c r="K215" s="56">
        <v>7.5199999999999998E-3</v>
      </c>
      <c r="L215" s="56">
        <v>3.5E-4</v>
      </c>
      <c r="M215" s="82">
        <v>6.8026000000000003E-2</v>
      </c>
      <c r="N215" s="17">
        <v>5.3400000000000003E-2</v>
      </c>
      <c r="O215" s="17">
        <v>6.7000000000000002E-3</v>
      </c>
      <c r="P215" s="17"/>
      <c r="Q215" s="17">
        <v>53.7</v>
      </c>
      <c r="R215" s="17">
        <v>6.4</v>
      </c>
      <c r="S215" s="175">
        <v>48.3</v>
      </c>
      <c r="T215" s="175">
        <v>2.2000000000000002</v>
      </c>
      <c r="U215" s="121">
        <f t="shared" si="17"/>
        <v>4.5548654244306421</v>
      </c>
      <c r="V215" s="17">
        <v>340</v>
      </c>
      <c r="W215" s="17">
        <v>230</v>
      </c>
      <c r="X215" s="30">
        <f t="shared" si="18"/>
        <v>10.055865921787721</v>
      </c>
      <c r="Y215" s="120">
        <f t="shared" si="19"/>
        <v>0.84375000000000089</v>
      </c>
    </row>
    <row r="216" spans="1:25" x14ac:dyDescent="0.2">
      <c r="A216" s="50" t="s">
        <v>1590</v>
      </c>
      <c r="B216" s="30">
        <v>9.9934999999999992</v>
      </c>
      <c r="C216" s="17">
        <v>81.8</v>
      </c>
      <c r="D216" s="17">
        <v>2.4</v>
      </c>
      <c r="E216" s="17">
        <v>63.17</v>
      </c>
      <c r="F216" s="17">
        <v>0.93</v>
      </c>
      <c r="G216" s="31">
        <f t="shared" si="15"/>
        <v>0.77224938875305627</v>
      </c>
      <c r="H216" s="32">
        <f t="shared" si="16"/>
        <v>96.644949999999994</v>
      </c>
      <c r="I216" s="56">
        <v>5.0999999999999997E-2</v>
      </c>
      <c r="J216" s="56">
        <v>0.01</v>
      </c>
      <c r="K216" s="56">
        <v>7.6E-3</v>
      </c>
      <c r="L216" s="56">
        <v>5.1999999999999995E-4</v>
      </c>
      <c r="M216" s="82">
        <v>0.16158</v>
      </c>
      <c r="N216" s="17">
        <v>4.9000000000000002E-2</v>
      </c>
      <c r="O216" s="17">
        <v>0.01</v>
      </c>
      <c r="P216" s="17"/>
      <c r="Q216" s="17">
        <v>52.2</v>
      </c>
      <c r="R216" s="17">
        <v>9.3000000000000007</v>
      </c>
      <c r="S216" s="175">
        <v>48.8</v>
      </c>
      <c r="T216" s="175">
        <v>3.3</v>
      </c>
      <c r="U216" s="121">
        <f t="shared" si="17"/>
        <v>6.7622950819672134</v>
      </c>
      <c r="V216" s="17">
        <v>270</v>
      </c>
      <c r="W216" s="17">
        <v>330</v>
      </c>
      <c r="X216" s="30">
        <f t="shared" si="18"/>
        <v>6.5134099616858343</v>
      </c>
      <c r="Y216" s="120">
        <f t="shared" si="19"/>
        <v>0.36559139784946293</v>
      </c>
    </row>
    <row r="217" spans="1:25" x14ac:dyDescent="0.2">
      <c r="A217" s="50" t="s">
        <v>1591</v>
      </c>
      <c r="B217" s="30">
        <v>7.5456000000000003</v>
      </c>
      <c r="C217" s="17">
        <v>1421</v>
      </c>
      <c r="D217" s="17">
        <v>88</v>
      </c>
      <c r="E217" s="17">
        <v>225.8</v>
      </c>
      <c r="F217" s="17">
        <v>6</v>
      </c>
      <c r="G217" s="31">
        <f t="shared" si="15"/>
        <v>0.15890218156228009</v>
      </c>
      <c r="H217" s="32">
        <f t="shared" si="16"/>
        <v>1474.0630000000001</v>
      </c>
      <c r="I217" s="56">
        <v>5.0900000000000001E-2</v>
      </c>
      <c r="J217" s="56">
        <v>3.0999999999999999E-3</v>
      </c>
      <c r="K217" s="56">
        <v>7.6099999999999996E-3</v>
      </c>
      <c r="L217" s="56">
        <v>2.5999999999999998E-4</v>
      </c>
      <c r="M217" s="82">
        <v>0.48836000000000002</v>
      </c>
      <c r="N217" s="17">
        <v>4.8099999999999997E-2</v>
      </c>
      <c r="O217" s="17">
        <v>2.7000000000000001E-3</v>
      </c>
      <c r="P217" s="17"/>
      <c r="Q217" s="17">
        <v>50.4</v>
      </c>
      <c r="R217" s="17">
        <v>3</v>
      </c>
      <c r="S217" s="175">
        <v>48.9</v>
      </c>
      <c r="T217" s="175">
        <v>1.6</v>
      </c>
      <c r="U217" s="121">
        <f t="shared" si="17"/>
        <v>3.2719836400818001</v>
      </c>
      <c r="V217" s="17">
        <v>110</v>
      </c>
      <c r="W217" s="17">
        <v>110</v>
      </c>
      <c r="X217" s="30">
        <f t="shared" si="18"/>
        <v>2.9761904761904767</v>
      </c>
      <c r="Y217" s="120">
        <f t="shared" si="19"/>
        <v>0.5</v>
      </c>
    </row>
    <row r="218" spans="1:25" x14ac:dyDescent="0.2">
      <c r="A218" s="50" t="s">
        <v>1592</v>
      </c>
      <c r="B218" s="30">
        <v>4.1436999999999999</v>
      </c>
      <c r="C218" s="17">
        <v>181</v>
      </c>
      <c r="D218" s="17">
        <v>6.1</v>
      </c>
      <c r="E218" s="17">
        <v>137.5</v>
      </c>
      <c r="F218" s="17">
        <v>5.6</v>
      </c>
      <c r="G218" s="31">
        <f t="shared" si="15"/>
        <v>0.75966850828729282</v>
      </c>
      <c r="H218" s="32">
        <f t="shared" si="16"/>
        <v>213.3125</v>
      </c>
      <c r="I218" s="56">
        <v>5.0200000000000002E-2</v>
      </c>
      <c r="J218" s="56">
        <v>6.6E-3</v>
      </c>
      <c r="K218" s="56">
        <v>7.6600000000000001E-3</v>
      </c>
      <c r="L218" s="56">
        <v>6.4999999999999997E-4</v>
      </c>
      <c r="M218" s="82">
        <v>0.19128999999999999</v>
      </c>
      <c r="N218" s="17">
        <v>5.04E-2</v>
      </c>
      <c r="O218" s="17">
        <v>8.9999999999999993E-3</v>
      </c>
      <c r="P218" s="17"/>
      <c r="Q218" s="17">
        <v>49.7</v>
      </c>
      <c r="R218" s="17">
        <v>6.4</v>
      </c>
      <c r="S218" s="175">
        <v>49.2</v>
      </c>
      <c r="T218" s="175">
        <v>4.2</v>
      </c>
      <c r="U218" s="121">
        <f t="shared" si="17"/>
        <v>8.5365853658536572</v>
      </c>
      <c r="V218" s="17">
        <v>250</v>
      </c>
      <c r="W218" s="17">
        <v>350</v>
      </c>
      <c r="X218" s="30">
        <f t="shared" si="18"/>
        <v>1.0060362173038184</v>
      </c>
      <c r="Y218" s="120">
        <f t="shared" si="19"/>
        <v>7.8125E-2</v>
      </c>
    </row>
    <row r="219" spans="1:25" x14ac:dyDescent="0.2">
      <c r="A219" s="50" t="s">
        <v>1593</v>
      </c>
      <c r="B219" s="30">
        <v>4.6311</v>
      </c>
      <c r="C219" s="17">
        <v>95.2</v>
      </c>
      <c r="D219" s="17">
        <v>3.7</v>
      </c>
      <c r="E219" s="17">
        <v>107.7</v>
      </c>
      <c r="F219" s="17">
        <v>4.5999999999999996</v>
      </c>
      <c r="G219" s="31">
        <f t="shared" si="15"/>
        <v>1.1313025210084033</v>
      </c>
      <c r="H219" s="32">
        <f t="shared" si="16"/>
        <v>120.5095</v>
      </c>
      <c r="I219" s="56">
        <v>4.0300000000000002E-2</v>
      </c>
      <c r="J219" s="56">
        <v>8.8000000000000005E-3</v>
      </c>
      <c r="K219" s="56">
        <v>7.8100000000000001E-3</v>
      </c>
      <c r="L219" s="56">
        <v>8.1999999999999998E-4</v>
      </c>
      <c r="M219" s="82">
        <v>0.31262000000000001</v>
      </c>
      <c r="N219" s="17">
        <v>4.0300000000000002E-2</v>
      </c>
      <c r="O219" s="17">
        <v>8.9999999999999993E-3</v>
      </c>
      <c r="P219" s="17"/>
      <c r="Q219" s="17">
        <v>40</v>
      </c>
      <c r="R219" s="17">
        <v>8.6</v>
      </c>
      <c r="S219" s="175">
        <v>50.1</v>
      </c>
      <c r="T219" s="175">
        <v>5.2</v>
      </c>
      <c r="U219" s="121">
        <f t="shared" si="17"/>
        <v>10.379241516966067</v>
      </c>
      <c r="V219" s="17">
        <v>-220</v>
      </c>
      <c r="W219" s="17">
        <v>340</v>
      </c>
      <c r="X219" s="30">
        <f t="shared" si="18"/>
        <v>-25.249999999999993</v>
      </c>
      <c r="Y219" s="120">
        <f t="shared" si="19"/>
        <v>-1.1744186046511631</v>
      </c>
    </row>
    <row r="220" spans="1:25" x14ac:dyDescent="0.2">
      <c r="A220" s="50" t="s">
        <v>1594</v>
      </c>
      <c r="B220" s="30">
        <v>5.9972000000000003</v>
      </c>
      <c r="C220" s="17">
        <v>152.1</v>
      </c>
      <c r="D220" s="17">
        <v>6.4</v>
      </c>
      <c r="E220" s="17">
        <v>141.6</v>
      </c>
      <c r="F220" s="17">
        <v>5.6</v>
      </c>
      <c r="G220" s="31">
        <f t="shared" si="15"/>
        <v>0.93096646942800787</v>
      </c>
      <c r="H220" s="32">
        <f t="shared" si="16"/>
        <v>185.37599999999998</v>
      </c>
      <c r="I220" s="56">
        <v>4.7500000000000001E-2</v>
      </c>
      <c r="J220" s="56">
        <v>9.9000000000000008E-3</v>
      </c>
      <c r="K220" s="56">
        <v>7.9000000000000008E-3</v>
      </c>
      <c r="L220" s="56">
        <v>6.2E-4</v>
      </c>
      <c r="M220" s="82">
        <v>0.42592000000000002</v>
      </c>
      <c r="N220" s="17">
        <v>4.5499999999999999E-2</v>
      </c>
      <c r="O220" s="17">
        <v>8.9999999999999993E-3</v>
      </c>
      <c r="P220" s="17"/>
      <c r="Q220" s="17">
        <v>46.9</v>
      </c>
      <c r="R220" s="17">
        <v>9.5</v>
      </c>
      <c r="S220" s="175">
        <v>50.7</v>
      </c>
      <c r="T220" s="175">
        <v>4</v>
      </c>
      <c r="U220" s="121">
        <f t="shared" si="17"/>
        <v>7.8895463510848129</v>
      </c>
      <c r="V220" s="17">
        <v>-30</v>
      </c>
      <c r="W220" s="17">
        <v>330</v>
      </c>
      <c r="X220" s="30">
        <f t="shared" si="18"/>
        <v>-8.102345415778256</v>
      </c>
      <c r="Y220" s="120">
        <f t="shared" si="19"/>
        <v>-0.40000000000000047</v>
      </c>
    </row>
    <row r="221" spans="1:25" x14ac:dyDescent="0.2">
      <c r="A221" s="50" t="s">
        <v>1595</v>
      </c>
      <c r="B221" s="30">
        <v>10.319000000000001</v>
      </c>
      <c r="C221" s="17">
        <v>202</v>
      </c>
      <c r="D221" s="17">
        <v>17</v>
      </c>
      <c r="E221" s="17">
        <v>125.6</v>
      </c>
      <c r="F221" s="17">
        <v>4.5</v>
      </c>
      <c r="G221" s="31">
        <f t="shared" si="15"/>
        <v>0.62178217821782178</v>
      </c>
      <c r="H221" s="32">
        <f t="shared" si="16"/>
        <v>231.51599999999999</v>
      </c>
      <c r="I221" s="56">
        <v>5.3800000000000001E-2</v>
      </c>
      <c r="J221" s="56">
        <v>8.6999999999999994E-3</v>
      </c>
      <c r="K221" s="56">
        <v>7.9299999999999995E-3</v>
      </c>
      <c r="L221" s="56">
        <v>4.4000000000000002E-4</v>
      </c>
      <c r="M221" s="82">
        <v>0.23930000000000001</v>
      </c>
      <c r="N221" s="17">
        <v>4.82E-2</v>
      </c>
      <c r="O221" s="17">
        <v>7.1999999999999998E-3</v>
      </c>
      <c r="P221" s="17"/>
      <c r="Q221" s="17">
        <v>52.8</v>
      </c>
      <c r="R221" s="17">
        <v>8.4</v>
      </c>
      <c r="S221" s="175">
        <v>50.9</v>
      </c>
      <c r="T221" s="175">
        <v>2.8</v>
      </c>
      <c r="U221" s="121">
        <f t="shared" si="17"/>
        <v>5.5009823182711202</v>
      </c>
      <c r="V221" s="17">
        <v>120</v>
      </c>
      <c r="W221" s="17">
        <v>260</v>
      </c>
      <c r="X221" s="30">
        <f t="shared" si="18"/>
        <v>3.5984848484848508</v>
      </c>
      <c r="Y221" s="120">
        <f t="shared" si="19"/>
        <v>0.22619047619047603</v>
      </c>
    </row>
    <row r="222" spans="1:25" x14ac:dyDescent="0.2">
      <c r="A222" s="50" t="s">
        <v>1596</v>
      </c>
      <c r="B222" s="30">
        <v>8.1884999999999994</v>
      </c>
      <c r="C222" s="17">
        <v>80.5</v>
      </c>
      <c r="D222" s="17">
        <v>2.4</v>
      </c>
      <c r="E222" s="17">
        <v>54.3</v>
      </c>
      <c r="F222" s="17">
        <v>1.6</v>
      </c>
      <c r="G222" s="31">
        <f t="shared" si="15"/>
        <v>0.67453416149068324</v>
      </c>
      <c r="H222" s="32">
        <f t="shared" si="16"/>
        <v>93.260499999999993</v>
      </c>
      <c r="I222" s="56">
        <v>0.06</v>
      </c>
      <c r="J222" s="56">
        <v>1.4E-2</v>
      </c>
      <c r="K222" s="56">
        <v>8.1499999999999993E-3</v>
      </c>
      <c r="L222" s="56">
        <v>6.8000000000000005E-4</v>
      </c>
      <c r="M222" s="82">
        <v>0.34422999999999998</v>
      </c>
      <c r="N222" s="17">
        <v>4.8000000000000001E-2</v>
      </c>
      <c r="O222" s="17">
        <v>1.0999999999999999E-2</v>
      </c>
      <c r="P222" s="17"/>
      <c r="Q222" s="17">
        <v>59</v>
      </c>
      <c r="R222" s="17">
        <v>13</v>
      </c>
      <c r="S222" s="175">
        <v>52.3</v>
      </c>
      <c r="T222" s="175">
        <v>4.3</v>
      </c>
      <c r="U222" s="121">
        <f t="shared" si="17"/>
        <v>8.2217973231357551</v>
      </c>
      <c r="V222" s="17">
        <v>220</v>
      </c>
      <c r="W222" s="17">
        <v>380</v>
      </c>
      <c r="X222" s="30">
        <f t="shared" si="18"/>
        <v>11.355932203389841</v>
      </c>
      <c r="Y222" s="120">
        <f t="shared" si="19"/>
        <v>0.51538461538461555</v>
      </c>
    </row>
    <row r="223" spans="1:25" s="54" customFormat="1" x14ac:dyDescent="0.2">
      <c r="A223" s="54" t="s">
        <v>89</v>
      </c>
      <c r="B223" s="22">
        <v>15.224</v>
      </c>
      <c r="C223" s="25">
        <v>7.6</v>
      </c>
      <c r="D223" s="25">
        <v>0.36</v>
      </c>
      <c r="E223" s="25">
        <v>2.4</v>
      </c>
      <c r="F223" s="25">
        <v>0.23</v>
      </c>
      <c r="G223" s="23">
        <f t="shared" si="15"/>
        <v>0.31578947368421051</v>
      </c>
      <c r="H223" s="24">
        <f t="shared" si="16"/>
        <v>8.1639999999999997</v>
      </c>
      <c r="I223" s="58">
        <v>6.5000000000000002E-2</v>
      </c>
      <c r="J223" s="58">
        <v>6.2E-2</v>
      </c>
      <c r="K223" s="58">
        <v>8.5000000000000006E-3</v>
      </c>
      <c r="L223" s="58">
        <v>1.5E-3</v>
      </c>
      <c r="M223" s="162">
        <v>0.1</v>
      </c>
      <c r="N223" s="25">
        <v>0.06</v>
      </c>
      <c r="O223" s="25">
        <v>9.9000000000000005E-2</v>
      </c>
      <c r="P223" s="25"/>
      <c r="Q223" s="25">
        <v>47</v>
      </c>
      <c r="R223" s="25">
        <v>59</v>
      </c>
      <c r="S223" s="176">
        <v>54.6</v>
      </c>
      <c r="T223" s="176">
        <v>9.6</v>
      </c>
      <c r="U223" s="147">
        <f t="shared" si="17"/>
        <v>17.58241758241758</v>
      </c>
      <c r="V223" s="96">
        <v>-1200</v>
      </c>
      <c r="W223" s="96">
        <v>1600</v>
      </c>
      <c r="X223" s="22">
        <f t="shared" si="18"/>
        <v>-16.170212765957448</v>
      </c>
      <c r="Y223" s="161">
        <f t="shared" si="19"/>
        <v>-0.12881355932203392</v>
      </c>
    </row>
    <row r="224" spans="1:25" x14ac:dyDescent="0.2">
      <c r="A224" s="50" t="s">
        <v>1597</v>
      </c>
      <c r="B224" s="30">
        <v>3.9655999999999998</v>
      </c>
      <c r="C224" s="17">
        <v>104.5</v>
      </c>
      <c r="D224" s="17">
        <v>6.5</v>
      </c>
      <c r="E224" s="17">
        <v>77.7</v>
      </c>
      <c r="F224" s="17">
        <v>1.6</v>
      </c>
      <c r="G224" s="31">
        <f t="shared" si="15"/>
        <v>0.74354066985645939</v>
      </c>
      <c r="H224" s="32">
        <f t="shared" si="16"/>
        <v>122.7595</v>
      </c>
      <c r="I224" s="56">
        <v>5.6000000000000001E-2</v>
      </c>
      <c r="J224" s="56">
        <v>1.2E-2</v>
      </c>
      <c r="K224" s="56">
        <v>8.5500000000000003E-3</v>
      </c>
      <c r="L224" s="56">
        <v>9.7999999999999997E-4</v>
      </c>
      <c r="M224" s="82">
        <v>0.39106000000000002</v>
      </c>
      <c r="N224" s="17">
        <v>4.9000000000000002E-2</v>
      </c>
      <c r="O224" s="17">
        <v>0.01</v>
      </c>
      <c r="P224" s="17"/>
      <c r="Q224" s="17">
        <v>55</v>
      </c>
      <c r="R224" s="17">
        <v>11</v>
      </c>
      <c r="S224" s="175">
        <v>54.9</v>
      </c>
      <c r="T224" s="175">
        <v>6.3</v>
      </c>
      <c r="U224" s="121">
        <f t="shared" si="17"/>
        <v>11.475409836065573</v>
      </c>
      <c r="V224" s="17">
        <v>220</v>
      </c>
      <c r="W224" s="17">
        <v>420</v>
      </c>
      <c r="X224" s="30">
        <f t="shared" si="18"/>
        <v>0.18181818181818299</v>
      </c>
      <c r="Y224" s="120">
        <f t="shared" si="19"/>
        <v>9.0909090909092206E-3</v>
      </c>
    </row>
    <row r="225" spans="1:25" x14ac:dyDescent="0.2">
      <c r="A225" s="50" t="s">
        <v>1598</v>
      </c>
      <c r="B225" s="30">
        <v>3.9788999999999999</v>
      </c>
      <c r="C225" s="17">
        <v>62.7</v>
      </c>
      <c r="D225" s="17">
        <v>1.7</v>
      </c>
      <c r="E225" s="17">
        <v>78.5</v>
      </c>
      <c r="F225" s="17">
        <v>1.3</v>
      </c>
      <c r="G225" s="31">
        <f t="shared" si="15"/>
        <v>1.2519936204146729</v>
      </c>
      <c r="H225" s="32">
        <f t="shared" si="16"/>
        <v>81.147500000000008</v>
      </c>
      <c r="I225" s="56">
        <v>0.06</v>
      </c>
      <c r="J225" s="56">
        <v>2.1000000000000001E-2</v>
      </c>
      <c r="K225" s="56">
        <v>8.6999999999999994E-3</v>
      </c>
      <c r="L225" s="56">
        <v>1.1999999999999999E-3</v>
      </c>
      <c r="M225" s="160">
        <v>0.1</v>
      </c>
      <c r="N225" s="17">
        <v>4.3999999999999997E-2</v>
      </c>
      <c r="O225" s="17">
        <v>1.6E-2</v>
      </c>
      <c r="P225" s="17"/>
      <c r="Q225" s="17">
        <v>58</v>
      </c>
      <c r="R225" s="17">
        <v>20</v>
      </c>
      <c r="S225" s="175">
        <v>55.7</v>
      </c>
      <c r="T225" s="175">
        <v>7.9</v>
      </c>
      <c r="U225" s="121">
        <f t="shared" si="17"/>
        <v>14.183123877917414</v>
      </c>
      <c r="V225" s="17">
        <v>-110</v>
      </c>
      <c r="W225" s="17">
        <v>570</v>
      </c>
      <c r="X225" s="30">
        <f t="shared" si="18"/>
        <v>3.9655172413793016</v>
      </c>
      <c r="Y225" s="120">
        <f t="shared" si="19"/>
        <v>0.11499999999999985</v>
      </c>
    </row>
    <row r="226" spans="1:25" x14ac:dyDescent="0.2">
      <c r="A226" s="50" t="s">
        <v>1599</v>
      </c>
      <c r="B226" s="30">
        <v>4.4978999999999996</v>
      </c>
      <c r="C226" s="17">
        <v>153.9</v>
      </c>
      <c r="D226" s="17">
        <v>9.1</v>
      </c>
      <c r="E226" s="17">
        <v>114.5</v>
      </c>
      <c r="F226" s="17">
        <v>4.2</v>
      </c>
      <c r="G226" s="31">
        <f t="shared" si="15"/>
        <v>0.74398960363872646</v>
      </c>
      <c r="H226" s="32">
        <f t="shared" si="16"/>
        <v>180.8075</v>
      </c>
      <c r="I226" s="56">
        <v>5.3999999999999999E-2</v>
      </c>
      <c r="J226" s="56">
        <v>1.2E-2</v>
      </c>
      <c r="K226" s="56">
        <v>9.3299999999999998E-3</v>
      </c>
      <c r="L226" s="56">
        <v>6.2E-4</v>
      </c>
      <c r="M226" s="82">
        <v>0.52419000000000004</v>
      </c>
      <c r="N226" s="17">
        <v>4.1399999999999999E-2</v>
      </c>
      <c r="O226" s="17">
        <v>8.0999999999999996E-3</v>
      </c>
      <c r="P226" s="17"/>
      <c r="Q226" s="17">
        <v>53</v>
      </c>
      <c r="R226" s="17">
        <v>11</v>
      </c>
      <c r="S226" s="175">
        <v>59.9</v>
      </c>
      <c r="T226" s="175">
        <v>3.9</v>
      </c>
      <c r="U226" s="121">
        <f t="shared" si="17"/>
        <v>6.5108514190317202</v>
      </c>
      <c r="V226" s="17">
        <v>-160</v>
      </c>
      <c r="W226" s="17">
        <v>320</v>
      </c>
      <c r="X226" s="30">
        <f t="shared" si="18"/>
        <v>-13.01886792452831</v>
      </c>
      <c r="Y226" s="120">
        <f t="shared" si="19"/>
        <v>-0.62727272727272709</v>
      </c>
    </row>
    <row r="227" spans="1:25" x14ac:dyDescent="0.2">
      <c r="A227" s="50" t="s">
        <v>46</v>
      </c>
      <c r="B227" s="30">
        <v>12.167</v>
      </c>
      <c r="C227" s="17">
        <v>121.6</v>
      </c>
      <c r="D227" s="17">
        <v>5.2</v>
      </c>
      <c r="E227" s="17">
        <v>89.1</v>
      </c>
      <c r="F227" s="17">
        <v>1.3</v>
      </c>
      <c r="G227" s="31">
        <f t="shared" si="15"/>
        <v>0.73273026315789469</v>
      </c>
      <c r="H227" s="32">
        <f t="shared" si="16"/>
        <v>142.5385</v>
      </c>
      <c r="I227" s="56">
        <v>5.8200000000000002E-2</v>
      </c>
      <c r="J227" s="56">
        <v>8.3000000000000001E-3</v>
      </c>
      <c r="K227" s="56">
        <v>9.7900000000000001E-3</v>
      </c>
      <c r="L227" s="56">
        <v>5.0000000000000001E-4</v>
      </c>
      <c r="M227" s="160">
        <v>0.1</v>
      </c>
      <c r="N227" s="17">
        <v>4.3400000000000001E-2</v>
      </c>
      <c r="O227" s="17">
        <v>6.8999999999999999E-3</v>
      </c>
      <c r="P227" s="17"/>
      <c r="Q227" s="17">
        <v>57.1</v>
      </c>
      <c r="R227" s="17">
        <v>8</v>
      </c>
      <c r="S227" s="175">
        <v>62.8</v>
      </c>
      <c r="T227" s="175">
        <v>3.2</v>
      </c>
      <c r="U227" s="121">
        <f t="shared" si="17"/>
        <v>5.095541401273886</v>
      </c>
      <c r="V227" s="17">
        <v>-20</v>
      </c>
      <c r="W227" s="17">
        <v>280</v>
      </c>
      <c r="X227" s="30">
        <f t="shared" si="18"/>
        <v>-9.982486865148843</v>
      </c>
      <c r="Y227" s="120">
        <f t="shared" si="19"/>
        <v>-0.71249999999999947</v>
      </c>
    </row>
    <row r="228" spans="1:25" s="54" customFormat="1" x14ac:dyDescent="0.2">
      <c r="A228" s="54" t="s">
        <v>1600</v>
      </c>
      <c r="B228" s="22">
        <v>5.4206000000000003</v>
      </c>
      <c r="C228" s="25">
        <v>8.01</v>
      </c>
      <c r="D228" s="25">
        <v>0.84</v>
      </c>
      <c r="E228" s="25">
        <v>5.5</v>
      </c>
      <c r="F228" s="25">
        <v>1</v>
      </c>
      <c r="G228" s="23">
        <f t="shared" si="15"/>
        <v>0.68664169787765295</v>
      </c>
      <c r="H228" s="24">
        <f t="shared" si="16"/>
        <v>9.3025000000000002</v>
      </c>
      <c r="I228" s="58">
        <v>0.04</v>
      </c>
      <c r="J228" s="58">
        <v>0.12</v>
      </c>
      <c r="K228" s="58">
        <v>9.9000000000000008E-3</v>
      </c>
      <c r="L228" s="58">
        <v>1.6999999999999999E-3</v>
      </c>
      <c r="M228" s="80">
        <v>2.9672E-2</v>
      </c>
      <c r="N228" s="25">
        <v>-5.0000000000000001E-3</v>
      </c>
      <c r="O228" s="25">
        <v>7.5999999999999998E-2</v>
      </c>
      <c r="P228" s="25"/>
      <c r="Q228" s="25">
        <v>10</v>
      </c>
      <c r="R228" s="25">
        <v>110</v>
      </c>
      <c r="S228" s="176">
        <v>63</v>
      </c>
      <c r="T228" s="176">
        <v>11</v>
      </c>
      <c r="U228" s="147">
        <f t="shared" si="17"/>
        <v>17.460317460317459</v>
      </c>
      <c r="V228" s="96">
        <v>-1900</v>
      </c>
      <c r="W228" s="96">
        <v>1800</v>
      </c>
      <c r="X228" s="22">
        <f t="shared" si="18"/>
        <v>-530</v>
      </c>
      <c r="Y228" s="161">
        <f t="shared" si="19"/>
        <v>-0.48181818181818181</v>
      </c>
    </row>
    <row r="229" spans="1:25" x14ac:dyDescent="0.2">
      <c r="A229" s="50" t="s">
        <v>1601</v>
      </c>
      <c r="B229" s="30">
        <v>3.7728000000000002</v>
      </c>
      <c r="C229" s="17">
        <v>228</v>
      </c>
      <c r="D229" s="17">
        <v>28</v>
      </c>
      <c r="E229" s="17">
        <v>88.3</v>
      </c>
      <c r="F229" s="17">
        <v>6.3</v>
      </c>
      <c r="G229" s="31">
        <f t="shared" si="15"/>
        <v>0.38728070175438595</v>
      </c>
      <c r="H229" s="32">
        <f t="shared" si="16"/>
        <v>248.75049999999999</v>
      </c>
      <c r="I229" s="56">
        <v>0.08</v>
      </c>
      <c r="J229" s="56">
        <v>1.0999999999999999E-2</v>
      </c>
      <c r="K229" s="56">
        <v>1.052E-2</v>
      </c>
      <c r="L229" s="56">
        <v>4.6999999999999999E-4</v>
      </c>
      <c r="M229" s="82">
        <v>0.40760000000000002</v>
      </c>
      <c r="N229" s="17">
        <v>5.4100000000000002E-2</v>
      </c>
      <c r="O229" s="17">
        <v>7.0000000000000001E-3</v>
      </c>
      <c r="P229" s="17"/>
      <c r="Q229" s="17">
        <v>78</v>
      </c>
      <c r="R229" s="17">
        <v>10</v>
      </c>
      <c r="S229" s="175">
        <v>67.5</v>
      </c>
      <c r="T229" s="175">
        <v>3</v>
      </c>
      <c r="U229" s="121">
        <f t="shared" si="17"/>
        <v>4.4444444444444446</v>
      </c>
      <c r="V229" s="17">
        <v>330</v>
      </c>
      <c r="W229" s="17">
        <v>270</v>
      </c>
      <c r="X229" s="30">
        <f t="shared" si="18"/>
        <v>13.461538461538458</v>
      </c>
      <c r="Y229" s="120">
        <f t="shared" si="19"/>
        <v>1.05</v>
      </c>
    </row>
    <row r="230" spans="1:25" x14ac:dyDescent="0.2">
      <c r="A230" s="50" t="s">
        <v>1602</v>
      </c>
      <c r="B230" s="30">
        <v>5.5358999999999998</v>
      </c>
      <c r="C230" s="17">
        <v>121.3</v>
      </c>
      <c r="D230" s="17">
        <v>8.4</v>
      </c>
      <c r="E230" s="17">
        <v>109.3</v>
      </c>
      <c r="F230" s="17">
        <v>3.4</v>
      </c>
      <c r="G230" s="31">
        <f t="shared" si="15"/>
        <v>0.90107172300082439</v>
      </c>
      <c r="H230" s="32">
        <f t="shared" si="16"/>
        <v>146.9855</v>
      </c>
      <c r="I230" s="56">
        <v>7.2999999999999995E-2</v>
      </c>
      <c r="J230" s="56">
        <v>1.2E-2</v>
      </c>
      <c r="K230" s="56">
        <v>1.057E-2</v>
      </c>
      <c r="L230" s="56">
        <v>5.5999999999999995E-4</v>
      </c>
      <c r="M230" s="82">
        <v>7.7300999999999995E-2</v>
      </c>
      <c r="N230" s="17">
        <v>5.0900000000000001E-2</v>
      </c>
      <c r="O230" s="17">
        <v>8.5000000000000006E-3</v>
      </c>
      <c r="P230" s="17"/>
      <c r="Q230" s="17">
        <v>75</v>
      </c>
      <c r="R230" s="17">
        <v>13</v>
      </c>
      <c r="S230" s="175">
        <v>67.8</v>
      </c>
      <c r="T230" s="175">
        <v>3.6</v>
      </c>
      <c r="U230" s="121">
        <f t="shared" si="17"/>
        <v>5.3097345132743365</v>
      </c>
      <c r="V230" s="17">
        <v>270</v>
      </c>
      <c r="W230" s="17">
        <v>340</v>
      </c>
      <c r="X230" s="30">
        <f t="shared" si="18"/>
        <v>9.6000000000000085</v>
      </c>
      <c r="Y230" s="120">
        <f t="shared" si="19"/>
        <v>0.5538461538461541</v>
      </c>
    </row>
    <row r="231" spans="1:25" x14ac:dyDescent="0.2">
      <c r="A231" s="50" t="s">
        <v>87</v>
      </c>
      <c r="B231" s="30">
        <v>4.2796000000000003</v>
      </c>
      <c r="C231" s="17">
        <v>199.5</v>
      </c>
      <c r="D231" s="17">
        <v>8</v>
      </c>
      <c r="E231" s="17">
        <v>90.6</v>
      </c>
      <c r="F231" s="17">
        <v>2.8</v>
      </c>
      <c r="G231" s="31">
        <f t="shared" si="15"/>
        <v>0.45413533834586461</v>
      </c>
      <c r="H231" s="32">
        <f t="shared" si="16"/>
        <v>220.791</v>
      </c>
      <c r="I231" s="56">
        <v>7.2999999999999995E-2</v>
      </c>
      <c r="J231" s="56">
        <v>8.6E-3</v>
      </c>
      <c r="K231" s="56">
        <v>1.123E-2</v>
      </c>
      <c r="L231" s="56">
        <v>5.0000000000000001E-4</v>
      </c>
      <c r="M231" s="160">
        <v>0.1</v>
      </c>
      <c r="N231" s="17">
        <v>4.6399999999999997E-2</v>
      </c>
      <c r="O231" s="17">
        <v>6.0000000000000001E-3</v>
      </c>
      <c r="P231" s="17"/>
      <c r="Q231" s="17">
        <v>71.5</v>
      </c>
      <c r="R231" s="17">
        <v>8.1</v>
      </c>
      <c r="S231" s="175">
        <v>72</v>
      </c>
      <c r="T231" s="175">
        <v>3.2</v>
      </c>
      <c r="U231" s="121">
        <f t="shared" si="17"/>
        <v>4.4444444444444446</v>
      </c>
      <c r="V231" s="17">
        <v>30</v>
      </c>
      <c r="W231" s="17">
        <v>230</v>
      </c>
      <c r="X231" s="30">
        <f t="shared" si="18"/>
        <v>-0.69930069930070893</v>
      </c>
      <c r="Y231" s="120">
        <f t="shared" si="19"/>
        <v>-6.1728395061728399E-2</v>
      </c>
    </row>
    <row r="232" spans="1:25" x14ac:dyDescent="0.2">
      <c r="A232" s="116" t="s">
        <v>1603</v>
      </c>
      <c r="B232" s="89">
        <v>7.0351999999999997</v>
      </c>
      <c r="C232" s="6">
        <v>21.7</v>
      </c>
      <c r="D232" s="6">
        <v>1.3</v>
      </c>
      <c r="E232" s="6">
        <v>12</v>
      </c>
      <c r="F232" s="6">
        <v>1.1000000000000001</v>
      </c>
      <c r="G232" s="85">
        <f t="shared" si="15"/>
        <v>0.55299539170506917</v>
      </c>
      <c r="H232" s="86">
        <f t="shared" si="16"/>
        <v>24.52</v>
      </c>
      <c r="I232" s="129">
        <v>9.6000000000000002E-2</v>
      </c>
      <c r="J232" s="129">
        <v>5.1999999999999998E-2</v>
      </c>
      <c r="K232" s="129">
        <v>1.1299999999999999E-2</v>
      </c>
      <c r="L232" s="129">
        <v>1.5E-3</v>
      </c>
      <c r="M232" s="133">
        <v>0.30207000000000001</v>
      </c>
      <c r="N232" s="6">
        <v>6.0999999999999999E-2</v>
      </c>
      <c r="O232" s="6">
        <v>3.7999999999999999E-2</v>
      </c>
      <c r="P232" s="6"/>
      <c r="Q232" s="6">
        <v>86</v>
      </c>
      <c r="R232" s="6">
        <v>45</v>
      </c>
      <c r="S232" s="177">
        <v>72.7</v>
      </c>
      <c r="T232" s="177">
        <v>9.6999999999999993</v>
      </c>
      <c r="U232" s="19">
        <f t="shared" si="17"/>
        <v>13.342503438789544</v>
      </c>
      <c r="V232" s="6">
        <v>80</v>
      </c>
      <c r="W232" s="6">
        <v>890</v>
      </c>
      <c r="X232" s="89">
        <f t="shared" si="18"/>
        <v>15.465116279069768</v>
      </c>
      <c r="Y232" s="89">
        <f t="shared" si="19"/>
        <v>0.29555555555555552</v>
      </c>
    </row>
    <row r="233" spans="1:25" x14ac:dyDescent="0.2">
      <c r="A233" s="179" t="s">
        <v>1869</v>
      </c>
      <c r="B233" s="50"/>
      <c r="C233" s="50"/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</row>
    <row r="234" spans="1:25" x14ac:dyDescent="0.2">
      <c r="A234" s="179" t="s">
        <v>1870</v>
      </c>
      <c r="B234" s="50"/>
      <c r="C234" s="50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</row>
    <row r="235" spans="1:25" x14ac:dyDescent="0.2">
      <c r="B235" s="50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</row>
    <row r="236" spans="1:25" ht="18" x14ac:dyDescent="0.2">
      <c r="A236" s="190" t="s">
        <v>1828</v>
      </c>
      <c r="B236" s="50"/>
      <c r="C236" s="50"/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</row>
    <row r="237" spans="1:25" ht="18" x14ac:dyDescent="0.2">
      <c r="A237" s="190" t="s">
        <v>1829</v>
      </c>
      <c r="B237" s="50"/>
      <c r="C237" s="50"/>
      <c r="D237" s="50"/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</row>
    <row r="238" spans="1:25" ht="18" x14ac:dyDescent="0.2">
      <c r="A238" s="190" t="s">
        <v>1830</v>
      </c>
      <c r="B238" s="50"/>
      <c r="C238" s="50"/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</row>
    <row r="239" spans="1:25" ht="18" x14ac:dyDescent="0.2">
      <c r="A239" s="190" t="s">
        <v>1831</v>
      </c>
      <c r="B239" s="50"/>
      <c r="C239" s="50"/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</row>
    <row r="240" spans="1:25" ht="18" x14ac:dyDescent="0.2">
      <c r="A240" s="190" t="s">
        <v>1832</v>
      </c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</row>
    <row r="241" spans="1:24" ht="18" x14ac:dyDescent="0.2">
      <c r="A241" s="189" t="s">
        <v>1833</v>
      </c>
      <c r="B241" s="50"/>
      <c r="C241" s="50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</row>
    <row r="242" spans="1:24" ht="18" x14ac:dyDescent="0.2">
      <c r="A242" s="189" t="s">
        <v>1834</v>
      </c>
      <c r="B242" s="50"/>
      <c r="C242" s="50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</row>
    <row r="243" spans="1:24" ht="19" x14ac:dyDescent="0.25">
      <c r="A243" s="189" t="s">
        <v>1844</v>
      </c>
      <c r="B243" s="50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</row>
    <row r="244" spans="1:24" ht="18" x14ac:dyDescent="0.2">
      <c r="A244" s="190" t="s">
        <v>1845</v>
      </c>
      <c r="B244" s="50"/>
      <c r="C244" s="50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</row>
    <row r="245" spans="1:24" ht="18" x14ac:dyDescent="0.2">
      <c r="A245" s="190" t="s">
        <v>1846</v>
      </c>
      <c r="B245" s="50"/>
      <c r="C245" s="50"/>
      <c r="D245" s="50"/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</row>
    <row r="246" spans="1:24" x14ac:dyDescent="0.2">
      <c r="B246" s="50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</row>
    <row r="247" spans="1:24" x14ac:dyDescent="0.2">
      <c r="B247" s="50"/>
      <c r="C247" s="50"/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</row>
    <row r="248" spans="1:24" x14ac:dyDescent="0.2">
      <c r="B248" s="50"/>
      <c r="C248" s="50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</row>
    <row r="249" spans="1:24" x14ac:dyDescent="0.2">
      <c r="B249" s="50"/>
      <c r="C249" s="50"/>
      <c r="D249" s="50"/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</row>
    <row r="250" spans="1:24" x14ac:dyDescent="0.2">
      <c r="B250" s="50"/>
      <c r="C250" s="50"/>
      <c r="D250" s="50"/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</row>
    <row r="251" spans="1:24" x14ac:dyDescent="0.2">
      <c r="B251" s="50"/>
      <c r="C251" s="50"/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</row>
    <row r="252" spans="1:24" x14ac:dyDescent="0.2">
      <c r="B252" s="50"/>
      <c r="C252" s="50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</row>
    <row r="253" spans="1:24" x14ac:dyDescent="0.2">
      <c r="B253" s="50"/>
      <c r="C253" s="50"/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</row>
    <row r="254" spans="1:24" x14ac:dyDescent="0.2">
      <c r="B254" s="50"/>
      <c r="C254" s="50"/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</row>
    <row r="255" spans="1:24" x14ac:dyDescent="0.2">
      <c r="B255" s="50"/>
      <c r="C255" s="50"/>
      <c r="D255" s="50"/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</row>
    <row r="256" spans="1:24" x14ac:dyDescent="0.2">
      <c r="B256" s="50"/>
      <c r="C256" s="50"/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</row>
    <row r="257" spans="2:24" x14ac:dyDescent="0.2">
      <c r="B257" s="50"/>
      <c r="C257" s="50"/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</row>
    <row r="258" spans="2:24" x14ac:dyDescent="0.2">
      <c r="B258" s="50"/>
      <c r="C258" s="50"/>
      <c r="D258" s="50"/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</row>
    <row r="259" spans="2:24" x14ac:dyDescent="0.2">
      <c r="B259" s="50"/>
      <c r="C259" s="50"/>
      <c r="D259" s="50"/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</row>
    <row r="260" spans="2:24" x14ac:dyDescent="0.2">
      <c r="B260" s="50"/>
      <c r="C260" s="50"/>
      <c r="D260" s="50"/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</row>
    <row r="261" spans="2:24" x14ac:dyDescent="0.2">
      <c r="B261" s="50"/>
      <c r="C261" s="50"/>
      <c r="D261" s="50"/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</row>
    <row r="262" spans="2:24" x14ac:dyDescent="0.2">
      <c r="B262" s="50"/>
      <c r="C262" s="50"/>
      <c r="D262" s="50"/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</row>
    <row r="263" spans="2:24" x14ac:dyDescent="0.2">
      <c r="B263" s="50"/>
      <c r="C263" s="50"/>
      <c r="D263" s="50"/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</row>
    <row r="264" spans="2:24" x14ac:dyDescent="0.2">
      <c r="B264" s="50"/>
      <c r="C264" s="50"/>
      <c r="D264" s="50"/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</row>
    <row r="265" spans="2:24" x14ac:dyDescent="0.2">
      <c r="B265" s="50"/>
      <c r="C265" s="50"/>
      <c r="D265" s="50"/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</row>
    <row r="266" spans="2:24" x14ac:dyDescent="0.2">
      <c r="B266" s="50"/>
      <c r="C266" s="50"/>
      <c r="D266" s="50"/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</row>
    <row r="267" spans="2:24" x14ac:dyDescent="0.2">
      <c r="B267" s="50"/>
      <c r="C267" s="50"/>
      <c r="D267" s="50"/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</row>
    <row r="268" spans="2:24" x14ac:dyDescent="0.2">
      <c r="B268" s="50"/>
      <c r="C268" s="50"/>
      <c r="D268" s="50"/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</row>
    <row r="269" spans="2:24" x14ac:dyDescent="0.2">
      <c r="B269" s="50"/>
      <c r="C269" s="50"/>
      <c r="D269" s="50"/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</row>
    <row r="270" spans="2:24" x14ac:dyDescent="0.2">
      <c r="B270" s="50"/>
      <c r="C270" s="50"/>
      <c r="D270" s="50"/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</row>
    <row r="271" spans="2:24" x14ac:dyDescent="0.2">
      <c r="B271" s="50"/>
      <c r="C271" s="50"/>
      <c r="D271" s="50"/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</row>
    <row r="272" spans="2:24" x14ac:dyDescent="0.2">
      <c r="B272" s="50"/>
      <c r="C272" s="50"/>
      <c r="D272" s="50"/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</row>
    <row r="273" spans="2:24" x14ac:dyDescent="0.2">
      <c r="B273" s="50"/>
      <c r="C273" s="50"/>
      <c r="D273" s="50"/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</row>
    <row r="274" spans="2:24" x14ac:dyDescent="0.2">
      <c r="B274" s="50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</row>
    <row r="275" spans="2:24" x14ac:dyDescent="0.2">
      <c r="B275" s="50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</row>
    <row r="276" spans="2:24" x14ac:dyDescent="0.2">
      <c r="B276" s="50"/>
      <c r="C276" s="50"/>
      <c r="D276" s="50"/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</row>
    <row r="277" spans="2:24" x14ac:dyDescent="0.2"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</row>
    <row r="278" spans="2:24" x14ac:dyDescent="0.2"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</row>
    <row r="279" spans="2:24" x14ac:dyDescent="0.2"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</row>
    <row r="280" spans="2:24" x14ac:dyDescent="0.2"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</row>
    <row r="281" spans="2:24" x14ac:dyDescent="0.2">
      <c r="B281" s="50"/>
      <c r="C281" s="50"/>
      <c r="D281" s="50"/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</row>
    <row r="282" spans="2:24" x14ac:dyDescent="0.2">
      <c r="B282" s="50"/>
      <c r="C282" s="50"/>
      <c r="D282" s="50"/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</row>
    <row r="283" spans="2:24" x14ac:dyDescent="0.2">
      <c r="B283" s="50"/>
      <c r="C283" s="50"/>
      <c r="D283" s="50"/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</row>
    <row r="284" spans="2:24" x14ac:dyDescent="0.2">
      <c r="B284" s="50"/>
      <c r="C284" s="50"/>
      <c r="D284" s="50"/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</row>
    <row r="285" spans="2:24" x14ac:dyDescent="0.2">
      <c r="B285" s="50"/>
      <c r="C285" s="50"/>
      <c r="D285" s="50"/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</row>
    <row r="286" spans="2:24" x14ac:dyDescent="0.2">
      <c r="B286" s="50"/>
      <c r="C286" s="50"/>
      <c r="D286" s="50"/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</row>
    <row r="287" spans="2:24" x14ac:dyDescent="0.2">
      <c r="B287" s="50"/>
      <c r="C287" s="50"/>
      <c r="D287" s="50"/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</row>
    <row r="288" spans="2:24" x14ac:dyDescent="0.2">
      <c r="B288" s="50"/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</row>
    <row r="289" spans="2:24" x14ac:dyDescent="0.2">
      <c r="B289" s="50"/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</row>
    <row r="290" spans="2:24" x14ac:dyDescent="0.2">
      <c r="B290" s="50"/>
      <c r="C290" s="50"/>
      <c r="D290" s="50"/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</row>
    <row r="291" spans="2:24" x14ac:dyDescent="0.2">
      <c r="B291" s="50"/>
      <c r="C291" s="50"/>
      <c r="D291" s="50"/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</row>
    <row r="292" spans="2:24" x14ac:dyDescent="0.2">
      <c r="B292" s="50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</row>
    <row r="293" spans="2:24" x14ac:dyDescent="0.2">
      <c r="B293" s="50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</row>
    <row r="294" spans="2:24" x14ac:dyDescent="0.2">
      <c r="B294" s="50"/>
      <c r="C294" s="50"/>
      <c r="D294" s="50"/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</row>
    <row r="295" spans="2:24" x14ac:dyDescent="0.2">
      <c r="B295" s="50"/>
      <c r="C295" s="50"/>
      <c r="D295" s="50"/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</row>
    <row r="296" spans="2:24" x14ac:dyDescent="0.2">
      <c r="B296" s="50"/>
      <c r="C296" s="50"/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</row>
    <row r="297" spans="2:24" x14ac:dyDescent="0.2">
      <c r="B297" s="50"/>
      <c r="C297" s="50"/>
      <c r="D297" s="50"/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</row>
    <row r="298" spans="2:24" x14ac:dyDescent="0.2">
      <c r="B298" s="50"/>
      <c r="C298" s="50"/>
      <c r="D298" s="50"/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</row>
    <row r="299" spans="2:24" x14ac:dyDescent="0.2">
      <c r="B299" s="50"/>
      <c r="C299" s="50"/>
      <c r="D299" s="50"/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</row>
    <row r="300" spans="2:24" x14ac:dyDescent="0.2">
      <c r="B300" s="50"/>
      <c r="C300" s="50"/>
      <c r="D300" s="50"/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</row>
    <row r="301" spans="2:24" x14ac:dyDescent="0.2">
      <c r="B301" s="50"/>
      <c r="C301" s="50"/>
      <c r="D301" s="50"/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</row>
    <row r="302" spans="2:24" x14ac:dyDescent="0.2"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</row>
    <row r="303" spans="2:24" x14ac:dyDescent="0.2">
      <c r="B303" s="50"/>
      <c r="C303" s="50"/>
      <c r="D303" s="50"/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</row>
    <row r="304" spans="2:24" x14ac:dyDescent="0.2">
      <c r="B304" s="50"/>
      <c r="C304" s="50"/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</row>
    <row r="305" spans="2:24" x14ac:dyDescent="0.2">
      <c r="B305" s="50"/>
      <c r="C305" s="50"/>
      <c r="D305" s="50"/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</row>
    <row r="306" spans="2:24" x14ac:dyDescent="0.2">
      <c r="B306" s="50"/>
      <c r="C306" s="50"/>
      <c r="D306" s="50"/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</row>
    <row r="307" spans="2:24" x14ac:dyDescent="0.2">
      <c r="B307" s="50"/>
      <c r="C307" s="50"/>
      <c r="D307" s="50"/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</row>
    <row r="308" spans="2:24" x14ac:dyDescent="0.2">
      <c r="B308" s="50"/>
      <c r="C308" s="50"/>
      <c r="D308" s="50"/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</row>
    <row r="309" spans="2:24" x14ac:dyDescent="0.2">
      <c r="B309" s="50"/>
      <c r="C309" s="50"/>
      <c r="D309" s="50"/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</row>
    <row r="310" spans="2:24" x14ac:dyDescent="0.2">
      <c r="B310" s="50"/>
      <c r="C310" s="50"/>
      <c r="D310" s="50"/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</row>
    <row r="311" spans="2:24" x14ac:dyDescent="0.2">
      <c r="B311" s="50"/>
      <c r="C311" s="50"/>
      <c r="D311" s="50"/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</row>
    <row r="312" spans="2:24" x14ac:dyDescent="0.2">
      <c r="B312" s="50"/>
      <c r="C312" s="50"/>
      <c r="D312" s="50"/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</row>
    <row r="313" spans="2:24" x14ac:dyDescent="0.2">
      <c r="B313" s="50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</row>
    <row r="314" spans="2:24" x14ac:dyDescent="0.2">
      <c r="B314" s="50"/>
      <c r="C314" s="50"/>
      <c r="D314" s="50"/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</row>
    <row r="315" spans="2:24" x14ac:dyDescent="0.2">
      <c r="B315" s="50"/>
      <c r="C315" s="50"/>
      <c r="D315" s="50"/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</row>
    <row r="316" spans="2:24" x14ac:dyDescent="0.2">
      <c r="B316" s="50"/>
      <c r="C316" s="50"/>
      <c r="D316" s="50"/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</row>
    <row r="317" spans="2:24" x14ac:dyDescent="0.2">
      <c r="B317" s="50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</row>
    <row r="318" spans="2:24" x14ac:dyDescent="0.2">
      <c r="B318" s="50"/>
      <c r="C318" s="50"/>
      <c r="D318" s="50"/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</row>
    <row r="319" spans="2:24" x14ac:dyDescent="0.2">
      <c r="B319" s="50"/>
      <c r="C319" s="50"/>
      <c r="D319" s="50"/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</row>
  </sheetData>
  <mergeCells count="3">
    <mergeCell ref="A1:A2"/>
    <mergeCell ref="I1:O1"/>
    <mergeCell ref="Q1:W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61FDC-B62E-484E-9A58-CCC579759B12}">
  <dimension ref="A1:X101"/>
  <sheetViews>
    <sheetView topLeftCell="H66" zoomScale="98" workbookViewId="0">
      <selection activeCell="H10" sqref="A10:XFD10"/>
    </sheetView>
  </sheetViews>
  <sheetFormatPr baseColWidth="10" defaultRowHeight="16" x14ac:dyDescent="0.2"/>
  <cols>
    <col min="1" max="1" width="16.33203125" customWidth="1"/>
    <col min="2" max="2" width="11.83203125" bestFit="1" customWidth="1"/>
    <col min="3" max="3" width="9.33203125" bestFit="1" customWidth="1"/>
    <col min="4" max="4" width="4.6640625" bestFit="1" customWidth="1"/>
    <col min="5" max="5" width="10.33203125" bestFit="1" customWidth="1"/>
    <col min="6" max="7" width="5.33203125" bestFit="1" customWidth="1"/>
    <col min="8" max="8" width="10.1640625" bestFit="1" customWidth="1"/>
    <col min="9" max="9" width="10" bestFit="1" customWidth="1"/>
    <col min="10" max="10" width="6.33203125" bestFit="1" customWidth="1"/>
    <col min="11" max="11" width="10" bestFit="1" customWidth="1"/>
    <col min="12" max="12" width="7.33203125" bestFit="1" customWidth="1"/>
    <col min="13" max="13" width="6.83203125" bestFit="1" customWidth="1"/>
    <col min="14" max="14" width="10.6640625" bestFit="1" customWidth="1"/>
    <col min="15" max="15" width="7.33203125" bestFit="1" customWidth="1"/>
    <col min="16" max="16" width="2.5" customWidth="1"/>
    <col min="17" max="17" width="9.33203125" bestFit="1" customWidth="1"/>
    <col min="18" max="18" width="4.6640625" bestFit="1" customWidth="1"/>
    <col min="19" max="19" width="9.33203125" style="156" bestFit="1" customWidth="1"/>
    <col min="20" max="20" width="4.6640625" style="156" bestFit="1" customWidth="1"/>
    <col min="21" max="21" width="8.6640625" bestFit="1" customWidth="1"/>
    <col min="22" max="22" width="10.1640625" bestFit="1" customWidth="1"/>
    <col min="23" max="23" width="4.6640625" bestFit="1" customWidth="1"/>
    <col min="24" max="24" width="14.83203125" bestFit="1" customWidth="1"/>
  </cols>
  <sheetData>
    <row r="1" spans="1:24" s="18" customFormat="1" ht="18" x14ac:dyDescent="0.2">
      <c r="A1" s="219" t="s">
        <v>1608</v>
      </c>
      <c r="B1" s="109" t="s">
        <v>1827</v>
      </c>
      <c r="C1" s="40"/>
      <c r="D1" s="40"/>
      <c r="E1" s="40"/>
      <c r="F1" s="40"/>
      <c r="G1" s="40"/>
      <c r="H1" s="40"/>
      <c r="I1" s="218" t="s">
        <v>103</v>
      </c>
      <c r="J1" s="218"/>
      <c r="K1" s="218"/>
      <c r="L1" s="218"/>
      <c r="M1" s="218"/>
      <c r="N1" s="218"/>
      <c r="O1" s="218"/>
      <c r="P1" s="40"/>
      <c r="Q1" s="218" t="s">
        <v>1838</v>
      </c>
      <c r="R1" s="218"/>
      <c r="S1" s="218"/>
      <c r="T1" s="218"/>
      <c r="U1" s="218"/>
      <c r="V1" s="218"/>
      <c r="W1" s="218"/>
      <c r="X1" s="40"/>
    </row>
    <row r="2" spans="1:24" s="18" customFormat="1" ht="18" x14ac:dyDescent="0.2">
      <c r="A2" s="220"/>
      <c r="B2" s="110" t="s">
        <v>546</v>
      </c>
      <c r="C2" s="43" t="s">
        <v>1835</v>
      </c>
      <c r="D2" s="42" t="s">
        <v>106</v>
      </c>
      <c r="E2" s="43" t="s">
        <v>1836</v>
      </c>
      <c r="F2" s="42" t="s">
        <v>106</v>
      </c>
      <c r="G2" s="20" t="s">
        <v>0</v>
      </c>
      <c r="H2" s="43" t="s">
        <v>1837</v>
      </c>
      <c r="I2" s="41" t="s">
        <v>1839</v>
      </c>
      <c r="J2" s="42" t="s">
        <v>1840</v>
      </c>
      <c r="K2" s="41" t="s">
        <v>1841</v>
      </c>
      <c r="L2" s="42" t="s">
        <v>1840</v>
      </c>
      <c r="M2" s="43" t="s">
        <v>1842</v>
      </c>
      <c r="N2" s="41" t="s">
        <v>1843</v>
      </c>
      <c r="O2" s="42" t="s">
        <v>1840</v>
      </c>
      <c r="P2" s="42"/>
      <c r="Q2" s="41" t="s">
        <v>105</v>
      </c>
      <c r="R2" s="42" t="s">
        <v>106</v>
      </c>
      <c r="S2" s="41" t="s">
        <v>107</v>
      </c>
      <c r="T2" s="42" t="s">
        <v>106</v>
      </c>
      <c r="U2" s="42" t="s">
        <v>1606</v>
      </c>
      <c r="V2" s="41" t="s">
        <v>108</v>
      </c>
      <c r="W2" s="42" t="s">
        <v>106</v>
      </c>
      <c r="X2" s="119" t="s">
        <v>1849</v>
      </c>
    </row>
    <row r="3" spans="1:24" x14ac:dyDescent="0.2">
      <c r="A3" s="50" t="s">
        <v>194</v>
      </c>
      <c r="B3" s="30">
        <v>13.378</v>
      </c>
      <c r="C3" s="17">
        <v>1149</v>
      </c>
      <c r="D3" s="17">
        <v>92</v>
      </c>
      <c r="E3" s="17">
        <v>29.23</v>
      </c>
      <c r="F3" s="17">
        <v>0.5</v>
      </c>
      <c r="G3" s="158">
        <f t="shared" ref="G3:G34" si="0">E3/C3</f>
        <v>2.5439512619669279E-2</v>
      </c>
      <c r="H3" s="32">
        <f t="shared" ref="H3:H34" si="1">C3+(0.235*E3)</f>
        <v>1155.86905</v>
      </c>
      <c r="I3" s="17">
        <v>2.9220000000000002</v>
      </c>
      <c r="J3" s="17">
        <v>6.2E-2</v>
      </c>
      <c r="K3" s="17">
        <v>0.23350000000000001</v>
      </c>
      <c r="L3" s="17">
        <v>4.1000000000000003E-3</v>
      </c>
      <c r="M3" s="132">
        <v>0.73514000000000002</v>
      </c>
      <c r="N3" s="17">
        <v>9.1300000000000006E-2</v>
      </c>
      <c r="O3" s="17">
        <v>1.6999999999999999E-3</v>
      </c>
      <c r="P3" s="17"/>
      <c r="Q3" s="32">
        <v>1387</v>
      </c>
      <c r="R3" s="17">
        <v>16</v>
      </c>
      <c r="S3" s="175">
        <v>1352</v>
      </c>
      <c r="T3" s="175">
        <v>22</v>
      </c>
      <c r="U3" s="121">
        <f t="shared" ref="U3:U34" si="2">T3/S3*100</f>
        <v>1.6272189349112427</v>
      </c>
      <c r="V3" s="17">
        <v>1452</v>
      </c>
      <c r="W3" s="17">
        <v>35</v>
      </c>
      <c r="X3" s="159">
        <f t="shared" ref="X3:X34" si="3">100*(1-(Q3/V3))</f>
        <v>4.4765840220385655</v>
      </c>
    </row>
    <row r="4" spans="1:24" x14ac:dyDescent="0.2">
      <c r="A4" s="50" t="s">
        <v>230</v>
      </c>
      <c r="B4" s="30">
        <v>22.259</v>
      </c>
      <c r="C4" s="17">
        <v>1163</v>
      </c>
      <c r="D4" s="17">
        <v>87</v>
      </c>
      <c r="E4" s="17">
        <v>45.5</v>
      </c>
      <c r="F4" s="17">
        <v>1.6</v>
      </c>
      <c r="G4" s="158">
        <f t="shared" si="0"/>
        <v>3.9122957867583838E-2</v>
      </c>
      <c r="H4" s="32">
        <f t="shared" si="1"/>
        <v>1173.6925000000001</v>
      </c>
      <c r="I4" s="17">
        <v>3.1080000000000001</v>
      </c>
      <c r="J4" s="17">
        <v>5.8999999999999997E-2</v>
      </c>
      <c r="K4" s="17">
        <v>0.24779999999999999</v>
      </c>
      <c r="L4" s="17">
        <v>4.3E-3</v>
      </c>
      <c r="M4" s="132">
        <v>0.75992000000000004</v>
      </c>
      <c r="N4" s="17">
        <v>9.1340000000000005E-2</v>
      </c>
      <c r="O4" s="17">
        <v>1.5E-3</v>
      </c>
      <c r="P4" s="17"/>
      <c r="Q4" s="32">
        <v>1433</v>
      </c>
      <c r="R4" s="17">
        <v>14</v>
      </c>
      <c r="S4" s="175">
        <v>1426</v>
      </c>
      <c r="T4" s="175">
        <v>22</v>
      </c>
      <c r="U4" s="121">
        <f t="shared" si="2"/>
        <v>1.5427769985974753</v>
      </c>
      <c r="V4" s="17">
        <v>1456</v>
      </c>
      <c r="W4" s="17">
        <v>34</v>
      </c>
      <c r="X4" s="159">
        <f t="shared" si="3"/>
        <v>1.5796703296703352</v>
      </c>
    </row>
    <row r="5" spans="1:24" x14ac:dyDescent="0.2">
      <c r="A5" s="50" t="s">
        <v>188</v>
      </c>
      <c r="B5" s="30">
        <v>23.009</v>
      </c>
      <c r="C5" s="17">
        <v>1947</v>
      </c>
      <c r="D5" s="17">
        <v>77</v>
      </c>
      <c r="E5" s="17">
        <v>47.1</v>
      </c>
      <c r="F5" s="17">
        <v>2.5</v>
      </c>
      <c r="G5" s="158">
        <f t="shared" si="0"/>
        <v>2.4191063174114021E-2</v>
      </c>
      <c r="H5" s="32">
        <f t="shared" si="1"/>
        <v>1958.0685000000001</v>
      </c>
      <c r="I5" s="17">
        <v>2.02</v>
      </c>
      <c r="J5" s="17">
        <v>0.11</v>
      </c>
      <c r="K5" s="17">
        <v>0.161</v>
      </c>
      <c r="L5" s="17">
        <v>8.8000000000000005E-3</v>
      </c>
      <c r="M5" s="132">
        <v>0.97962000000000005</v>
      </c>
      <c r="N5" s="17">
        <v>9.2740000000000003E-2</v>
      </c>
      <c r="O5" s="17">
        <v>1.6000000000000001E-3</v>
      </c>
      <c r="P5" s="17"/>
      <c r="Q5" s="32">
        <v>1120</v>
      </c>
      <c r="R5" s="17">
        <v>36</v>
      </c>
      <c r="S5" s="175">
        <v>958</v>
      </c>
      <c r="T5" s="175">
        <v>49</v>
      </c>
      <c r="U5" s="121">
        <f t="shared" si="2"/>
        <v>5.1148225469728601</v>
      </c>
      <c r="V5" s="17">
        <v>1481</v>
      </c>
      <c r="W5" s="17">
        <v>32</v>
      </c>
      <c r="X5" s="159">
        <f t="shared" si="3"/>
        <v>24.375422012153948</v>
      </c>
    </row>
    <row r="6" spans="1:24" x14ac:dyDescent="0.2">
      <c r="A6" s="50" t="s">
        <v>143</v>
      </c>
      <c r="B6" s="30">
        <v>20.643999999999998</v>
      </c>
      <c r="C6" s="17">
        <v>780</v>
      </c>
      <c r="D6" s="17">
        <v>58</v>
      </c>
      <c r="E6" s="17">
        <v>31.04</v>
      </c>
      <c r="F6" s="17">
        <v>0.55000000000000004</v>
      </c>
      <c r="G6" s="158">
        <f t="shared" si="0"/>
        <v>3.9794871794871796E-2</v>
      </c>
      <c r="H6" s="32">
        <f t="shared" si="1"/>
        <v>787.2944</v>
      </c>
      <c r="I6" s="17">
        <v>3.3010000000000002</v>
      </c>
      <c r="J6" s="17">
        <v>5.6000000000000001E-2</v>
      </c>
      <c r="K6" s="17">
        <v>0.25659999999999999</v>
      </c>
      <c r="L6" s="17">
        <v>3.7000000000000002E-3</v>
      </c>
      <c r="M6" s="132">
        <v>0.45656000000000002</v>
      </c>
      <c r="N6" s="17">
        <v>9.3899999999999997E-2</v>
      </c>
      <c r="O6" s="17">
        <v>1.8E-3</v>
      </c>
      <c r="P6" s="17"/>
      <c r="Q6" s="32">
        <v>1480.7</v>
      </c>
      <c r="R6" s="17">
        <v>13</v>
      </c>
      <c r="S6" s="175">
        <v>1472</v>
      </c>
      <c r="T6" s="175">
        <v>19</v>
      </c>
      <c r="U6" s="121">
        <f t="shared" si="2"/>
        <v>1.2907608695652173</v>
      </c>
      <c r="V6" s="17">
        <v>1504</v>
      </c>
      <c r="W6" s="17">
        <v>35</v>
      </c>
      <c r="X6" s="159">
        <f t="shared" si="3"/>
        <v>1.5492021276595769</v>
      </c>
    </row>
    <row r="7" spans="1:24" x14ac:dyDescent="0.2">
      <c r="A7" s="50" t="s">
        <v>166</v>
      </c>
      <c r="B7" s="30">
        <v>22.835999999999999</v>
      </c>
      <c r="C7" s="17">
        <v>516</v>
      </c>
      <c r="D7" s="17">
        <v>22</v>
      </c>
      <c r="E7" s="17">
        <v>116</v>
      </c>
      <c r="F7" s="17">
        <v>11</v>
      </c>
      <c r="G7" s="158">
        <f t="shared" si="0"/>
        <v>0.22480620155038761</v>
      </c>
      <c r="H7" s="32">
        <f t="shared" si="1"/>
        <v>543.26</v>
      </c>
      <c r="I7" s="17">
        <v>3.343</v>
      </c>
      <c r="J7" s="17">
        <v>7.2999999999999995E-2</v>
      </c>
      <c r="K7" s="17">
        <v>0.25619999999999998</v>
      </c>
      <c r="L7" s="17">
        <v>4.1000000000000003E-3</v>
      </c>
      <c r="M7" s="132">
        <v>0.78080000000000005</v>
      </c>
      <c r="N7" s="17">
        <v>9.4820000000000002E-2</v>
      </c>
      <c r="O7" s="17">
        <v>1.6999999999999999E-3</v>
      </c>
      <c r="P7" s="17"/>
      <c r="Q7" s="32">
        <v>1489</v>
      </c>
      <c r="R7" s="17">
        <v>17</v>
      </c>
      <c r="S7" s="175">
        <v>1470</v>
      </c>
      <c r="T7" s="175">
        <v>21</v>
      </c>
      <c r="U7" s="121">
        <f t="shared" si="2"/>
        <v>1.4285714285714286</v>
      </c>
      <c r="V7" s="17">
        <v>1524</v>
      </c>
      <c r="W7" s="17">
        <v>33</v>
      </c>
      <c r="X7" s="159">
        <f t="shared" si="3"/>
        <v>2.296587926509186</v>
      </c>
    </row>
    <row r="8" spans="1:24" x14ac:dyDescent="0.2">
      <c r="A8" s="50" t="s">
        <v>157</v>
      </c>
      <c r="B8" s="30">
        <v>22.373999999999999</v>
      </c>
      <c r="C8" s="17">
        <v>535</v>
      </c>
      <c r="D8" s="17">
        <v>29</v>
      </c>
      <c r="E8" s="17">
        <v>52</v>
      </c>
      <c r="F8" s="17">
        <v>1.6</v>
      </c>
      <c r="G8" s="158">
        <f t="shared" si="0"/>
        <v>9.719626168224299E-2</v>
      </c>
      <c r="H8" s="32">
        <f t="shared" si="1"/>
        <v>547.22</v>
      </c>
      <c r="I8" s="17">
        <v>3.5230000000000001</v>
      </c>
      <c r="J8" s="17">
        <v>5.8999999999999997E-2</v>
      </c>
      <c r="K8" s="17">
        <v>0.26840000000000003</v>
      </c>
      <c r="L8" s="17">
        <v>3.5000000000000001E-3</v>
      </c>
      <c r="M8" s="132">
        <v>0.41442000000000001</v>
      </c>
      <c r="N8" s="17">
        <v>9.5409999999999995E-2</v>
      </c>
      <c r="O8" s="17">
        <v>1.6999999999999999E-3</v>
      </c>
      <c r="P8" s="17"/>
      <c r="Q8" s="32">
        <v>1531.8</v>
      </c>
      <c r="R8" s="17">
        <v>13</v>
      </c>
      <c r="S8" s="175">
        <v>1532</v>
      </c>
      <c r="T8" s="175">
        <v>18</v>
      </c>
      <c r="U8" s="121">
        <f t="shared" si="2"/>
        <v>1.1749347258485638</v>
      </c>
      <c r="V8" s="17">
        <v>1533</v>
      </c>
      <c r="W8" s="17">
        <v>33</v>
      </c>
      <c r="X8" s="159">
        <f t="shared" si="3"/>
        <v>7.8277886497069016E-2</v>
      </c>
    </row>
    <row r="9" spans="1:24" x14ac:dyDescent="0.2">
      <c r="A9" s="50" t="s">
        <v>146</v>
      </c>
      <c r="B9" s="30">
        <v>22.835999999999999</v>
      </c>
      <c r="C9" s="17">
        <v>1810</v>
      </c>
      <c r="D9" s="17">
        <v>180</v>
      </c>
      <c r="E9" s="17">
        <v>130</v>
      </c>
      <c r="F9" s="17">
        <v>10</v>
      </c>
      <c r="G9" s="158">
        <f t="shared" si="0"/>
        <v>7.18232044198895E-2</v>
      </c>
      <c r="H9" s="32">
        <f t="shared" si="1"/>
        <v>1840.55</v>
      </c>
      <c r="I9" s="17">
        <v>2.84</v>
      </c>
      <c r="J9" s="17">
        <v>0.19</v>
      </c>
      <c r="K9" s="17">
        <v>0.21299999999999999</v>
      </c>
      <c r="L9" s="17">
        <v>1.2999999999999999E-2</v>
      </c>
      <c r="M9" s="132">
        <v>0.97289999999999999</v>
      </c>
      <c r="N9" s="17">
        <v>9.6799999999999997E-2</v>
      </c>
      <c r="O9" s="17">
        <v>1.8E-3</v>
      </c>
      <c r="P9" s="17"/>
      <c r="Q9" s="32">
        <v>1336</v>
      </c>
      <c r="R9" s="17">
        <v>52</v>
      </c>
      <c r="S9" s="175">
        <v>1235</v>
      </c>
      <c r="T9" s="175">
        <v>69</v>
      </c>
      <c r="U9" s="121">
        <f t="shared" si="2"/>
        <v>5.5870445344129553</v>
      </c>
      <c r="V9" s="17">
        <v>1566</v>
      </c>
      <c r="W9" s="17">
        <v>35</v>
      </c>
      <c r="X9" s="159">
        <f t="shared" si="3"/>
        <v>14.687100893997451</v>
      </c>
    </row>
    <row r="10" spans="1:24" x14ac:dyDescent="0.2">
      <c r="A10" s="50" t="s">
        <v>236</v>
      </c>
      <c r="B10" s="30">
        <v>20.817</v>
      </c>
      <c r="C10" s="17">
        <v>194</v>
      </c>
      <c r="D10" s="17">
        <v>14</v>
      </c>
      <c r="E10" s="17">
        <v>46.1</v>
      </c>
      <c r="F10" s="17">
        <v>2.7</v>
      </c>
      <c r="G10" s="31">
        <f t="shared" si="0"/>
        <v>0.23762886597938146</v>
      </c>
      <c r="H10" s="32">
        <f t="shared" si="1"/>
        <v>204.83349999999999</v>
      </c>
      <c r="I10" s="56">
        <v>3.77</v>
      </c>
      <c r="J10" s="56">
        <v>7.5999999999999998E-2</v>
      </c>
      <c r="K10" s="56">
        <v>0.27939999999999998</v>
      </c>
      <c r="L10" s="56">
        <v>4.7000000000000002E-3</v>
      </c>
      <c r="M10" s="82">
        <v>0.67320000000000002</v>
      </c>
      <c r="N10" s="17">
        <v>9.7900000000000001E-2</v>
      </c>
      <c r="O10" s="17">
        <v>1.9E-3</v>
      </c>
      <c r="P10" s="17"/>
      <c r="Q10" s="32">
        <v>1586</v>
      </c>
      <c r="R10" s="17">
        <v>16</v>
      </c>
      <c r="S10" s="175">
        <v>1590</v>
      </c>
      <c r="T10" s="175">
        <v>24</v>
      </c>
      <c r="U10" s="121">
        <f t="shared" si="2"/>
        <v>1.5094339622641511</v>
      </c>
      <c r="V10" s="17">
        <v>1585</v>
      </c>
      <c r="W10" s="17">
        <v>37</v>
      </c>
      <c r="X10" s="159">
        <f t="shared" si="3"/>
        <v>-6.309148264984632E-2</v>
      </c>
    </row>
    <row r="11" spans="1:24" x14ac:dyDescent="0.2">
      <c r="A11" s="50" t="s">
        <v>221</v>
      </c>
      <c r="B11" s="30">
        <v>18.106999999999999</v>
      </c>
      <c r="C11" s="17">
        <v>240</v>
      </c>
      <c r="D11" s="17">
        <v>16</v>
      </c>
      <c r="E11" s="17">
        <v>30.1</v>
      </c>
      <c r="F11" s="17">
        <v>1.4</v>
      </c>
      <c r="G11" s="31">
        <f t="shared" si="0"/>
        <v>0.12541666666666668</v>
      </c>
      <c r="H11" s="32">
        <f t="shared" si="1"/>
        <v>247.0735</v>
      </c>
      <c r="I11" s="60">
        <v>4.0090000000000003</v>
      </c>
      <c r="J11" s="60">
        <v>7.3999999999999996E-2</v>
      </c>
      <c r="K11" s="60">
        <v>0.29310000000000003</v>
      </c>
      <c r="L11" s="60">
        <v>4.7000000000000002E-3</v>
      </c>
      <c r="M11" s="83">
        <v>0.64158000000000004</v>
      </c>
      <c r="N11" s="17">
        <v>9.8799999999999999E-2</v>
      </c>
      <c r="O11" s="17">
        <v>1.8E-3</v>
      </c>
      <c r="P11" s="17"/>
      <c r="Q11" s="32">
        <v>1636</v>
      </c>
      <c r="R11" s="17">
        <v>15</v>
      </c>
      <c r="S11" s="175">
        <v>1657</v>
      </c>
      <c r="T11" s="175">
        <v>23</v>
      </c>
      <c r="U11" s="121">
        <f t="shared" si="2"/>
        <v>1.388050694025347</v>
      </c>
      <c r="V11" s="17">
        <v>1602</v>
      </c>
      <c r="W11" s="17">
        <v>32</v>
      </c>
      <c r="X11" s="159">
        <f t="shared" si="3"/>
        <v>-2.1223470661672961</v>
      </c>
    </row>
    <row r="12" spans="1:24" x14ac:dyDescent="0.2">
      <c r="A12" s="50" t="s">
        <v>244</v>
      </c>
      <c r="B12" s="30">
        <v>21.221</v>
      </c>
      <c r="C12" s="17">
        <v>372</v>
      </c>
      <c r="D12" s="17">
        <v>24</v>
      </c>
      <c r="E12" s="17">
        <v>81.099999999999994</v>
      </c>
      <c r="F12" s="17">
        <v>2.6</v>
      </c>
      <c r="G12" s="31">
        <f t="shared" si="0"/>
        <v>0.21801075268817202</v>
      </c>
      <c r="H12" s="32">
        <f t="shared" si="1"/>
        <v>391.05849999999998</v>
      </c>
      <c r="I12" s="60">
        <v>3.9380000000000002</v>
      </c>
      <c r="J12" s="60">
        <v>6.9000000000000006E-2</v>
      </c>
      <c r="K12" s="60">
        <v>0.28610000000000002</v>
      </c>
      <c r="L12" s="60">
        <v>4.1000000000000003E-3</v>
      </c>
      <c r="M12" s="83">
        <v>0.52159</v>
      </c>
      <c r="N12" s="17">
        <v>9.9400000000000002E-2</v>
      </c>
      <c r="O12" s="17">
        <v>1.8E-3</v>
      </c>
      <c r="P12" s="17"/>
      <c r="Q12" s="32">
        <v>1620.6</v>
      </c>
      <c r="R12" s="17">
        <v>14</v>
      </c>
      <c r="S12" s="175">
        <v>1624</v>
      </c>
      <c r="T12" s="175">
        <v>20</v>
      </c>
      <c r="U12" s="121">
        <f t="shared" si="2"/>
        <v>1.2315270935960592</v>
      </c>
      <c r="V12" s="17">
        <v>1613</v>
      </c>
      <c r="W12" s="17">
        <v>34</v>
      </c>
      <c r="X12" s="159">
        <f t="shared" si="3"/>
        <v>-0.47117172969621812</v>
      </c>
    </row>
    <row r="13" spans="1:24" x14ac:dyDescent="0.2">
      <c r="A13" s="50" t="s">
        <v>193</v>
      </c>
      <c r="B13" s="30">
        <v>9.4572000000000003</v>
      </c>
      <c r="C13" s="17">
        <v>37.9</v>
      </c>
      <c r="D13" s="17">
        <v>1.4</v>
      </c>
      <c r="E13" s="17">
        <v>18.600000000000001</v>
      </c>
      <c r="F13" s="17">
        <v>1.1000000000000001</v>
      </c>
      <c r="G13" s="31">
        <f t="shared" si="0"/>
        <v>0.49076517150395782</v>
      </c>
      <c r="H13" s="32">
        <f t="shared" si="1"/>
        <v>42.271000000000001</v>
      </c>
      <c r="I13" s="60">
        <v>4.0599999999999996</v>
      </c>
      <c r="J13" s="60">
        <v>0.14000000000000001</v>
      </c>
      <c r="K13" s="60">
        <v>0.2954</v>
      </c>
      <c r="L13" s="60">
        <v>6.4999999999999997E-3</v>
      </c>
      <c r="M13" s="83">
        <v>0.20888000000000001</v>
      </c>
      <c r="N13" s="17">
        <v>9.9400000000000002E-2</v>
      </c>
      <c r="O13" s="17">
        <v>3.5999999999999999E-3</v>
      </c>
      <c r="P13" s="17"/>
      <c r="Q13" s="32">
        <v>1647</v>
      </c>
      <c r="R13" s="17">
        <v>27</v>
      </c>
      <c r="S13" s="175">
        <v>1668</v>
      </c>
      <c r="T13" s="175">
        <v>32</v>
      </c>
      <c r="U13" s="121">
        <f t="shared" si="2"/>
        <v>1.9184652278177456</v>
      </c>
      <c r="V13" s="17">
        <v>1613</v>
      </c>
      <c r="W13" s="17">
        <v>64</v>
      </c>
      <c r="X13" s="159">
        <f t="shared" si="3"/>
        <v>-2.1078735275883442</v>
      </c>
    </row>
    <row r="14" spans="1:24" x14ac:dyDescent="0.2">
      <c r="A14" s="50" t="s">
        <v>175</v>
      </c>
      <c r="B14" s="30">
        <v>22.49</v>
      </c>
      <c r="C14" s="17">
        <v>375</v>
      </c>
      <c r="D14" s="17">
        <v>12</v>
      </c>
      <c r="E14" s="17">
        <v>211.2</v>
      </c>
      <c r="F14" s="17">
        <v>8.5</v>
      </c>
      <c r="G14" s="31">
        <f t="shared" si="0"/>
        <v>0.56319999999999992</v>
      </c>
      <c r="H14" s="32">
        <f t="shared" si="1"/>
        <v>424.63200000000001</v>
      </c>
      <c r="I14" s="60">
        <v>3.9590000000000001</v>
      </c>
      <c r="J14" s="60">
        <v>8.7999999999999995E-2</v>
      </c>
      <c r="K14" s="60">
        <v>0.28860000000000002</v>
      </c>
      <c r="L14" s="60">
        <v>5.7000000000000002E-3</v>
      </c>
      <c r="M14" s="83">
        <v>0.90622999999999998</v>
      </c>
      <c r="N14" s="17">
        <v>9.9570000000000006E-2</v>
      </c>
      <c r="O14" s="17">
        <v>1.6000000000000001E-3</v>
      </c>
      <c r="P14" s="17"/>
      <c r="Q14" s="32">
        <v>1624</v>
      </c>
      <c r="R14" s="17">
        <v>18</v>
      </c>
      <c r="S14" s="175">
        <v>1633</v>
      </c>
      <c r="T14" s="175">
        <v>28</v>
      </c>
      <c r="U14" s="121">
        <f t="shared" si="2"/>
        <v>1.7146356399265157</v>
      </c>
      <c r="V14" s="17">
        <v>1615</v>
      </c>
      <c r="W14" s="17">
        <v>30</v>
      </c>
      <c r="X14" s="159">
        <f t="shared" si="3"/>
        <v>-0.55727554179567651</v>
      </c>
    </row>
    <row r="15" spans="1:24" x14ac:dyDescent="0.2">
      <c r="A15" s="50" t="s">
        <v>210</v>
      </c>
      <c r="B15" s="30">
        <v>20.99</v>
      </c>
      <c r="C15" s="17">
        <v>342</v>
      </c>
      <c r="D15" s="17">
        <v>26</v>
      </c>
      <c r="E15" s="17">
        <v>178</v>
      </c>
      <c r="F15" s="17">
        <v>13</v>
      </c>
      <c r="G15" s="31">
        <f t="shared" si="0"/>
        <v>0.52046783625730997</v>
      </c>
      <c r="H15" s="32">
        <f t="shared" si="1"/>
        <v>383.83</v>
      </c>
      <c r="I15" s="60">
        <v>4.0880000000000001</v>
      </c>
      <c r="J15" s="60">
        <v>6.7000000000000004E-2</v>
      </c>
      <c r="K15" s="60">
        <v>0.29909999999999998</v>
      </c>
      <c r="L15" s="60">
        <v>3.8E-3</v>
      </c>
      <c r="M15" s="83">
        <v>0.59938000000000002</v>
      </c>
      <c r="N15" s="17">
        <v>9.9680000000000005E-2</v>
      </c>
      <c r="O15" s="17">
        <v>1.6999999999999999E-3</v>
      </c>
      <c r="P15" s="17"/>
      <c r="Q15" s="32">
        <v>1652.2</v>
      </c>
      <c r="R15" s="17">
        <v>14</v>
      </c>
      <c r="S15" s="175">
        <v>1687</v>
      </c>
      <c r="T15" s="175">
        <v>19</v>
      </c>
      <c r="U15" s="121">
        <f t="shared" si="2"/>
        <v>1.1262596324836989</v>
      </c>
      <c r="V15" s="17">
        <v>1618</v>
      </c>
      <c r="W15" s="17">
        <v>32</v>
      </c>
      <c r="X15" s="159">
        <f t="shared" si="3"/>
        <v>-2.113720642768846</v>
      </c>
    </row>
    <row r="16" spans="1:24" x14ac:dyDescent="0.2">
      <c r="A16" s="50" t="s">
        <v>110</v>
      </c>
      <c r="B16" s="30">
        <v>22.777999999999999</v>
      </c>
      <c r="C16" s="17">
        <v>141.6</v>
      </c>
      <c r="D16" s="17">
        <v>7.2</v>
      </c>
      <c r="E16" s="17">
        <v>66.900000000000006</v>
      </c>
      <c r="F16" s="17">
        <v>4</v>
      </c>
      <c r="G16" s="31">
        <f t="shared" si="0"/>
        <v>0.47245762711864414</v>
      </c>
      <c r="H16" s="32">
        <f t="shared" si="1"/>
        <v>157.32149999999999</v>
      </c>
      <c r="I16" s="60">
        <v>3.9169999999999998</v>
      </c>
      <c r="J16" s="60">
        <v>7.3999999999999996E-2</v>
      </c>
      <c r="K16" s="60">
        <v>0.28410000000000002</v>
      </c>
      <c r="L16" s="60">
        <v>4.4000000000000003E-3</v>
      </c>
      <c r="M16" s="83">
        <v>0.53739999999999999</v>
      </c>
      <c r="N16" s="17">
        <v>9.98E-2</v>
      </c>
      <c r="O16" s="17">
        <v>1.9E-3</v>
      </c>
      <c r="P16" s="17"/>
      <c r="Q16" s="32">
        <v>1616</v>
      </c>
      <c r="R16" s="17">
        <v>15</v>
      </c>
      <c r="S16" s="175">
        <v>1612</v>
      </c>
      <c r="T16" s="175">
        <v>22</v>
      </c>
      <c r="U16" s="121">
        <f t="shared" si="2"/>
        <v>1.3647642679900744</v>
      </c>
      <c r="V16" s="17">
        <v>1619</v>
      </c>
      <c r="W16" s="17">
        <v>36</v>
      </c>
      <c r="X16" s="159">
        <f t="shared" si="3"/>
        <v>0.18529956763434496</v>
      </c>
    </row>
    <row r="17" spans="1:24" x14ac:dyDescent="0.2">
      <c r="A17" s="50" t="s">
        <v>199</v>
      </c>
      <c r="B17" s="30">
        <v>22.835999999999999</v>
      </c>
      <c r="C17" s="17">
        <v>835</v>
      </c>
      <c r="D17" s="17">
        <v>33</v>
      </c>
      <c r="E17" s="17">
        <v>92</v>
      </c>
      <c r="F17" s="17">
        <v>2.7</v>
      </c>
      <c r="G17" s="31">
        <f t="shared" si="0"/>
        <v>0.11017964071856287</v>
      </c>
      <c r="H17" s="32">
        <f t="shared" si="1"/>
        <v>856.62</v>
      </c>
      <c r="I17" s="60">
        <v>2.3610000000000002</v>
      </c>
      <c r="J17" s="60">
        <v>8.5000000000000006E-2</v>
      </c>
      <c r="K17" s="60">
        <v>0.17199999999999999</v>
      </c>
      <c r="L17" s="60">
        <v>5.8999999999999999E-3</v>
      </c>
      <c r="M17" s="83">
        <v>0.95676000000000005</v>
      </c>
      <c r="N17" s="17">
        <v>9.9769999999999998E-2</v>
      </c>
      <c r="O17" s="17">
        <v>1.6999999999999999E-3</v>
      </c>
      <c r="P17" s="17"/>
      <c r="Q17" s="32">
        <v>1226</v>
      </c>
      <c r="R17" s="17">
        <v>27</v>
      </c>
      <c r="S17" s="175">
        <v>1028</v>
      </c>
      <c r="T17" s="175">
        <v>32</v>
      </c>
      <c r="U17" s="121">
        <f t="shared" si="2"/>
        <v>3.1128404669260701</v>
      </c>
      <c r="V17" s="17">
        <v>1620</v>
      </c>
      <c r="W17" s="17">
        <v>31</v>
      </c>
      <c r="X17" s="159">
        <f t="shared" si="3"/>
        <v>24.320987654320991</v>
      </c>
    </row>
    <row r="18" spans="1:24" x14ac:dyDescent="0.2">
      <c r="A18" s="50" t="s">
        <v>219</v>
      </c>
      <c r="B18" s="30">
        <v>20.414000000000001</v>
      </c>
      <c r="C18" s="17">
        <v>615</v>
      </c>
      <c r="D18" s="17">
        <v>37</v>
      </c>
      <c r="E18" s="17">
        <v>293</v>
      </c>
      <c r="F18" s="17">
        <v>18</v>
      </c>
      <c r="G18" s="31">
        <f t="shared" si="0"/>
        <v>0.47642276422764229</v>
      </c>
      <c r="H18" s="32">
        <f t="shared" si="1"/>
        <v>683.85500000000002</v>
      </c>
      <c r="I18" s="60">
        <v>3.7480000000000002</v>
      </c>
      <c r="J18" s="60">
        <v>8.3000000000000004E-2</v>
      </c>
      <c r="K18" s="60">
        <v>0.27089999999999997</v>
      </c>
      <c r="L18" s="60">
        <v>5.3E-3</v>
      </c>
      <c r="M18" s="83">
        <v>0.89134999999999998</v>
      </c>
      <c r="N18" s="17">
        <v>9.9919999999999995E-2</v>
      </c>
      <c r="O18" s="17">
        <v>1.6999999999999999E-3</v>
      </c>
      <c r="P18" s="17"/>
      <c r="Q18" s="32">
        <v>1582</v>
      </c>
      <c r="R18" s="17">
        <v>17</v>
      </c>
      <c r="S18" s="175">
        <v>1544</v>
      </c>
      <c r="T18" s="175">
        <v>27</v>
      </c>
      <c r="U18" s="121">
        <f t="shared" si="2"/>
        <v>1.7487046632124352</v>
      </c>
      <c r="V18" s="17">
        <v>1621</v>
      </c>
      <c r="W18" s="17">
        <v>32</v>
      </c>
      <c r="X18" s="159">
        <f t="shared" si="3"/>
        <v>2.4059222702035754</v>
      </c>
    </row>
    <row r="19" spans="1:24" x14ac:dyDescent="0.2">
      <c r="A19" s="50" t="s">
        <v>220</v>
      </c>
      <c r="B19" s="30">
        <v>20.356000000000002</v>
      </c>
      <c r="C19" s="17">
        <v>678</v>
      </c>
      <c r="D19" s="17">
        <v>43</v>
      </c>
      <c r="E19" s="17">
        <v>89.6</v>
      </c>
      <c r="F19" s="17">
        <v>6</v>
      </c>
      <c r="G19" s="31">
        <f t="shared" si="0"/>
        <v>0.13215339233038348</v>
      </c>
      <c r="H19" s="32">
        <f t="shared" si="1"/>
        <v>699.05600000000004</v>
      </c>
      <c r="I19" s="60">
        <v>3.9689999999999999</v>
      </c>
      <c r="J19" s="60">
        <v>6.2E-2</v>
      </c>
      <c r="K19" s="60">
        <v>0.28839999999999999</v>
      </c>
      <c r="L19" s="60">
        <v>4.0000000000000001E-3</v>
      </c>
      <c r="M19" s="83">
        <v>0.53242</v>
      </c>
      <c r="N19" s="17">
        <v>9.9860000000000004E-2</v>
      </c>
      <c r="O19" s="17">
        <v>1.6999999999999999E-3</v>
      </c>
      <c r="P19" s="17"/>
      <c r="Q19" s="32">
        <v>1628.3</v>
      </c>
      <c r="R19" s="17">
        <v>12</v>
      </c>
      <c r="S19" s="175">
        <v>1633</v>
      </c>
      <c r="T19" s="175">
        <v>20</v>
      </c>
      <c r="U19" s="121">
        <f t="shared" si="2"/>
        <v>1.224739742804654</v>
      </c>
      <c r="V19" s="17">
        <v>1622</v>
      </c>
      <c r="W19" s="17">
        <v>30</v>
      </c>
      <c r="X19" s="159">
        <f t="shared" si="3"/>
        <v>-0.38840937114672514</v>
      </c>
    </row>
    <row r="20" spans="1:24" x14ac:dyDescent="0.2">
      <c r="A20" s="50" t="s">
        <v>233</v>
      </c>
      <c r="B20" s="30">
        <v>22.431999999999999</v>
      </c>
      <c r="C20" s="17">
        <v>642</v>
      </c>
      <c r="D20" s="17">
        <v>33</v>
      </c>
      <c r="E20" s="17">
        <v>146</v>
      </c>
      <c r="F20" s="17">
        <v>11</v>
      </c>
      <c r="G20" s="31">
        <f t="shared" si="0"/>
        <v>0.22741433021806853</v>
      </c>
      <c r="H20" s="32">
        <f t="shared" si="1"/>
        <v>676.31</v>
      </c>
      <c r="I20" s="60">
        <v>3.9660000000000002</v>
      </c>
      <c r="J20" s="60">
        <v>6.6000000000000003E-2</v>
      </c>
      <c r="K20" s="60">
        <v>0.2873</v>
      </c>
      <c r="L20" s="60">
        <v>3.8E-3</v>
      </c>
      <c r="M20" s="83">
        <v>0.62326999999999999</v>
      </c>
      <c r="N20" s="17">
        <v>9.9940000000000001E-2</v>
      </c>
      <c r="O20" s="17">
        <v>1.6000000000000001E-3</v>
      </c>
      <c r="P20" s="17"/>
      <c r="Q20" s="32">
        <v>1627.4</v>
      </c>
      <c r="R20" s="17">
        <v>14</v>
      </c>
      <c r="S20" s="175">
        <v>1627</v>
      </c>
      <c r="T20" s="175">
        <v>19</v>
      </c>
      <c r="U20" s="121">
        <f t="shared" si="2"/>
        <v>1.1677934849416103</v>
      </c>
      <c r="V20" s="17">
        <v>1623</v>
      </c>
      <c r="W20" s="17">
        <v>29</v>
      </c>
      <c r="X20" s="159">
        <f t="shared" si="3"/>
        <v>-0.27110289587184422</v>
      </c>
    </row>
    <row r="21" spans="1:24" x14ac:dyDescent="0.2">
      <c r="A21" s="50" t="s">
        <v>158</v>
      </c>
      <c r="B21" s="30">
        <v>18.741</v>
      </c>
      <c r="C21" s="17">
        <v>310</v>
      </c>
      <c r="D21" s="17">
        <v>36</v>
      </c>
      <c r="E21" s="17">
        <v>103.4</v>
      </c>
      <c r="F21" s="17">
        <v>8.5</v>
      </c>
      <c r="G21" s="31">
        <f t="shared" si="0"/>
        <v>0.3335483870967742</v>
      </c>
      <c r="H21" s="32">
        <f t="shared" si="1"/>
        <v>334.29899999999998</v>
      </c>
      <c r="I21" s="60">
        <v>4.1139999999999999</v>
      </c>
      <c r="J21" s="60">
        <v>8.5000000000000006E-2</v>
      </c>
      <c r="K21" s="60">
        <v>0.29920000000000002</v>
      </c>
      <c r="L21" s="60">
        <v>4.8999999999999998E-3</v>
      </c>
      <c r="M21" s="83">
        <v>0.64907999999999999</v>
      </c>
      <c r="N21" s="17">
        <v>0.10009999999999999</v>
      </c>
      <c r="O21" s="17">
        <v>1.8E-3</v>
      </c>
      <c r="P21" s="17"/>
      <c r="Q21" s="32">
        <v>1657</v>
      </c>
      <c r="R21" s="17">
        <v>17</v>
      </c>
      <c r="S21" s="175">
        <v>1687</v>
      </c>
      <c r="T21" s="175">
        <v>24</v>
      </c>
      <c r="U21" s="121">
        <f t="shared" si="2"/>
        <v>1.4226437462951986</v>
      </c>
      <c r="V21" s="17">
        <v>1623</v>
      </c>
      <c r="W21" s="17">
        <v>34</v>
      </c>
      <c r="X21" s="159">
        <f t="shared" si="3"/>
        <v>-2.0948860135551417</v>
      </c>
    </row>
    <row r="22" spans="1:24" x14ac:dyDescent="0.2">
      <c r="A22" s="50" t="s">
        <v>140</v>
      </c>
      <c r="B22" s="30">
        <v>20.183</v>
      </c>
      <c r="C22" s="17">
        <v>200</v>
      </c>
      <c r="D22" s="17">
        <v>11</v>
      </c>
      <c r="E22" s="17">
        <v>52.7</v>
      </c>
      <c r="F22" s="17">
        <v>2.2000000000000002</v>
      </c>
      <c r="G22" s="31">
        <f t="shared" si="0"/>
        <v>0.26350000000000001</v>
      </c>
      <c r="H22" s="32">
        <f t="shared" si="1"/>
        <v>212.3845</v>
      </c>
      <c r="I22" s="60">
        <v>3.7269999999999999</v>
      </c>
      <c r="J22" s="60">
        <v>7.3999999999999996E-2</v>
      </c>
      <c r="K22" s="60">
        <v>0.27110000000000001</v>
      </c>
      <c r="L22" s="60">
        <v>4.3E-3</v>
      </c>
      <c r="M22" s="83">
        <v>0.58855999999999997</v>
      </c>
      <c r="N22" s="17">
        <v>0.10009999999999999</v>
      </c>
      <c r="O22" s="17">
        <v>2E-3</v>
      </c>
      <c r="P22" s="17"/>
      <c r="Q22" s="32">
        <v>1576</v>
      </c>
      <c r="R22" s="17">
        <v>16</v>
      </c>
      <c r="S22" s="175">
        <v>1546</v>
      </c>
      <c r="T22" s="175">
        <v>22</v>
      </c>
      <c r="U22" s="121">
        <f t="shared" si="2"/>
        <v>1.4230271668822769</v>
      </c>
      <c r="V22" s="17">
        <v>1624</v>
      </c>
      <c r="W22" s="17">
        <v>38</v>
      </c>
      <c r="X22" s="159">
        <f t="shared" si="3"/>
        <v>2.9556650246305383</v>
      </c>
    </row>
    <row r="23" spans="1:24" x14ac:dyDescent="0.2">
      <c r="A23" s="50" t="s">
        <v>241</v>
      </c>
      <c r="B23" s="30">
        <v>14.82</v>
      </c>
      <c r="C23" s="17">
        <v>542</v>
      </c>
      <c r="D23" s="17">
        <v>46</v>
      </c>
      <c r="E23" s="17">
        <v>72</v>
      </c>
      <c r="F23" s="17">
        <v>4.3</v>
      </c>
      <c r="G23" s="31">
        <f t="shared" si="0"/>
        <v>0.13284132841328414</v>
      </c>
      <c r="H23" s="32">
        <f t="shared" si="1"/>
        <v>558.91999999999996</v>
      </c>
      <c r="I23" s="60">
        <v>4.74</v>
      </c>
      <c r="J23" s="60">
        <v>0.21</v>
      </c>
      <c r="K23" s="60">
        <v>0.34399999999999997</v>
      </c>
      <c r="L23" s="60">
        <v>1.4999999999999999E-2</v>
      </c>
      <c r="M23" s="83">
        <v>0.97823000000000004</v>
      </c>
      <c r="N23" s="17">
        <v>0.1002</v>
      </c>
      <c r="O23" s="17">
        <v>1.9E-3</v>
      </c>
      <c r="P23" s="17"/>
      <c r="Q23" s="32">
        <v>1766</v>
      </c>
      <c r="R23" s="17">
        <v>36</v>
      </c>
      <c r="S23" s="175">
        <v>1901</v>
      </c>
      <c r="T23" s="175">
        <v>69</v>
      </c>
      <c r="U23" s="121">
        <f t="shared" si="2"/>
        <v>3.6296685954760655</v>
      </c>
      <c r="V23" s="17">
        <v>1624</v>
      </c>
      <c r="W23" s="17">
        <v>36</v>
      </c>
      <c r="X23" s="159">
        <f t="shared" si="3"/>
        <v>-8.7438423645320285</v>
      </c>
    </row>
    <row r="24" spans="1:24" x14ac:dyDescent="0.2">
      <c r="A24" s="50" t="s">
        <v>249</v>
      </c>
      <c r="B24" s="30">
        <v>22.835999999999999</v>
      </c>
      <c r="C24" s="17">
        <v>433</v>
      </c>
      <c r="D24" s="17">
        <v>67</v>
      </c>
      <c r="E24" s="17">
        <v>85</v>
      </c>
      <c r="F24" s="17">
        <v>13</v>
      </c>
      <c r="G24" s="31">
        <f t="shared" si="0"/>
        <v>0.19630484988452657</v>
      </c>
      <c r="H24" s="32">
        <f t="shared" si="1"/>
        <v>452.97500000000002</v>
      </c>
      <c r="I24" s="60">
        <v>2.8769999999999998</v>
      </c>
      <c r="J24" s="60">
        <v>0.1</v>
      </c>
      <c r="K24" s="60">
        <v>0.19839999999999999</v>
      </c>
      <c r="L24" s="60">
        <v>6.6E-3</v>
      </c>
      <c r="M24" s="83">
        <v>0.93906999999999996</v>
      </c>
      <c r="N24" s="17">
        <v>0.1</v>
      </c>
      <c r="O24" s="17">
        <v>1.8E-3</v>
      </c>
      <c r="P24" s="17"/>
      <c r="Q24" s="32">
        <v>1371</v>
      </c>
      <c r="R24" s="17">
        <v>28</v>
      </c>
      <c r="S24" s="175">
        <v>1168</v>
      </c>
      <c r="T24" s="175">
        <v>35</v>
      </c>
      <c r="U24" s="121">
        <f t="shared" si="2"/>
        <v>2.9965753424657531</v>
      </c>
      <c r="V24" s="17">
        <v>1625</v>
      </c>
      <c r="W24" s="17">
        <v>34</v>
      </c>
      <c r="X24" s="84">
        <f t="shared" si="3"/>
        <v>15.630769230769225</v>
      </c>
    </row>
    <row r="25" spans="1:24" x14ac:dyDescent="0.2">
      <c r="A25" s="50" t="s">
        <v>142</v>
      </c>
      <c r="B25" s="30">
        <v>13.667</v>
      </c>
      <c r="C25" s="17">
        <v>439</v>
      </c>
      <c r="D25" s="17">
        <v>30</v>
      </c>
      <c r="E25" s="17">
        <v>181</v>
      </c>
      <c r="F25" s="17">
        <v>16</v>
      </c>
      <c r="G25" s="31">
        <f t="shared" si="0"/>
        <v>0.41230068337129838</v>
      </c>
      <c r="H25" s="32">
        <f t="shared" si="1"/>
        <v>481.53499999999997</v>
      </c>
      <c r="I25" s="60">
        <v>4.04</v>
      </c>
      <c r="J25" s="60">
        <v>8.4000000000000005E-2</v>
      </c>
      <c r="K25" s="60">
        <v>0.29260000000000003</v>
      </c>
      <c r="L25" s="60">
        <v>5.4000000000000003E-3</v>
      </c>
      <c r="M25" s="83">
        <v>0.77786</v>
      </c>
      <c r="N25" s="17">
        <v>0.10009999999999999</v>
      </c>
      <c r="O25" s="17">
        <v>1.8E-3</v>
      </c>
      <c r="P25" s="17"/>
      <c r="Q25" s="32">
        <v>1641</v>
      </c>
      <c r="R25" s="17">
        <v>17</v>
      </c>
      <c r="S25" s="175">
        <v>1654</v>
      </c>
      <c r="T25" s="175">
        <v>27</v>
      </c>
      <c r="U25" s="121">
        <f t="shared" si="2"/>
        <v>1.6324062877871828</v>
      </c>
      <c r="V25" s="17">
        <v>1625</v>
      </c>
      <c r="W25" s="17">
        <v>33</v>
      </c>
      <c r="X25" s="159">
        <f t="shared" si="3"/>
        <v>-0.98461538461538378</v>
      </c>
    </row>
    <row r="26" spans="1:24" x14ac:dyDescent="0.2">
      <c r="A26" s="50" t="s">
        <v>243</v>
      </c>
      <c r="B26" s="30">
        <v>22.811</v>
      </c>
      <c r="C26" s="17">
        <v>594</v>
      </c>
      <c r="D26" s="17">
        <v>25</v>
      </c>
      <c r="E26" s="17">
        <v>111.2</v>
      </c>
      <c r="F26" s="17">
        <v>2</v>
      </c>
      <c r="G26" s="31">
        <f t="shared" si="0"/>
        <v>0.18720538720538721</v>
      </c>
      <c r="H26" s="32">
        <f t="shared" si="1"/>
        <v>620.13199999999995</v>
      </c>
      <c r="I26" s="60">
        <v>3.976</v>
      </c>
      <c r="J26" s="60">
        <v>6.2E-2</v>
      </c>
      <c r="K26" s="60">
        <v>0.28870000000000001</v>
      </c>
      <c r="L26" s="60">
        <v>3.8E-3</v>
      </c>
      <c r="M26" s="83">
        <v>0.45484000000000002</v>
      </c>
      <c r="N26" s="17">
        <v>9.98E-2</v>
      </c>
      <c r="O26" s="17">
        <v>1.6999999999999999E-3</v>
      </c>
      <c r="P26" s="17"/>
      <c r="Q26" s="32">
        <v>1628.9</v>
      </c>
      <c r="R26" s="17">
        <v>13</v>
      </c>
      <c r="S26" s="175">
        <v>1635</v>
      </c>
      <c r="T26" s="175">
        <v>19</v>
      </c>
      <c r="U26" s="121">
        <f t="shared" si="2"/>
        <v>1.1620795107033639</v>
      </c>
      <c r="V26" s="17">
        <v>1626</v>
      </c>
      <c r="W26" s="17">
        <v>31</v>
      </c>
      <c r="X26" s="159">
        <f t="shared" si="3"/>
        <v>-0.17835178351783831</v>
      </c>
    </row>
    <row r="27" spans="1:24" x14ac:dyDescent="0.2">
      <c r="A27" s="50" t="s">
        <v>123</v>
      </c>
      <c r="B27" s="30">
        <v>19.087</v>
      </c>
      <c r="C27" s="17">
        <v>628</v>
      </c>
      <c r="D27" s="17">
        <v>31</v>
      </c>
      <c r="E27" s="17">
        <v>111</v>
      </c>
      <c r="F27" s="17">
        <v>5.8</v>
      </c>
      <c r="G27" s="31">
        <f t="shared" si="0"/>
        <v>0.17675159235668789</v>
      </c>
      <c r="H27" s="32">
        <f t="shared" si="1"/>
        <v>654.08500000000004</v>
      </c>
      <c r="I27" s="60">
        <v>3.968</v>
      </c>
      <c r="J27" s="60">
        <v>6.8000000000000005E-2</v>
      </c>
      <c r="K27" s="60">
        <v>0.28889999999999999</v>
      </c>
      <c r="L27" s="60">
        <v>4.7999999999999996E-3</v>
      </c>
      <c r="M27" s="83">
        <v>0.72709999999999997</v>
      </c>
      <c r="N27" s="17">
        <v>9.9839999999999998E-2</v>
      </c>
      <c r="O27" s="17">
        <v>1.6999999999999999E-3</v>
      </c>
      <c r="P27" s="17"/>
      <c r="Q27" s="32">
        <v>1628</v>
      </c>
      <c r="R27" s="17">
        <v>14</v>
      </c>
      <c r="S27" s="175">
        <v>1635</v>
      </c>
      <c r="T27" s="175">
        <v>24</v>
      </c>
      <c r="U27" s="121">
        <f t="shared" si="2"/>
        <v>1.4678899082568808</v>
      </c>
      <c r="V27" s="17">
        <v>1626</v>
      </c>
      <c r="W27" s="17">
        <v>32</v>
      </c>
      <c r="X27" s="159">
        <f t="shared" si="3"/>
        <v>-0.12300123001229846</v>
      </c>
    </row>
    <row r="28" spans="1:24" x14ac:dyDescent="0.2">
      <c r="A28" s="50" t="s">
        <v>189</v>
      </c>
      <c r="B28" s="30">
        <v>22.777999999999999</v>
      </c>
      <c r="C28" s="17">
        <v>361</v>
      </c>
      <c r="D28" s="17">
        <v>11</v>
      </c>
      <c r="E28" s="17">
        <v>184.6</v>
      </c>
      <c r="F28" s="17">
        <v>5.9</v>
      </c>
      <c r="G28" s="31">
        <f t="shared" si="0"/>
        <v>0.51135734072022154</v>
      </c>
      <c r="H28" s="32">
        <f t="shared" si="1"/>
        <v>404.38099999999997</v>
      </c>
      <c r="I28" s="60">
        <v>3.8940000000000001</v>
      </c>
      <c r="J28" s="60">
        <v>7.0000000000000007E-2</v>
      </c>
      <c r="K28" s="60">
        <v>0.28189999999999998</v>
      </c>
      <c r="L28" s="60">
        <v>4.4000000000000003E-3</v>
      </c>
      <c r="M28" s="83">
        <v>0.58979000000000004</v>
      </c>
      <c r="N28" s="17">
        <v>0.1003</v>
      </c>
      <c r="O28" s="17">
        <v>1.8E-3</v>
      </c>
      <c r="P28" s="17"/>
      <c r="Q28" s="32">
        <v>1612.4</v>
      </c>
      <c r="R28" s="17">
        <v>14</v>
      </c>
      <c r="S28" s="175">
        <v>1600</v>
      </c>
      <c r="T28" s="175">
        <v>22</v>
      </c>
      <c r="U28" s="121">
        <f t="shared" si="2"/>
        <v>1.375</v>
      </c>
      <c r="V28" s="17">
        <v>1627</v>
      </c>
      <c r="W28" s="17">
        <v>33</v>
      </c>
      <c r="X28" s="159">
        <f t="shared" si="3"/>
        <v>0.8973570989551316</v>
      </c>
    </row>
    <row r="29" spans="1:24" x14ac:dyDescent="0.2">
      <c r="A29" s="50" t="s">
        <v>109</v>
      </c>
      <c r="B29" s="30">
        <v>22.835999999999999</v>
      </c>
      <c r="C29" s="17">
        <v>399</v>
      </c>
      <c r="D29" s="17">
        <v>60</v>
      </c>
      <c r="E29" s="17">
        <v>28.9</v>
      </c>
      <c r="F29" s="17">
        <v>2</v>
      </c>
      <c r="G29" s="31">
        <f t="shared" si="0"/>
        <v>7.2431077694235582E-2</v>
      </c>
      <c r="H29" s="32">
        <f t="shared" si="1"/>
        <v>405.79149999999998</v>
      </c>
      <c r="I29" s="60">
        <v>3.9630000000000001</v>
      </c>
      <c r="J29" s="60">
        <v>8.2000000000000003E-2</v>
      </c>
      <c r="K29" s="60">
        <v>0.28970000000000001</v>
      </c>
      <c r="L29" s="60">
        <v>5.1000000000000004E-3</v>
      </c>
      <c r="M29" s="83">
        <v>0.62777000000000005</v>
      </c>
      <c r="N29" s="17">
        <v>0.1002</v>
      </c>
      <c r="O29" s="17">
        <v>1.9E-3</v>
      </c>
      <c r="P29" s="17"/>
      <c r="Q29" s="32">
        <v>1627</v>
      </c>
      <c r="R29" s="17">
        <v>17</v>
      </c>
      <c r="S29" s="175">
        <v>1639</v>
      </c>
      <c r="T29" s="175">
        <v>26</v>
      </c>
      <c r="U29" s="121">
        <f t="shared" si="2"/>
        <v>1.5863331299572909</v>
      </c>
      <c r="V29" s="17">
        <v>1627</v>
      </c>
      <c r="W29" s="17">
        <v>36</v>
      </c>
      <c r="X29" s="159">
        <f t="shared" si="3"/>
        <v>0</v>
      </c>
    </row>
    <row r="30" spans="1:24" x14ac:dyDescent="0.2">
      <c r="A30" s="50" t="s">
        <v>200</v>
      </c>
      <c r="B30" s="30">
        <v>22.835999999999999</v>
      </c>
      <c r="C30" s="17">
        <v>243.6</v>
      </c>
      <c r="D30" s="17">
        <v>9.6999999999999993</v>
      </c>
      <c r="E30" s="17">
        <v>69.599999999999994</v>
      </c>
      <c r="F30" s="17">
        <v>2.4</v>
      </c>
      <c r="G30" s="31">
        <f t="shared" si="0"/>
        <v>0.2857142857142857</v>
      </c>
      <c r="H30" s="32">
        <f t="shared" si="1"/>
        <v>259.95600000000002</v>
      </c>
      <c r="I30" s="60">
        <v>3.9910000000000001</v>
      </c>
      <c r="J30" s="60">
        <v>7.4999999999999997E-2</v>
      </c>
      <c r="K30" s="60">
        <v>0.28839999999999999</v>
      </c>
      <c r="L30" s="60">
        <v>4.4999999999999997E-3</v>
      </c>
      <c r="M30" s="83">
        <v>0.57738</v>
      </c>
      <c r="N30" s="17">
        <v>0.10009999999999999</v>
      </c>
      <c r="O30" s="17">
        <v>1.8E-3</v>
      </c>
      <c r="P30" s="17"/>
      <c r="Q30" s="32">
        <v>1632</v>
      </c>
      <c r="R30" s="17">
        <v>15</v>
      </c>
      <c r="S30" s="175">
        <v>1633</v>
      </c>
      <c r="T30" s="175">
        <v>23</v>
      </c>
      <c r="U30" s="121">
        <f t="shared" si="2"/>
        <v>1.4084507042253522</v>
      </c>
      <c r="V30" s="17">
        <v>1628</v>
      </c>
      <c r="W30" s="17">
        <v>35</v>
      </c>
      <c r="X30" s="159">
        <f t="shared" si="3"/>
        <v>-0.24570024570025328</v>
      </c>
    </row>
    <row r="31" spans="1:24" x14ac:dyDescent="0.2">
      <c r="A31" s="50" t="s">
        <v>120</v>
      </c>
      <c r="B31" s="30">
        <v>22.027999999999999</v>
      </c>
      <c r="C31" s="17">
        <v>428</v>
      </c>
      <c r="D31" s="17">
        <v>35</v>
      </c>
      <c r="E31" s="17">
        <v>57</v>
      </c>
      <c r="F31" s="17">
        <v>2.8</v>
      </c>
      <c r="G31" s="31">
        <f t="shared" si="0"/>
        <v>0.13317757009345793</v>
      </c>
      <c r="H31" s="32">
        <f t="shared" si="1"/>
        <v>441.39499999999998</v>
      </c>
      <c r="I31" s="60">
        <v>3.8159999999999998</v>
      </c>
      <c r="J31" s="60">
        <v>7.3999999999999996E-2</v>
      </c>
      <c r="K31" s="60">
        <v>0.27710000000000001</v>
      </c>
      <c r="L31" s="60">
        <v>4.1999999999999997E-3</v>
      </c>
      <c r="M31" s="83">
        <v>0.54974000000000001</v>
      </c>
      <c r="N31" s="17">
        <v>0.1003</v>
      </c>
      <c r="O31" s="17">
        <v>1.9E-3</v>
      </c>
      <c r="P31" s="17"/>
      <c r="Q31" s="32">
        <v>1595</v>
      </c>
      <c r="R31" s="17">
        <v>16</v>
      </c>
      <c r="S31" s="175">
        <v>1576</v>
      </c>
      <c r="T31" s="175">
        <v>21</v>
      </c>
      <c r="U31" s="121">
        <f t="shared" si="2"/>
        <v>1.3324873096446701</v>
      </c>
      <c r="V31" s="17">
        <v>1629</v>
      </c>
      <c r="W31" s="17">
        <v>35</v>
      </c>
      <c r="X31" s="159">
        <f t="shared" si="3"/>
        <v>2.0871700429711426</v>
      </c>
    </row>
    <row r="32" spans="1:24" x14ac:dyDescent="0.2">
      <c r="A32" s="50" t="s">
        <v>132</v>
      </c>
      <c r="B32" s="30">
        <v>22.431999999999999</v>
      </c>
      <c r="C32" s="17">
        <v>214.8</v>
      </c>
      <c r="D32" s="17">
        <v>9</v>
      </c>
      <c r="E32" s="17">
        <v>46.6</v>
      </c>
      <c r="F32" s="17">
        <v>1.1000000000000001</v>
      </c>
      <c r="G32" s="31">
        <f t="shared" si="0"/>
        <v>0.21694599627560521</v>
      </c>
      <c r="H32" s="32">
        <f t="shared" si="1"/>
        <v>225.751</v>
      </c>
      <c r="I32" s="60">
        <v>3.9929999999999999</v>
      </c>
      <c r="J32" s="60">
        <v>7.2999999999999995E-2</v>
      </c>
      <c r="K32" s="60">
        <v>0.28989999999999999</v>
      </c>
      <c r="L32" s="60">
        <v>4.1999999999999997E-3</v>
      </c>
      <c r="M32" s="83">
        <v>0.17493</v>
      </c>
      <c r="N32" s="17">
        <v>0.1004</v>
      </c>
      <c r="O32" s="17">
        <v>2E-3</v>
      </c>
      <c r="P32" s="17"/>
      <c r="Q32" s="32">
        <v>1633</v>
      </c>
      <c r="R32" s="17">
        <v>15</v>
      </c>
      <c r="S32" s="175">
        <v>1641</v>
      </c>
      <c r="T32" s="175">
        <v>21</v>
      </c>
      <c r="U32" s="121">
        <f t="shared" si="2"/>
        <v>1.2797074954296161</v>
      </c>
      <c r="V32" s="17">
        <v>1629</v>
      </c>
      <c r="W32" s="17">
        <v>38</v>
      </c>
      <c r="X32" s="159">
        <f t="shared" si="3"/>
        <v>-0.24554941682013443</v>
      </c>
    </row>
    <row r="33" spans="1:24" x14ac:dyDescent="0.2">
      <c r="A33" s="50" t="s">
        <v>117</v>
      </c>
      <c r="B33" s="30">
        <v>22.777999999999999</v>
      </c>
      <c r="C33" s="17">
        <v>349</v>
      </c>
      <c r="D33" s="17">
        <v>24</v>
      </c>
      <c r="E33" s="17">
        <v>55</v>
      </c>
      <c r="F33" s="17">
        <v>4.9000000000000004</v>
      </c>
      <c r="G33" s="31">
        <f t="shared" si="0"/>
        <v>0.15759312320916904</v>
      </c>
      <c r="H33" s="32">
        <f t="shared" si="1"/>
        <v>361.92500000000001</v>
      </c>
      <c r="I33" s="60">
        <v>4.0069999999999997</v>
      </c>
      <c r="J33" s="60">
        <v>6.9000000000000006E-2</v>
      </c>
      <c r="K33" s="60">
        <v>0.2893</v>
      </c>
      <c r="L33" s="60">
        <v>4.4999999999999997E-3</v>
      </c>
      <c r="M33" s="83">
        <v>0.47098000000000001</v>
      </c>
      <c r="N33" s="17">
        <v>0.10050000000000001</v>
      </c>
      <c r="O33" s="17">
        <v>1.9E-3</v>
      </c>
      <c r="P33" s="17"/>
      <c r="Q33" s="32">
        <v>1635.7</v>
      </c>
      <c r="R33" s="17">
        <v>14</v>
      </c>
      <c r="S33" s="175">
        <v>1638</v>
      </c>
      <c r="T33" s="175">
        <v>23</v>
      </c>
      <c r="U33" s="121">
        <f t="shared" si="2"/>
        <v>1.4041514041514043</v>
      </c>
      <c r="V33" s="17">
        <v>1630</v>
      </c>
      <c r="W33" s="17">
        <v>34</v>
      </c>
      <c r="X33" s="159">
        <f t="shared" si="3"/>
        <v>-0.34969325153375586</v>
      </c>
    </row>
    <row r="34" spans="1:24" x14ac:dyDescent="0.2">
      <c r="A34" s="50" t="s">
        <v>159</v>
      </c>
      <c r="B34" s="30">
        <v>21.797999999999998</v>
      </c>
      <c r="C34" s="17">
        <v>614</v>
      </c>
      <c r="D34" s="17">
        <v>38</v>
      </c>
      <c r="E34" s="17">
        <v>119</v>
      </c>
      <c r="F34" s="17">
        <v>11</v>
      </c>
      <c r="G34" s="31">
        <f t="shared" si="0"/>
        <v>0.19381107491856678</v>
      </c>
      <c r="H34" s="32">
        <f t="shared" si="1"/>
        <v>641.96500000000003</v>
      </c>
      <c r="I34" s="60">
        <v>3.9889999999999999</v>
      </c>
      <c r="J34" s="60">
        <v>6.6000000000000003E-2</v>
      </c>
      <c r="K34" s="60">
        <v>0.28920000000000001</v>
      </c>
      <c r="L34" s="60">
        <v>3.7000000000000002E-3</v>
      </c>
      <c r="M34" s="83">
        <v>0.58660000000000001</v>
      </c>
      <c r="N34" s="17">
        <v>0.10034999999999999</v>
      </c>
      <c r="O34" s="17">
        <v>1.6999999999999999E-3</v>
      </c>
      <c r="P34" s="17"/>
      <c r="Q34" s="32">
        <v>1631.2</v>
      </c>
      <c r="R34" s="17">
        <v>13</v>
      </c>
      <c r="S34" s="175">
        <v>1638</v>
      </c>
      <c r="T34" s="175">
        <v>18</v>
      </c>
      <c r="U34" s="121">
        <f t="shared" si="2"/>
        <v>1.098901098901099</v>
      </c>
      <c r="V34" s="17">
        <v>1630</v>
      </c>
      <c r="W34" s="17">
        <v>32</v>
      </c>
      <c r="X34" s="159">
        <f t="shared" si="3"/>
        <v>-7.3619631901844507E-2</v>
      </c>
    </row>
    <row r="35" spans="1:24" x14ac:dyDescent="0.2">
      <c r="A35" s="50" t="s">
        <v>172</v>
      </c>
      <c r="B35" s="30">
        <v>22.373999999999999</v>
      </c>
      <c r="C35" s="17">
        <v>353</v>
      </c>
      <c r="D35" s="17">
        <v>23</v>
      </c>
      <c r="E35" s="17">
        <v>30.9</v>
      </c>
      <c r="F35" s="17">
        <v>1.1000000000000001</v>
      </c>
      <c r="G35" s="31">
        <f t="shared" ref="G35:G66" si="4">E35/C35</f>
        <v>8.753541076487252E-2</v>
      </c>
      <c r="H35" s="32">
        <f t="shared" ref="H35:H66" si="5">C35+(0.235*E35)</f>
        <v>360.26150000000001</v>
      </c>
      <c r="I35" s="60">
        <v>3.9489999999999998</v>
      </c>
      <c r="J35" s="60">
        <v>7.1999999999999995E-2</v>
      </c>
      <c r="K35" s="60">
        <v>0.28289999999999998</v>
      </c>
      <c r="L35" s="60">
        <v>4.1000000000000003E-3</v>
      </c>
      <c r="M35" s="83">
        <v>0.50234000000000001</v>
      </c>
      <c r="N35" s="17">
        <v>0.10050000000000001</v>
      </c>
      <c r="O35" s="17">
        <v>1.8E-3</v>
      </c>
      <c r="P35" s="17"/>
      <c r="Q35" s="32">
        <v>1622.6</v>
      </c>
      <c r="R35" s="17">
        <v>15</v>
      </c>
      <c r="S35" s="175">
        <v>1605</v>
      </c>
      <c r="T35" s="175">
        <v>21</v>
      </c>
      <c r="U35" s="121">
        <f t="shared" ref="U35:U66" si="6">T35/S35*100</f>
        <v>1.3084112149532712</v>
      </c>
      <c r="V35" s="17">
        <v>1631</v>
      </c>
      <c r="W35" s="17">
        <v>34</v>
      </c>
      <c r="X35" s="159">
        <f t="shared" ref="X35:X66" si="7">100*(1-(Q35/V35))</f>
        <v>0.51502145922747156</v>
      </c>
    </row>
    <row r="36" spans="1:24" x14ac:dyDescent="0.2">
      <c r="A36" s="50" t="s">
        <v>213</v>
      </c>
      <c r="B36" s="30">
        <v>22.201000000000001</v>
      </c>
      <c r="C36" s="17">
        <v>833</v>
      </c>
      <c r="D36" s="17">
        <v>50</v>
      </c>
      <c r="E36" s="17">
        <v>90.4</v>
      </c>
      <c r="F36" s="17">
        <v>3.1</v>
      </c>
      <c r="G36" s="31">
        <f t="shared" si="4"/>
        <v>0.10852340936374551</v>
      </c>
      <c r="H36" s="32">
        <f t="shared" si="5"/>
        <v>854.24400000000003</v>
      </c>
      <c r="I36" s="60">
        <v>4.0339999999999998</v>
      </c>
      <c r="J36" s="60">
        <v>6.7000000000000004E-2</v>
      </c>
      <c r="K36" s="60">
        <v>0.29160000000000003</v>
      </c>
      <c r="L36" s="60">
        <v>3.8999999999999998E-3</v>
      </c>
      <c r="M36" s="83">
        <v>0.59284999999999999</v>
      </c>
      <c r="N36" s="17">
        <v>0.10034999999999999</v>
      </c>
      <c r="O36" s="17">
        <v>1.6999999999999999E-3</v>
      </c>
      <c r="P36" s="17"/>
      <c r="Q36" s="32">
        <v>1640.4</v>
      </c>
      <c r="R36" s="17">
        <v>13</v>
      </c>
      <c r="S36" s="175">
        <v>1649</v>
      </c>
      <c r="T36" s="175">
        <v>19</v>
      </c>
      <c r="U36" s="121">
        <f t="shared" si="6"/>
        <v>1.1522134627046696</v>
      </c>
      <c r="V36" s="17">
        <v>1631</v>
      </c>
      <c r="W36" s="17">
        <v>30</v>
      </c>
      <c r="X36" s="159">
        <f t="shared" si="7"/>
        <v>-0.57633353770694118</v>
      </c>
    </row>
    <row r="37" spans="1:24" x14ac:dyDescent="0.2">
      <c r="A37" s="50" t="s">
        <v>207</v>
      </c>
      <c r="B37" s="30">
        <v>19.433</v>
      </c>
      <c r="C37" s="17">
        <v>77.3</v>
      </c>
      <c r="D37" s="17">
        <v>2.4</v>
      </c>
      <c r="E37" s="17">
        <v>32.39</v>
      </c>
      <c r="F37" s="17">
        <v>0.52</v>
      </c>
      <c r="G37" s="31">
        <f t="shared" si="4"/>
        <v>0.41901681759379045</v>
      </c>
      <c r="H37" s="32">
        <f t="shared" si="5"/>
        <v>84.911649999999995</v>
      </c>
      <c r="I37" s="60">
        <v>4.0650000000000004</v>
      </c>
      <c r="J37" s="60">
        <v>8.4000000000000005E-2</v>
      </c>
      <c r="K37" s="60">
        <v>0.29270000000000002</v>
      </c>
      <c r="L37" s="60">
        <v>5.0000000000000001E-3</v>
      </c>
      <c r="M37" s="83">
        <v>0.39834000000000003</v>
      </c>
      <c r="N37" s="17">
        <v>0.10009999999999999</v>
      </c>
      <c r="O37" s="17">
        <v>2.2000000000000001E-3</v>
      </c>
      <c r="P37" s="17"/>
      <c r="Q37" s="32">
        <v>1647</v>
      </c>
      <c r="R37" s="17">
        <v>16</v>
      </c>
      <c r="S37" s="175">
        <v>1654</v>
      </c>
      <c r="T37" s="175">
        <v>25</v>
      </c>
      <c r="U37" s="121">
        <f t="shared" si="6"/>
        <v>1.5114873035066507</v>
      </c>
      <c r="V37" s="17">
        <v>1631</v>
      </c>
      <c r="W37" s="17">
        <v>38</v>
      </c>
      <c r="X37" s="159">
        <f t="shared" si="7"/>
        <v>-0.98099325567135853</v>
      </c>
    </row>
    <row r="38" spans="1:24" x14ac:dyDescent="0.2">
      <c r="A38" s="50" t="s">
        <v>247</v>
      </c>
      <c r="B38" s="30">
        <v>14.878</v>
      </c>
      <c r="C38" s="17">
        <v>336</v>
      </c>
      <c r="D38" s="17">
        <v>15</v>
      </c>
      <c r="E38" s="17">
        <v>55.1</v>
      </c>
      <c r="F38" s="17">
        <v>1.1000000000000001</v>
      </c>
      <c r="G38" s="31">
        <f t="shared" si="4"/>
        <v>0.16398809523809524</v>
      </c>
      <c r="H38" s="32">
        <f t="shared" si="5"/>
        <v>348.94850000000002</v>
      </c>
      <c r="I38" s="60">
        <v>4.0709999999999997</v>
      </c>
      <c r="J38" s="60">
        <v>7.2999999999999995E-2</v>
      </c>
      <c r="K38" s="60">
        <v>0.29389999999999999</v>
      </c>
      <c r="L38" s="60">
        <v>4.4999999999999997E-3</v>
      </c>
      <c r="M38" s="83">
        <v>0.51902000000000004</v>
      </c>
      <c r="N38" s="17">
        <v>0.1004</v>
      </c>
      <c r="O38" s="17">
        <v>1.9E-3</v>
      </c>
      <c r="P38" s="17"/>
      <c r="Q38" s="32">
        <v>1647.8</v>
      </c>
      <c r="R38" s="17">
        <v>15</v>
      </c>
      <c r="S38" s="175">
        <v>1661</v>
      </c>
      <c r="T38" s="175">
        <v>23</v>
      </c>
      <c r="U38" s="121">
        <f t="shared" si="6"/>
        <v>1.3847080072245637</v>
      </c>
      <c r="V38" s="17">
        <v>1632</v>
      </c>
      <c r="W38" s="17">
        <v>36</v>
      </c>
      <c r="X38" s="159">
        <f t="shared" si="7"/>
        <v>-0.96813725490196845</v>
      </c>
    </row>
    <row r="39" spans="1:24" x14ac:dyDescent="0.2">
      <c r="A39" s="50" t="s">
        <v>1604</v>
      </c>
      <c r="B39" s="30">
        <v>8.3614999999999995</v>
      </c>
      <c r="C39" s="17">
        <v>193.8</v>
      </c>
      <c r="D39" s="17">
        <v>3.2</v>
      </c>
      <c r="E39" s="17">
        <v>40.6</v>
      </c>
      <c r="F39" s="17">
        <v>1</v>
      </c>
      <c r="G39" s="31">
        <f t="shared" si="4"/>
        <v>0.20949432404540763</v>
      </c>
      <c r="H39" s="32">
        <f t="shared" si="5"/>
        <v>203.34100000000001</v>
      </c>
      <c r="I39" s="60">
        <v>3.875</v>
      </c>
      <c r="J39" s="60">
        <v>8.5999999999999993E-2</v>
      </c>
      <c r="K39" s="60">
        <v>0.27689999999999998</v>
      </c>
      <c r="L39" s="60">
        <v>5.1999999999999998E-3</v>
      </c>
      <c r="M39" s="83">
        <v>0.54130999999999996</v>
      </c>
      <c r="N39" s="17">
        <v>0.1003</v>
      </c>
      <c r="O39" s="17">
        <v>2.3E-3</v>
      </c>
      <c r="P39" s="17"/>
      <c r="Q39" s="32">
        <v>1608</v>
      </c>
      <c r="R39" s="17">
        <v>18</v>
      </c>
      <c r="S39" s="175">
        <v>1575</v>
      </c>
      <c r="T39" s="175">
        <v>26</v>
      </c>
      <c r="U39" s="121">
        <f t="shared" si="6"/>
        <v>1.6507936507936509</v>
      </c>
      <c r="V39" s="17">
        <v>1633</v>
      </c>
      <c r="W39" s="17">
        <v>44</v>
      </c>
      <c r="X39" s="159">
        <f t="shared" si="7"/>
        <v>1.5309246785058184</v>
      </c>
    </row>
    <row r="40" spans="1:24" x14ac:dyDescent="0.2">
      <c r="A40" s="50" t="s">
        <v>1605</v>
      </c>
      <c r="B40" s="30">
        <v>22.777999999999999</v>
      </c>
      <c r="C40" s="17">
        <v>312</v>
      </c>
      <c r="D40" s="17">
        <v>15</v>
      </c>
      <c r="E40" s="17">
        <v>29.7</v>
      </c>
      <c r="F40" s="17">
        <v>1.1000000000000001</v>
      </c>
      <c r="G40" s="31">
        <f t="shared" si="4"/>
        <v>9.5192307692307687E-2</v>
      </c>
      <c r="H40" s="32">
        <f t="shared" si="5"/>
        <v>318.97949999999997</v>
      </c>
      <c r="I40" s="60">
        <v>3.9670000000000001</v>
      </c>
      <c r="J40" s="60">
        <v>7.1999999999999995E-2</v>
      </c>
      <c r="K40" s="60">
        <v>0.28699999999999998</v>
      </c>
      <c r="L40" s="60">
        <v>4.1000000000000003E-3</v>
      </c>
      <c r="M40" s="83">
        <v>0.58374000000000004</v>
      </c>
      <c r="N40" s="17">
        <v>0.1002</v>
      </c>
      <c r="O40" s="17">
        <v>1.8E-3</v>
      </c>
      <c r="P40" s="17"/>
      <c r="Q40" s="32">
        <v>1628</v>
      </c>
      <c r="R40" s="17">
        <v>15</v>
      </c>
      <c r="S40" s="175">
        <v>1626</v>
      </c>
      <c r="T40" s="175">
        <v>21</v>
      </c>
      <c r="U40" s="121">
        <f t="shared" si="6"/>
        <v>1.2915129151291513</v>
      </c>
      <c r="V40" s="17">
        <v>1633</v>
      </c>
      <c r="W40" s="17">
        <v>34</v>
      </c>
      <c r="X40" s="159">
        <f t="shared" si="7"/>
        <v>0.30618493570115923</v>
      </c>
    </row>
    <row r="41" spans="1:24" x14ac:dyDescent="0.2">
      <c r="A41" s="50" t="s">
        <v>232</v>
      </c>
      <c r="B41" s="30">
        <v>21.106000000000002</v>
      </c>
      <c r="C41" s="17">
        <v>373</v>
      </c>
      <c r="D41" s="17">
        <v>36</v>
      </c>
      <c r="E41" s="17">
        <v>52.8</v>
      </c>
      <c r="F41" s="17">
        <v>3.3</v>
      </c>
      <c r="G41" s="31">
        <f t="shared" si="4"/>
        <v>0.14155495978552279</v>
      </c>
      <c r="H41" s="32">
        <f t="shared" si="5"/>
        <v>385.40800000000002</v>
      </c>
      <c r="I41" s="60">
        <v>4.0629999999999997</v>
      </c>
      <c r="J41" s="60">
        <v>7.3999999999999996E-2</v>
      </c>
      <c r="K41" s="60">
        <v>0.2928</v>
      </c>
      <c r="L41" s="60">
        <v>4.3E-3</v>
      </c>
      <c r="M41" s="83">
        <v>0.64258000000000004</v>
      </c>
      <c r="N41" s="17">
        <v>0.10063999999999999</v>
      </c>
      <c r="O41" s="17">
        <v>1.6999999999999999E-3</v>
      </c>
      <c r="P41" s="17"/>
      <c r="Q41" s="32">
        <v>1646</v>
      </c>
      <c r="R41" s="17">
        <v>15</v>
      </c>
      <c r="S41" s="175">
        <v>1655</v>
      </c>
      <c r="T41" s="175">
        <v>21</v>
      </c>
      <c r="U41" s="121">
        <f t="shared" si="6"/>
        <v>1.2688821752265862</v>
      </c>
      <c r="V41" s="17">
        <v>1634</v>
      </c>
      <c r="W41" s="17">
        <v>32</v>
      </c>
      <c r="X41" s="159">
        <f t="shared" si="7"/>
        <v>-0.73439412484699318</v>
      </c>
    </row>
    <row r="42" spans="1:24" x14ac:dyDescent="0.2">
      <c r="A42" s="50" t="s">
        <v>250</v>
      </c>
      <c r="B42" s="30">
        <v>22.431999999999999</v>
      </c>
      <c r="C42" s="17">
        <v>305</v>
      </c>
      <c r="D42" s="17">
        <v>20</v>
      </c>
      <c r="E42" s="17">
        <v>36.799999999999997</v>
      </c>
      <c r="F42" s="17">
        <v>1.9</v>
      </c>
      <c r="G42" s="31">
        <f t="shared" si="4"/>
        <v>0.12065573770491803</v>
      </c>
      <c r="H42" s="32">
        <f t="shared" si="5"/>
        <v>313.64800000000002</v>
      </c>
      <c r="I42" s="60">
        <v>4.069</v>
      </c>
      <c r="J42" s="60">
        <v>7.0000000000000007E-2</v>
      </c>
      <c r="K42" s="60">
        <v>0.29389999999999999</v>
      </c>
      <c r="L42" s="60">
        <v>4.1000000000000003E-3</v>
      </c>
      <c r="M42" s="83">
        <v>0.58516999999999997</v>
      </c>
      <c r="N42" s="17">
        <v>0.10062</v>
      </c>
      <c r="O42" s="17">
        <v>1.6999999999999999E-3</v>
      </c>
      <c r="P42" s="17"/>
      <c r="Q42" s="32">
        <v>1652.2</v>
      </c>
      <c r="R42" s="17">
        <v>14</v>
      </c>
      <c r="S42" s="175">
        <v>1661</v>
      </c>
      <c r="T42" s="175">
        <v>21</v>
      </c>
      <c r="U42" s="121">
        <f t="shared" si="6"/>
        <v>1.2642986152919928</v>
      </c>
      <c r="V42" s="17">
        <v>1634</v>
      </c>
      <c r="W42" s="17">
        <v>31</v>
      </c>
      <c r="X42" s="159">
        <f t="shared" si="7"/>
        <v>-1.1138310893512804</v>
      </c>
    </row>
    <row r="43" spans="1:24" x14ac:dyDescent="0.2">
      <c r="A43" s="50" t="s">
        <v>154</v>
      </c>
      <c r="B43" s="30">
        <v>15.454000000000001</v>
      </c>
      <c r="C43" s="17">
        <v>1082.8</v>
      </c>
      <c r="D43" s="17">
        <v>8.8000000000000007</v>
      </c>
      <c r="E43" s="17">
        <v>424</v>
      </c>
      <c r="F43" s="17">
        <v>16</v>
      </c>
      <c r="G43" s="31">
        <f t="shared" si="4"/>
        <v>0.39157739194680458</v>
      </c>
      <c r="H43" s="32">
        <f t="shared" si="5"/>
        <v>1182.44</v>
      </c>
      <c r="I43" s="60">
        <v>3.738</v>
      </c>
      <c r="J43" s="60">
        <v>6.0999999999999999E-2</v>
      </c>
      <c r="K43" s="60">
        <v>0.27239999999999998</v>
      </c>
      <c r="L43" s="60">
        <v>4.4999999999999997E-3</v>
      </c>
      <c r="M43" s="83">
        <v>0.60157000000000005</v>
      </c>
      <c r="N43" s="17">
        <v>0.1007</v>
      </c>
      <c r="O43" s="17">
        <v>1.8E-3</v>
      </c>
      <c r="P43" s="17"/>
      <c r="Q43" s="32">
        <v>1579.1</v>
      </c>
      <c r="R43" s="17">
        <v>13</v>
      </c>
      <c r="S43" s="175">
        <v>1552</v>
      </c>
      <c r="T43" s="175">
        <v>23</v>
      </c>
      <c r="U43" s="121">
        <f t="shared" si="6"/>
        <v>1.4819587628865978</v>
      </c>
      <c r="V43" s="17">
        <v>1635</v>
      </c>
      <c r="W43" s="17">
        <v>33</v>
      </c>
      <c r="X43" s="159">
        <f t="shared" si="7"/>
        <v>3.418960244648328</v>
      </c>
    </row>
    <row r="44" spans="1:24" x14ac:dyDescent="0.2">
      <c r="A44" s="50" t="s">
        <v>227</v>
      </c>
      <c r="B44" s="30">
        <v>22.663</v>
      </c>
      <c r="C44" s="17">
        <v>893</v>
      </c>
      <c r="D44" s="17">
        <v>64</v>
      </c>
      <c r="E44" s="17">
        <v>133.1</v>
      </c>
      <c r="F44" s="17">
        <v>6</v>
      </c>
      <c r="G44" s="31">
        <f t="shared" si="4"/>
        <v>0.1490481522956327</v>
      </c>
      <c r="H44" s="32">
        <f t="shared" si="5"/>
        <v>924.27850000000001</v>
      </c>
      <c r="I44" s="60">
        <v>3.8039999999999998</v>
      </c>
      <c r="J44" s="60">
        <v>6.9000000000000006E-2</v>
      </c>
      <c r="K44" s="60">
        <v>0.2747</v>
      </c>
      <c r="L44" s="60">
        <v>4.4999999999999997E-3</v>
      </c>
      <c r="M44" s="83">
        <v>0.69611999999999996</v>
      </c>
      <c r="N44" s="17">
        <v>0.10072</v>
      </c>
      <c r="O44" s="17">
        <v>1.8E-3</v>
      </c>
      <c r="P44" s="17"/>
      <c r="Q44" s="32">
        <v>1594</v>
      </c>
      <c r="R44" s="17">
        <v>15</v>
      </c>
      <c r="S44" s="175">
        <v>1566</v>
      </c>
      <c r="T44" s="175">
        <v>23</v>
      </c>
      <c r="U44" s="121">
        <f t="shared" si="6"/>
        <v>1.4687100893997445</v>
      </c>
      <c r="V44" s="17">
        <v>1635</v>
      </c>
      <c r="W44" s="17">
        <v>32</v>
      </c>
      <c r="X44" s="159">
        <f t="shared" si="7"/>
        <v>2.5076452599388399</v>
      </c>
    </row>
    <row r="45" spans="1:24" x14ac:dyDescent="0.2">
      <c r="A45" s="50" t="s">
        <v>248</v>
      </c>
      <c r="B45" s="30">
        <v>21.509</v>
      </c>
      <c r="C45" s="17">
        <v>620</v>
      </c>
      <c r="D45" s="17">
        <v>53</v>
      </c>
      <c r="E45" s="17">
        <v>63.3</v>
      </c>
      <c r="F45" s="17">
        <v>4.7</v>
      </c>
      <c r="G45" s="31">
        <f t="shared" si="4"/>
        <v>0.10209677419354839</v>
      </c>
      <c r="H45" s="32">
        <f t="shared" si="5"/>
        <v>634.87549999999999</v>
      </c>
      <c r="I45" s="60">
        <v>3.9569999999999999</v>
      </c>
      <c r="J45" s="60">
        <v>7.0000000000000007E-2</v>
      </c>
      <c r="K45" s="60">
        <v>0.28499999999999998</v>
      </c>
      <c r="L45" s="60">
        <v>4.7000000000000002E-3</v>
      </c>
      <c r="M45" s="83">
        <v>0.65571999999999997</v>
      </c>
      <c r="N45" s="17">
        <v>0.1007</v>
      </c>
      <c r="O45" s="17">
        <v>1.8E-3</v>
      </c>
      <c r="P45" s="17"/>
      <c r="Q45" s="32">
        <v>1624.5</v>
      </c>
      <c r="R45" s="17">
        <v>14</v>
      </c>
      <c r="S45" s="175">
        <v>1616</v>
      </c>
      <c r="T45" s="175">
        <v>24</v>
      </c>
      <c r="U45" s="121">
        <f t="shared" si="6"/>
        <v>1.4851485148514851</v>
      </c>
      <c r="V45" s="17">
        <v>1635</v>
      </c>
      <c r="W45" s="17">
        <v>33</v>
      </c>
      <c r="X45" s="159">
        <f t="shared" si="7"/>
        <v>0.64220183486238813</v>
      </c>
    </row>
    <row r="46" spans="1:24" x14ac:dyDescent="0.2">
      <c r="A46" s="50" t="s">
        <v>173</v>
      </c>
      <c r="B46" s="30">
        <v>22.777999999999999</v>
      </c>
      <c r="C46" s="17">
        <v>53.3</v>
      </c>
      <c r="D46" s="17">
        <v>2.4</v>
      </c>
      <c r="E46" s="17">
        <v>21.69</v>
      </c>
      <c r="F46" s="17">
        <v>0.62</v>
      </c>
      <c r="G46" s="31">
        <f t="shared" si="4"/>
        <v>0.40694183864915578</v>
      </c>
      <c r="H46" s="32">
        <f t="shared" si="5"/>
        <v>58.397149999999996</v>
      </c>
      <c r="I46" s="60">
        <v>3.9359999999999999</v>
      </c>
      <c r="J46" s="60">
        <v>8.2000000000000003E-2</v>
      </c>
      <c r="K46" s="60">
        <v>0.28460000000000002</v>
      </c>
      <c r="L46" s="60">
        <v>4.7999999999999996E-3</v>
      </c>
      <c r="M46" s="83">
        <v>0.17618</v>
      </c>
      <c r="N46" s="17">
        <v>0.1013</v>
      </c>
      <c r="O46" s="17">
        <v>2.5999999999999999E-3</v>
      </c>
      <c r="P46" s="17"/>
      <c r="Q46" s="32">
        <v>1623</v>
      </c>
      <c r="R46" s="17">
        <v>18</v>
      </c>
      <c r="S46" s="175">
        <v>1614</v>
      </c>
      <c r="T46" s="175">
        <v>24</v>
      </c>
      <c r="U46" s="121">
        <f t="shared" si="6"/>
        <v>1.486988847583643</v>
      </c>
      <c r="V46" s="17">
        <v>1636</v>
      </c>
      <c r="W46" s="17">
        <v>47</v>
      </c>
      <c r="X46" s="159">
        <f t="shared" si="7"/>
        <v>0.79462102689487057</v>
      </c>
    </row>
    <row r="47" spans="1:24" x14ac:dyDescent="0.2">
      <c r="A47" s="50" t="s">
        <v>125</v>
      </c>
      <c r="B47" s="30">
        <v>22.605</v>
      </c>
      <c r="C47" s="17">
        <v>261</v>
      </c>
      <c r="D47" s="17">
        <v>13</v>
      </c>
      <c r="E47" s="17">
        <v>16.7</v>
      </c>
      <c r="F47" s="17">
        <v>1.8</v>
      </c>
      <c r="G47" s="31">
        <f t="shared" si="4"/>
        <v>6.3984674329501917E-2</v>
      </c>
      <c r="H47" s="32">
        <f t="shared" si="5"/>
        <v>264.92450000000002</v>
      </c>
      <c r="I47" s="60">
        <v>3.7269999999999999</v>
      </c>
      <c r="J47" s="60">
        <v>8.1000000000000003E-2</v>
      </c>
      <c r="K47" s="60">
        <v>0.26669999999999999</v>
      </c>
      <c r="L47" s="60">
        <v>4.4999999999999997E-3</v>
      </c>
      <c r="M47" s="83">
        <v>0.88122</v>
      </c>
      <c r="N47" s="17">
        <v>0.1009</v>
      </c>
      <c r="O47" s="17">
        <v>1.9E-3</v>
      </c>
      <c r="P47" s="17"/>
      <c r="Q47" s="32">
        <v>1575</v>
      </c>
      <c r="R47" s="17">
        <v>17</v>
      </c>
      <c r="S47" s="175">
        <v>1523</v>
      </c>
      <c r="T47" s="175">
        <v>23</v>
      </c>
      <c r="U47" s="121">
        <f t="shared" si="6"/>
        <v>1.5101772816808929</v>
      </c>
      <c r="V47" s="17">
        <v>1637</v>
      </c>
      <c r="W47" s="17">
        <v>34</v>
      </c>
      <c r="X47" s="159">
        <f t="shared" si="7"/>
        <v>3.7874160048869898</v>
      </c>
    </row>
    <row r="48" spans="1:24" x14ac:dyDescent="0.2">
      <c r="A48" s="50" t="s">
        <v>215</v>
      </c>
      <c r="B48" s="30">
        <v>22.605</v>
      </c>
      <c r="C48" s="17">
        <v>297</v>
      </c>
      <c r="D48" s="17">
        <v>12</v>
      </c>
      <c r="E48" s="17">
        <v>101.5</v>
      </c>
      <c r="F48" s="17">
        <v>3</v>
      </c>
      <c r="G48" s="31">
        <f t="shared" si="4"/>
        <v>0.34175084175084175</v>
      </c>
      <c r="H48" s="32">
        <f t="shared" si="5"/>
        <v>320.85250000000002</v>
      </c>
      <c r="I48" s="60">
        <v>3.923</v>
      </c>
      <c r="J48" s="60">
        <v>7.0000000000000007E-2</v>
      </c>
      <c r="K48" s="60">
        <v>0.28160000000000002</v>
      </c>
      <c r="L48" s="60">
        <v>3.8999999999999998E-3</v>
      </c>
      <c r="M48" s="83">
        <v>0.65785000000000005</v>
      </c>
      <c r="N48" s="17">
        <v>0.1007</v>
      </c>
      <c r="O48" s="17">
        <v>1.8E-3</v>
      </c>
      <c r="P48" s="17"/>
      <c r="Q48" s="32">
        <v>1618.5</v>
      </c>
      <c r="R48" s="17">
        <v>15</v>
      </c>
      <c r="S48" s="175">
        <v>1599</v>
      </c>
      <c r="T48" s="175">
        <v>19</v>
      </c>
      <c r="U48" s="121">
        <f t="shared" si="6"/>
        <v>1.1882426516572859</v>
      </c>
      <c r="V48" s="17">
        <v>1637</v>
      </c>
      <c r="W48" s="17">
        <v>33</v>
      </c>
      <c r="X48" s="159">
        <f t="shared" si="7"/>
        <v>1.1301160659743403</v>
      </c>
    </row>
    <row r="49" spans="1:24" x14ac:dyDescent="0.2">
      <c r="A49" s="50" t="s">
        <v>119</v>
      </c>
      <c r="B49" s="30">
        <v>22.777999999999999</v>
      </c>
      <c r="C49" s="17">
        <v>82.3</v>
      </c>
      <c r="D49" s="17">
        <v>6.9</v>
      </c>
      <c r="E49" s="17">
        <v>39</v>
      </c>
      <c r="F49" s="17">
        <v>3.1</v>
      </c>
      <c r="G49" s="31">
        <f t="shared" si="4"/>
        <v>0.47387606318347508</v>
      </c>
      <c r="H49" s="32">
        <f t="shared" si="5"/>
        <v>91.465000000000003</v>
      </c>
      <c r="I49" s="60">
        <v>3.9239999999999999</v>
      </c>
      <c r="J49" s="60">
        <v>7.3999999999999996E-2</v>
      </c>
      <c r="K49" s="60">
        <v>0.28410000000000002</v>
      </c>
      <c r="L49" s="60">
        <v>4.5999999999999999E-3</v>
      </c>
      <c r="M49" s="83">
        <v>0.46743000000000001</v>
      </c>
      <c r="N49" s="17">
        <v>0.10050000000000001</v>
      </c>
      <c r="O49" s="17">
        <v>2E-3</v>
      </c>
      <c r="P49" s="17"/>
      <c r="Q49" s="32">
        <v>1617</v>
      </c>
      <c r="R49" s="17">
        <v>15</v>
      </c>
      <c r="S49" s="175">
        <v>1613</v>
      </c>
      <c r="T49" s="175">
        <v>23</v>
      </c>
      <c r="U49" s="121">
        <f t="shared" si="6"/>
        <v>1.4259144451332921</v>
      </c>
      <c r="V49" s="17">
        <v>1637</v>
      </c>
      <c r="W49" s="17">
        <v>36</v>
      </c>
      <c r="X49" s="159">
        <f t="shared" si="7"/>
        <v>1.2217470983506451</v>
      </c>
    </row>
    <row r="50" spans="1:24" x14ac:dyDescent="0.2">
      <c r="A50" s="50" t="s">
        <v>192</v>
      </c>
      <c r="B50" s="30">
        <v>22.835999999999999</v>
      </c>
      <c r="C50" s="17">
        <v>329</v>
      </c>
      <c r="D50" s="17">
        <v>12</v>
      </c>
      <c r="E50" s="17">
        <v>57.9</v>
      </c>
      <c r="F50" s="17">
        <v>1</v>
      </c>
      <c r="G50" s="31">
        <f t="shared" si="4"/>
        <v>0.17598784194528874</v>
      </c>
      <c r="H50" s="32">
        <f t="shared" si="5"/>
        <v>342.60649999999998</v>
      </c>
      <c r="I50" s="60">
        <v>3.956</v>
      </c>
      <c r="J50" s="60">
        <v>6.7000000000000004E-2</v>
      </c>
      <c r="K50" s="60">
        <v>0.28489999999999999</v>
      </c>
      <c r="L50" s="60">
        <v>4.1999999999999997E-3</v>
      </c>
      <c r="M50" s="83">
        <v>0.67484</v>
      </c>
      <c r="N50" s="17">
        <v>0.10070999999999999</v>
      </c>
      <c r="O50" s="17">
        <v>1.6999999999999999E-3</v>
      </c>
      <c r="P50" s="17"/>
      <c r="Q50" s="32">
        <v>1625.4</v>
      </c>
      <c r="R50" s="17">
        <v>14</v>
      </c>
      <c r="S50" s="175">
        <v>1616</v>
      </c>
      <c r="T50" s="175">
        <v>21</v>
      </c>
      <c r="U50" s="121">
        <f t="shared" si="6"/>
        <v>1.2995049504950495</v>
      </c>
      <c r="V50" s="17">
        <v>1637</v>
      </c>
      <c r="W50" s="17">
        <v>31</v>
      </c>
      <c r="X50" s="159">
        <f t="shared" si="7"/>
        <v>0.70861331704337172</v>
      </c>
    </row>
    <row r="51" spans="1:24" x14ac:dyDescent="0.2">
      <c r="A51" s="50" t="s">
        <v>255</v>
      </c>
      <c r="B51" s="30">
        <v>21.047999999999998</v>
      </c>
      <c r="C51" s="17">
        <v>437.7</v>
      </c>
      <c r="D51" s="17">
        <v>9.8000000000000007</v>
      </c>
      <c r="E51" s="17">
        <v>72.3</v>
      </c>
      <c r="F51" s="17">
        <v>1.3</v>
      </c>
      <c r="G51" s="31">
        <f t="shared" si="4"/>
        <v>0.16518163125428376</v>
      </c>
      <c r="H51" s="32">
        <f t="shared" si="5"/>
        <v>454.69049999999999</v>
      </c>
      <c r="I51" s="60">
        <v>4.0199999999999996</v>
      </c>
      <c r="J51" s="60">
        <v>6.7000000000000004E-2</v>
      </c>
      <c r="K51" s="60">
        <v>0.2903</v>
      </c>
      <c r="L51" s="60">
        <v>4.1000000000000003E-3</v>
      </c>
      <c r="M51" s="83">
        <v>0.62529999999999997</v>
      </c>
      <c r="N51" s="17">
        <v>0.10084</v>
      </c>
      <c r="O51" s="17">
        <v>1.6999999999999999E-3</v>
      </c>
      <c r="P51" s="17"/>
      <c r="Q51" s="32">
        <v>1638.7</v>
      </c>
      <c r="R51" s="17">
        <v>14</v>
      </c>
      <c r="S51" s="175">
        <v>1643</v>
      </c>
      <c r="T51" s="175">
        <v>21</v>
      </c>
      <c r="U51" s="121">
        <f t="shared" si="6"/>
        <v>1.278149726110773</v>
      </c>
      <c r="V51" s="17">
        <v>1637</v>
      </c>
      <c r="W51" s="17">
        <v>32</v>
      </c>
      <c r="X51" s="159">
        <f t="shared" si="7"/>
        <v>-0.10384850335980467</v>
      </c>
    </row>
    <row r="52" spans="1:24" x14ac:dyDescent="0.2">
      <c r="A52" s="50" t="s">
        <v>218</v>
      </c>
      <c r="B52" s="30">
        <v>22.835999999999999</v>
      </c>
      <c r="C52" s="17">
        <v>237</v>
      </c>
      <c r="D52" s="17">
        <v>14</v>
      </c>
      <c r="E52" s="17">
        <v>81.3</v>
      </c>
      <c r="F52" s="17">
        <v>3.2</v>
      </c>
      <c r="G52" s="31">
        <f t="shared" si="4"/>
        <v>0.3430379746835443</v>
      </c>
      <c r="H52" s="32">
        <f t="shared" si="5"/>
        <v>256.10550000000001</v>
      </c>
      <c r="I52" s="60">
        <v>3.98</v>
      </c>
      <c r="J52" s="60">
        <v>7.0000000000000007E-2</v>
      </c>
      <c r="K52" s="60">
        <v>0.28499999999999998</v>
      </c>
      <c r="L52" s="60">
        <v>4.5999999999999999E-3</v>
      </c>
      <c r="M52" s="83">
        <v>0.51288999999999996</v>
      </c>
      <c r="N52" s="17">
        <v>0.1009</v>
      </c>
      <c r="O52" s="17">
        <v>1.9E-3</v>
      </c>
      <c r="P52" s="17"/>
      <c r="Q52" s="32">
        <v>1632.8</v>
      </c>
      <c r="R52" s="17">
        <v>14</v>
      </c>
      <c r="S52" s="175">
        <v>1616</v>
      </c>
      <c r="T52" s="175">
        <v>23</v>
      </c>
      <c r="U52" s="121">
        <f t="shared" si="6"/>
        <v>1.4232673267326734</v>
      </c>
      <c r="V52" s="17">
        <v>1639</v>
      </c>
      <c r="W52" s="17">
        <v>36</v>
      </c>
      <c r="X52" s="159">
        <f t="shared" si="7"/>
        <v>0.37827943868212754</v>
      </c>
    </row>
    <row r="53" spans="1:24" x14ac:dyDescent="0.2">
      <c r="A53" s="50" t="s">
        <v>214</v>
      </c>
      <c r="B53" s="30">
        <v>19.548999999999999</v>
      </c>
      <c r="C53" s="17">
        <v>221</v>
      </c>
      <c r="D53" s="17">
        <v>7.4</v>
      </c>
      <c r="E53" s="17">
        <v>110.1</v>
      </c>
      <c r="F53" s="17">
        <v>4.9000000000000004</v>
      </c>
      <c r="G53" s="31">
        <f t="shared" si="4"/>
        <v>0.49819004524886873</v>
      </c>
      <c r="H53" s="32">
        <f t="shared" si="5"/>
        <v>246.87350000000001</v>
      </c>
      <c r="I53" s="60">
        <v>4.0039999999999996</v>
      </c>
      <c r="J53" s="60">
        <v>7.5999999999999998E-2</v>
      </c>
      <c r="K53" s="60">
        <v>0.2893</v>
      </c>
      <c r="L53" s="60">
        <v>4.4999999999999997E-3</v>
      </c>
      <c r="M53" s="83">
        <v>0.42729</v>
      </c>
      <c r="N53" s="17">
        <v>0.10100000000000001</v>
      </c>
      <c r="O53" s="17">
        <v>2E-3</v>
      </c>
      <c r="P53" s="17"/>
      <c r="Q53" s="32">
        <v>1635</v>
      </c>
      <c r="R53" s="17">
        <v>16</v>
      </c>
      <c r="S53" s="175">
        <v>1637</v>
      </c>
      <c r="T53" s="175">
        <v>23</v>
      </c>
      <c r="U53" s="121">
        <f t="shared" si="6"/>
        <v>1.4050091631032375</v>
      </c>
      <c r="V53" s="17">
        <v>1639</v>
      </c>
      <c r="W53" s="17">
        <v>36</v>
      </c>
      <c r="X53" s="159">
        <f t="shared" si="7"/>
        <v>0.24405125076265577</v>
      </c>
    </row>
    <row r="54" spans="1:24" x14ac:dyDescent="0.2">
      <c r="A54" s="50" t="s">
        <v>252</v>
      </c>
      <c r="B54" s="30">
        <v>21.797999999999998</v>
      </c>
      <c r="C54" s="17">
        <v>385</v>
      </c>
      <c r="D54" s="17">
        <v>31</v>
      </c>
      <c r="E54" s="17">
        <v>113.6</v>
      </c>
      <c r="F54" s="17">
        <v>8.6999999999999993</v>
      </c>
      <c r="G54" s="31">
        <f t="shared" si="4"/>
        <v>0.29506493506493503</v>
      </c>
      <c r="H54" s="32">
        <f t="shared" si="5"/>
        <v>411.69600000000003</v>
      </c>
      <c r="I54" s="60">
        <v>4.008</v>
      </c>
      <c r="J54" s="60">
        <v>7.0000000000000007E-2</v>
      </c>
      <c r="K54" s="60">
        <v>0.29060000000000002</v>
      </c>
      <c r="L54" s="60">
        <v>4.3E-3</v>
      </c>
      <c r="M54" s="83">
        <v>0.64014000000000004</v>
      </c>
      <c r="N54" s="17">
        <v>0.10083</v>
      </c>
      <c r="O54" s="17">
        <v>1.8E-3</v>
      </c>
      <c r="P54" s="17"/>
      <c r="Q54" s="32">
        <v>1635.9</v>
      </c>
      <c r="R54" s="17">
        <v>14</v>
      </c>
      <c r="S54" s="175">
        <v>1644</v>
      </c>
      <c r="T54" s="175">
        <v>21</v>
      </c>
      <c r="U54" s="121">
        <f t="shared" si="6"/>
        <v>1.2773722627737227</v>
      </c>
      <c r="V54" s="17">
        <v>1639</v>
      </c>
      <c r="W54" s="17">
        <v>33</v>
      </c>
      <c r="X54" s="159">
        <f t="shared" si="7"/>
        <v>0.18913971934105822</v>
      </c>
    </row>
    <row r="55" spans="1:24" x14ac:dyDescent="0.2">
      <c r="A55" s="50" t="s">
        <v>242</v>
      </c>
      <c r="B55" s="30">
        <v>22.143999999999998</v>
      </c>
      <c r="C55" s="17">
        <v>324</v>
      </c>
      <c r="D55" s="17">
        <v>12</v>
      </c>
      <c r="E55" s="17">
        <v>78.7</v>
      </c>
      <c r="F55" s="17">
        <v>1.1000000000000001</v>
      </c>
      <c r="G55" s="31">
        <f t="shared" si="4"/>
        <v>0.24290123456790125</v>
      </c>
      <c r="H55" s="32">
        <f t="shared" si="5"/>
        <v>342.49450000000002</v>
      </c>
      <c r="I55" s="60">
        <v>3.8780000000000001</v>
      </c>
      <c r="J55" s="60">
        <v>7.0000000000000007E-2</v>
      </c>
      <c r="K55" s="60">
        <v>0.27839999999999998</v>
      </c>
      <c r="L55" s="60">
        <v>4.1000000000000003E-3</v>
      </c>
      <c r="M55" s="83">
        <v>0.69428999999999996</v>
      </c>
      <c r="N55" s="17">
        <v>0.10095999999999999</v>
      </c>
      <c r="O55" s="17">
        <v>1.6999999999999999E-3</v>
      </c>
      <c r="P55" s="17"/>
      <c r="Q55" s="32">
        <v>1609.2</v>
      </c>
      <c r="R55" s="17">
        <v>14</v>
      </c>
      <c r="S55" s="175">
        <v>1583</v>
      </c>
      <c r="T55" s="175">
        <v>21</v>
      </c>
      <c r="U55" s="121">
        <f t="shared" si="6"/>
        <v>1.3265950726468732</v>
      </c>
      <c r="V55" s="17">
        <v>1640</v>
      </c>
      <c r="W55" s="17">
        <v>31</v>
      </c>
      <c r="X55" s="159">
        <f t="shared" si="7"/>
        <v>1.8780487804878065</v>
      </c>
    </row>
    <row r="56" spans="1:24" x14ac:dyDescent="0.2">
      <c r="A56" s="50" t="s">
        <v>203</v>
      </c>
      <c r="B56" s="30">
        <v>22.777999999999999</v>
      </c>
      <c r="C56" s="17">
        <v>166</v>
      </c>
      <c r="D56" s="17">
        <v>18</v>
      </c>
      <c r="E56" s="17">
        <v>56.2</v>
      </c>
      <c r="F56" s="17">
        <v>3.2</v>
      </c>
      <c r="G56" s="31">
        <f t="shared" si="4"/>
        <v>0.33855421686746989</v>
      </c>
      <c r="H56" s="32">
        <f t="shared" si="5"/>
        <v>179.20699999999999</v>
      </c>
      <c r="I56" s="60">
        <v>3.9129999999999998</v>
      </c>
      <c r="J56" s="60">
        <v>7.5999999999999998E-2</v>
      </c>
      <c r="K56" s="60">
        <v>0.28520000000000001</v>
      </c>
      <c r="L56" s="60">
        <v>4.5999999999999999E-3</v>
      </c>
      <c r="M56" s="83">
        <v>0.47149999999999997</v>
      </c>
      <c r="N56" s="17">
        <v>0.1008</v>
      </c>
      <c r="O56" s="17">
        <v>2.0999999999999999E-3</v>
      </c>
      <c r="P56" s="17"/>
      <c r="Q56" s="32">
        <v>1616</v>
      </c>
      <c r="R56" s="17">
        <v>16</v>
      </c>
      <c r="S56" s="175">
        <v>1617</v>
      </c>
      <c r="T56" s="175">
        <v>23</v>
      </c>
      <c r="U56" s="121">
        <f t="shared" si="6"/>
        <v>1.4223871366728509</v>
      </c>
      <c r="V56" s="17">
        <v>1640</v>
      </c>
      <c r="W56" s="17">
        <v>37</v>
      </c>
      <c r="X56" s="159">
        <f t="shared" si="7"/>
        <v>1.4634146341463428</v>
      </c>
    </row>
    <row r="57" spans="1:24" x14ac:dyDescent="0.2">
      <c r="A57" s="50" t="s">
        <v>209</v>
      </c>
      <c r="B57" s="30">
        <v>22.085999999999999</v>
      </c>
      <c r="C57" s="17">
        <v>238</v>
      </c>
      <c r="D57" s="17">
        <v>15</v>
      </c>
      <c r="E57" s="17">
        <v>54.9</v>
      </c>
      <c r="F57" s="17">
        <v>3.2</v>
      </c>
      <c r="G57" s="31">
        <f t="shared" si="4"/>
        <v>0.23067226890756301</v>
      </c>
      <c r="H57" s="32">
        <f t="shared" si="5"/>
        <v>250.9015</v>
      </c>
      <c r="I57" s="60">
        <v>4.3479999999999999</v>
      </c>
      <c r="J57" s="60">
        <v>9.0999999999999998E-2</v>
      </c>
      <c r="K57" s="60">
        <v>0.31180000000000002</v>
      </c>
      <c r="L57" s="60">
        <v>4.7999999999999996E-3</v>
      </c>
      <c r="M57" s="83">
        <v>0.61507000000000001</v>
      </c>
      <c r="N57" s="17">
        <v>0.10100000000000001</v>
      </c>
      <c r="O57" s="17">
        <v>2E-3</v>
      </c>
      <c r="P57" s="17"/>
      <c r="Q57" s="32">
        <v>1702</v>
      </c>
      <c r="R57" s="17">
        <v>17</v>
      </c>
      <c r="S57" s="175">
        <v>1749</v>
      </c>
      <c r="T57" s="175">
        <v>24</v>
      </c>
      <c r="U57" s="121">
        <f t="shared" si="6"/>
        <v>1.3722126929674099</v>
      </c>
      <c r="V57" s="17">
        <v>1640</v>
      </c>
      <c r="W57" s="17">
        <v>36</v>
      </c>
      <c r="X57" s="159">
        <f t="shared" si="7"/>
        <v>-3.7804878048780521</v>
      </c>
    </row>
    <row r="58" spans="1:24" x14ac:dyDescent="0.2">
      <c r="A58" s="50" t="s">
        <v>198</v>
      </c>
      <c r="B58" s="30">
        <v>22.835999999999999</v>
      </c>
      <c r="C58" s="17">
        <v>466</v>
      </c>
      <c r="D58" s="17">
        <v>31</v>
      </c>
      <c r="E58" s="17">
        <v>53.1</v>
      </c>
      <c r="F58" s="17">
        <v>2.5</v>
      </c>
      <c r="G58" s="31">
        <f t="shared" si="4"/>
        <v>0.11394849785407726</v>
      </c>
      <c r="H58" s="32">
        <f t="shared" si="5"/>
        <v>478.4785</v>
      </c>
      <c r="I58" s="60">
        <v>3.8809999999999998</v>
      </c>
      <c r="J58" s="60">
        <v>6.5000000000000002E-2</v>
      </c>
      <c r="K58" s="60">
        <v>0.2797</v>
      </c>
      <c r="L58" s="60">
        <v>3.8999999999999998E-3</v>
      </c>
      <c r="M58" s="83">
        <v>0.59189000000000003</v>
      </c>
      <c r="N58" s="17">
        <v>0.10099</v>
      </c>
      <c r="O58" s="17">
        <v>1.6999999999999999E-3</v>
      </c>
      <c r="P58" s="17"/>
      <c r="Q58" s="32">
        <v>1608.9</v>
      </c>
      <c r="R58" s="17">
        <v>13</v>
      </c>
      <c r="S58" s="175">
        <v>1590</v>
      </c>
      <c r="T58" s="175">
        <v>20</v>
      </c>
      <c r="U58" s="121">
        <f t="shared" si="6"/>
        <v>1.257861635220126</v>
      </c>
      <c r="V58" s="17">
        <v>1641</v>
      </c>
      <c r="W58" s="17">
        <v>31</v>
      </c>
      <c r="X58" s="159">
        <f t="shared" si="7"/>
        <v>1.956124314442409</v>
      </c>
    </row>
    <row r="59" spans="1:24" x14ac:dyDescent="0.2">
      <c r="A59" s="50" t="s">
        <v>137</v>
      </c>
      <c r="B59" s="30">
        <v>21.509</v>
      </c>
      <c r="C59" s="17">
        <v>409</v>
      </c>
      <c r="D59" s="17">
        <v>29</v>
      </c>
      <c r="E59" s="17">
        <v>91</v>
      </c>
      <c r="F59" s="17">
        <v>2.6</v>
      </c>
      <c r="G59" s="31">
        <f t="shared" si="4"/>
        <v>0.22249388753056235</v>
      </c>
      <c r="H59" s="32">
        <f t="shared" si="5"/>
        <v>430.38499999999999</v>
      </c>
      <c r="I59" s="60">
        <v>3.9860000000000002</v>
      </c>
      <c r="J59" s="60">
        <v>6.8000000000000005E-2</v>
      </c>
      <c r="K59" s="60">
        <v>0.28560000000000002</v>
      </c>
      <c r="L59" s="60">
        <v>4.0000000000000001E-3</v>
      </c>
      <c r="M59" s="83">
        <v>0.51744000000000001</v>
      </c>
      <c r="N59" s="17">
        <v>0.1009</v>
      </c>
      <c r="O59" s="17">
        <v>1.8E-3</v>
      </c>
      <c r="P59" s="17"/>
      <c r="Q59" s="32">
        <v>1630.5</v>
      </c>
      <c r="R59" s="17">
        <v>14</v>
      </c>
      <c r="S59" s="175">
        <v>1619</v>
      </c>
      <c r="T59" s="175">
        <v>20</v>
      </c>
      <c r="U59" s="121">
        <f t="shared" si="6"/>
        <v>1.2353304508956144</v>
      </c>
      <c r="V59" s="17">
        <v>1641</v>
      </c>
      <c r="W59" s="17">
        <v>34</v>
      </c>
      <c r="X59" s="159">
        <f t="shared" si="7"/>
        <v>0.63985374771480252</v>
      </c>
    </row>
    <row r="60" spans="1:24" x14ac:dyDescent="0.2">
      <c r="A60" s="50" t="s">
        <v>254</v>
      </c>
      <c r="B60" s="30">
        <v>22.259</v>
      </c>
      <c r="C60" s="17">
        <v>428</v>
      </c>
      <c r="D60" s="17">
        <v>15</v>
      </c>
      <c r="E60" s="17">
        <v>100.3</v>
      </c>
      <c r="F60" s="17">
        <v>2</v>
      </c>
      <c r="G60" s="31">
        <f t="shared" si="4"/>
        <v>0.23434579439252337</v>
      </c>
      <c r="H60" s="32">
        <f t="shared" si="5"/>
        <v>451.57049999999998</v>
      </c>
      <c r="I60" s="60">
        <v>3.964</v>
      </c>
      <c r="J60" s="60">
        <v>6.7000000000000004E-2</v>
      </c>
      <c r="K60" s="60">
        <v>0.28539999999999999</v>
      </c>
      <c r="L60" s="60">
        <v>4.1000000000000003E-3</v>
      </c>
      <c r="M60" s="83">
        <v>0.67013999999999996</v>
      </c>
      <c r="N60" s="17">
        <v>0.10069</v>
      </c>
      <c r="O60" s="17">
        <v>1.6999999999999999E-3</v>
      </c>
      <c r="P60" s="17"/>
      <c r="Q60" s="32">
        <v>1626.1</v>
      </c>
      <c r="R60" s="17">
        <v>14</v>
      </c>
      <c r="S60" s="175">
        <v>1620</v>
      </c>
      <c r="T60" s="175">
        <v>20</v>
      </c>
      <c r="U60" s="121">
        <f t="shared" si="6"/>
        <v>1.2345679012345678</v>
      </c>
      <c r="V60" s="17">
        <v>1641</v>
      </c>
      <c r="W60" s="17">
        <v>33</v>
      </c>
      <c r="X60" s="159">
        <f t="shared" si="7"/>
        <v>0.90798293723339807</v>
      </c>
    </row>
    <row r="61" spans="1:24" x14ac:dyDescent="0.2">
      <c r="A61" s="50" t="s">
        <v>112</v>
      </c>
      <c r="B61" s="30">
        <v>22.663</v>
      </c>
      <c r="C61" s="17">
        <v>304</v>
      </c>
      <c r="D61" s="17">
        <v>13</v>
      </c>
      <c r="E61" s="17">
        <v>38.369999999999997</v>
      </c>
      <c r="F61" s="17">
        <v>0.99</v>
      </c>
      <c r="G61" s="31">
        <f t="shared" si="4"/>
        <v>0.12621710526315788</v>
      </c>
      <c r="H61" s="32">
        <f t="shared" si="5"/>
        <v>313.01695000000001</v>
      </c>
      <c r="I61" s="60">
        <v>4.0270000000000001</v>
      </c>
      <c r="J61" s="60">
        <v>7.3999999999999996E-2</v>
      </c>
      <c r="K61" s="60">
        <v>0.28860000000000002</v>
      </c>
      <c r="L61" s="60">
        <v>4.4000000000000003E-3</v>
      </c>
      <c r="M61" s="83">
        <v>0.44649</v>
      </c>
      <c r="N61" s="17">
        <v>0.1008</v>
      </c>
      <c r="O61" s="17">
        <v>2E-3</v>
      </c>
      <c r="P61" s="17"/>
      <c r="Q61" s="32">
        <v>1639.7</v>
      </c>
      <c r="R61" s="17">
        <v>15</v>
      </c>
      <c r="S61" s="175">
        <v>1634</v>
      </c>
      <c r="T61" s="175">
        <v>22</v>
      </c>
      <c r="U61" s="121">
        <f t="shared" si="6"/>
        <v>1.346389228886169</v>
      </c>
      <c r="V61" s="17">
        <v>1641</v>
      </c>
      <c r="W61" s="17">
        <v>35</v>
      </c>
      <c r="X61" s="159">
        <f t="shared" si="7"/>
        <v>7.9219987812306769E-2</v>
      </c>
    </row>
    <row r="62" spans="1:24" x14ac:dyDescent="0.2">
      <c r="A62" s="50" t="s">
        <v>202</v>
      </c>
      <c r="B62" s="30">
        <v>17.356999999999999</v>
      </c>
      <c r="C62" s="17">
        <v>577.9</v>
      </c>
      <c r="D62" s="17">
        <v>7.8</v>
      </c>
      <c r="E62" s="17">
        <v>172.2</v>
      </c>
      <c r="F62" s="17">
        <v>5.3</v>
      </c>
      <c r="G62" s="31">
        <f t="shared" si="4"/>
        <v>0.29797542827478801</v>
      </c>
      <c r="H62" s="32">
        <f t="shared" si="5"/>
        <v>618.36699999999996</v>
      </c>
      <c r="I62" s="60">
        <v>4.0140000000000002</v>
      </c>
      <c r="J62" s="60">
        <v>7.3999999999999996E-2</v>
      </c>
      <c r="K62" s="60">
        <v>0.28989999999999999</v>
      </c>
      <c r="L62" s="60">
        <v>4.5999999999999999E-3</v>
      </c>
      <c r="M62" s="83">
        <v>0.75239</v>
      </c>
      <c r="N62" s="17">
        <v>0.10057000000000001</v>
      </c>
      <c r="O62" s="17">
        <v>1.6999999999999999E-3</v>
      </c>
      <c r="P62" s="17"/>
      <c r="Q62" s="32">
        <v>1636</v>
      </c>
      <c r="R62" s="17">
        <v>15</v>
      </c>
      <c r="S62" s="175">
        <v>1641</v>
      </c>
      <c r="T62" s="175">
        <v>23</v>
      </c>
      <c r="U62" s="121">
        <f t="shared" si="6"/>
        <v>1.401584399756246</v>
      </c>
      <c r="V62" s="17">
        <v>1641</v>
      </c>
      <c r="W62" s="17">
        <v>32</v>
      </c>
      <c r="X62" s="159">
        <f t="shared" si="7"/>
        <v>0.30469226081657474</v>
      </c>
    </row>
    <row r="63" spans="1:24" x14ac:dyDescent="0.2">
      <c r="A63" s="50" t="s">
        <v>222</v>
      </c>
      <c r="B63" s="30">
        <v>22.835999999999999</v>
      </c>
      <c r="C63" s="17">
        <v>466</v>
      </c>
      <c r="D63" s="17">
        <v>14</v>
      </c>
      <c r="E63" s="17">
        <v>75.599999999999994</v>
      </c>
      <c r="F63" s="17">
        <v>1.1000000000000001</v>
      </c>
      <c r="G63" s="31">
        <f t="shared" si="4"/>
        <v>0.16223175965665235</v>
      </c>
      <c r="H63" s="32">
        <f t="shared" si="5"/>
        <v>483.76600000000002</v>
      </c>
      <c r="I63" s="60">
        <v>3.9420000000000002</v>
      </c>
      <c r="J63" s="60">
        <v>6.6000000000000003E-2</v>
      </c>
      <c r="K63" s="60">
        <v>0.28199999999999997</v>
      </c>
      <c r="L63" s="60">
        <v>3.7000000000000002E-3</v>
      </c>
      <c r="M63" s="83">
        <v>0.53502000000000005</v>
      </c>
      <c r="N63" s="17">
        <v>0.10095999999999999</v>
      </c>
      <c r="O63" s="17">
        <v>1.6999999999999999E-3</v>
      </c>
      <c r="P63" s="17"/>
      <c r="Q63" s="32">
        <v>1623.3</v>
      </c>
      <c r="R63" s="17">
        <v>13</v>
      </c>
      <c r="S63" s="175">
        <v>1601</v>
      </c>
      <c r="T63" s="175">
        <v>19</v>
      </c>
      <c r="U63" s="121">
        <f t="shared" si="6"/>
        <v>1.1867582760774515</v>
      </c>
      <c r="V63" s="17">
        <v>1642</v>
      </c>
      <c r="W63" s="17">
        <v>32</v>
      </c>
      <c r="X63" s="159">
        <f t="shared" si="7"/>
        <v>1.1388550548112053</v>
      </c>
    </row>
    <row r="64" spans="1:24" x14ac:dyDescent="0.2">
      <c r="A64" s="50" t="s">
        <v>245</v>
      </c>
      <c r="B64" s="30">
        <v>22.085999999999999</v>
      </c>
      <c r="C64" s="17">
        <v>102.1</v>
      </c>
      <c r="D64" s="17">
        <v>5.8</v>
      </c>
      <c r="E64" s="17">
        <v>36.79</v>
      </c>
      <c r="F64" s="17">
        <v>0.75</v>
      </c>
      <c r="G64" s="31">
        <f t="shared" si="4"/>
        <v>0.36033300685602354</v>
      </c>
      <c r="H64" s="32">
        <f t="shared" si="5"/>
        <v>110.74565</v>
      </c>
      <c r="I64" s="60">
        <v>4.117</v>
      </c>
      <c r="J64" s="60">
        <v>0.1</v>
      </c>
      <c r="K64" s="60">
        <v>0.29699999999999999</v>
      </c>
      <c r="L64" s="60">
        <v>6.0000000000000001E-3</v>
      </c>
      <c r="M64" s="83">
        <v>0.75370000000000004</v>
      </c>
      <c r="N64" s="17">
        <v>0.10100000000000001</v>
      </c>
      <c r="O64" s="17">
        <v>2E-3</v>
      </c>
      <c r="P64" s="17"/>
      <c r="Q64" s="32">
        <v>1657</v>
      </c>
      <c r="R64" s="17">
        <v>20</v>
      </c>
      <c r="S64" s="175">
        <v>1679</v>
      </c>
      <c r="T64" s="175">
        <v>31</v>
      </c>
      <c r="U64" s="121">
        <f t="shared" si="6"/>
        <v>1.8463371054198929</v>
      </c>
      <c r="V64" s="17">
        <v>1642</v>
      </c>
      <c r="W64" s="17">
        <v>38</v>
      </c>
      <c r="X64" s="159">
        <f t="shared" si="7"/>
        <v>-0.91352009744214424</v>
      </c>
    </row>
    <row r="65" spans="1:24" x14ac:dyDescent="0.2">
      <c r="A65" s="50" t="s">
        <v>114</v>
      </c>
      <c r="B65" s="30">
        <v>17.876000000000001</v>
      </c>
      <c r="C65" s="17">
        <v>98</v>
      </c>
      <c r="D65" s="17">
        <v>6.2</v>
      </c>
      <c r="E65" s="17">
        <v>29</v>
      </c>
      <c r="F65" s="17">
        <v>1</v>
      </c>
      <c r="G65" s="31">
        <f t="shared" si="4"/>
        <v>0.29591836734693877</v>
      </c>
      <c r="H65" s="32">
        <f t="shared" si="5"/>
        <v>104.815</v>
      </c>
      <c r="I65" s="60">
        <v>4.0030000000000001</v>
      </c>
      <c r="J65" s="60">
        <v>8.1000000000000003E-2</v>
      </c>
      <c r="K65" s="60">
        <v>0.2878</v>
      </c>
      <c r="L65" s="60">
        <v>4.8999999999999998E-3</v>
      </c>
      <c r="M65" s="83">
        <v>0.56606999999999996</v>
      </c>
      <c r="N65" s="17">
        <v>0.1011</v>
      </c>
      <c r="O65" s="17">
        <v>2.0999999999999999E-3</v>
      </c>
      <c r="P65" s="17"/>
      <c r="Q65" s="32">
        <v>1633</v>
      </c>
      <c r="R65" s="17">
        <v>17</v>
      </c>
      <c r="S65" s="175">
        <v>1633</v>
      </c>
      <c r="T65" s="175">
        <v>24</v>
      </c>
      <c r="U65" s="121">
        <f t="shared" si="6"/>
        <v>1.4696876913655847</v>
      </c>
      <c r="V65" s="17">
        <v>1644</v>
      </c>
      <c r="W65" s="17">
        <v>38</v>
      </c>
      <c r="X65" s="159">
        <f t="shared" si="7"/>
        <v>0.66909975669099397</v>
      </c>
    </row>
    <row r="66" spans="1:24" x14ac:dyDescent="0.2">
      <c r="A66" s="50" t="s">
        <v>235</v>
      </c>
      <c r="B66" s="30">
        <v>21.221</v>
      </c>
      <c r="C66" s="17">
        <v>427</v>
      </c>
      <c r="D66" s="17">
        <v>16</v>
      </c>
      <c r="E66" s="17">
        <v>95.5</v>
      </c>
      <c r="F66" s="17">
        <v>2</v>
      </c>
      <c r="G66" s="31">
        <f t="shared" si="4"/>
        <v>0.22365339578454332</v>
      </c>
      <c r="H66" s="32">
        <f t="shared" si="5"/>
        <v>449.4425</v>
      </c>
      <c r="I66" s="60">
        <v>4.0789999999999997</v>
      </c>
      <c r="J66" s="60">
        <v>6.7000000000000004E-2</v>
      </c>
      <c r="K66" s="60">
        <v>0.29409999999999997</v>
      </c>
      <c r="L66" s="60">
        <v>4.1000000000000003E-3</v>
      </c>
      <c r="M66" s="83">
        <v>0.5323</v>
      </c>
      <c r="N66" s="17">
        <v>0.10112</v>
      </c>
      <c r="O66" s="17">
        <v>1.8E-3</v>
      </c>
      <c r="P66" s="17"/>
      <c r="Q66" s="32">
        <v>1649.5</v>
      </c>
      <c r="R66" s="17">
        <v>13</v>
      </c>
      <c r="S66" s="175">
        <v>1661</v>
      </c>
      <c r="T66" s="175">
        <v>21</v>
      </c>
      <c r="U66" s="121">
        <f t="shared" si="6"/>
        <v>1.2642986152919928</v>
      </c>
      <c r="V66" s="17">
        <v>1645</v>
      </c>
      <c r="W66" s="17">
        <v>32</v>
      </c>
      <c r="X66" s="159">
        <f t="shared" si="7"/>
        <v>-0.27355623100304705</v>
      </c>
    </row>
    <row r="67" spans="1:24" x14ac:dyDescent="0.2">
      <c r="A67" s="50" t="s">
        <v>115</v>
      </c>
      <c r="B67" s="30">
        <v>22.027999999999999</v>
      </c>
      <c r="C67" s="17">
        <v>227.4</v>
      </c>
      <c r="D67" s="17">
        <v>6.1</v>
      </c>
      <c r="E67" s="17">
        <v>123</v>
      </c>
      <c r="F67" s="17">
        <v>8.3000000000000007</v>
      </c>
      <c r="G67" s="31">
        <f t="shared" ref="G67:G88" si="8">E67/C67</f>
        <v>0.54089709762532978</v>
      </c>
      <c r="H67" s="32">
        <f t="shared" ref="H67:H88" si="9">C67+(0.235*E67)</f>
        <v>256.30500000000001</v>
      </c>
      <c r="I67" s="60">
        <v>3.97</v>
      </c>
      <c r="J67" s="60">
        <v>7.5999999999999998E-2</v>
      </c>
      <c r="K67" s="60">
        <v>0.28599999999999998</v>
      </c>
      <c r="L67" s="60">
        <v>4.4999999999999997E-3</v>
      </c>
      <c r="M67" s="83">
        <v>0.56552999999999998</v>
      </c>
      <c r="N67" s="17">
        <v>0.1012</v>
      </c>
      <c r="O67" s="17">
        <v>1.9E-3</v>
      </c>
      <c r="P67" s="17"/>
      <c r="Q67" s="32">
        <v>1629</v>
      </c>
      <c r="R67" s="17">
        <v>16</v>
      </c>
      <c r="S67" s="175">
        <v>1621</v>
      </c>
      <c r="T67" s="175">
        <v>23</v>
      </c>
      <c r="U67" s="121">
        <f t="shared" ref="U67:U88" si="10">T67/S67*100</f>
        <v>1.4188772362739051</v>
      </c>
      <c r="V67" s="17">
        <v>1646</v>
      </c>
      <c r="W67" s="17">
        <v>34</v>
      </c>
      <c r="X67" s="159">
        <f t="shared" ref="X67:X88" si="11">100*(1-(Q67/V67))</f>
        <v>1.0328068043742422</v>
      </c>
    </row>
    <row r="68" spans="1:24" x14ac:dyDescent="0.2">
      <c r="A68" s="50" t="s">
        <v>135</v>
      </c>
      <c r="B68" s="30">
        <v>22.835999999999999</v>
      </c>
      <c r="C68" s="17">
        <v>1307</v>
      </c>
      <c r="D68" s="17">
        <v>69</v>
      </c>
      <c r="E68" s="17">
        <v>146</v>
      </c>
      <c r="F68" s="17">
        <v>5.5</v>
      </c>
      <c r="G68" s="31">
        <f t="shared" si="8"/>
        <v>0.11170619739862279</v>
      </c>
      <c r="H68" s="32">
        <f t="shared" si="9"/>
        <v>1341.31</v>
      </c>
      <c r="I68" s="60">
        <v>4.0919999999999996</v>
      </c>
      <c r="J68" s="60">
        <v>7.1999999999999995E-2</v>
      </c>
      <c r="K68" s="60">
        <v>0.29220000000000002</v>
      </c>
      <c r="L68" s="60">
        <v>4.4000000000000003E-3</v>
      </c>
      <c r="M68" s="83">
        <v>0.64371999999999996</v>
      </c>
      <c r="N68" s="17">
        <v>0.10128</v>
      </c>
      <c r="O68" s="17">
        <v>1.6999999999999999E-3</v>
      </c>
      <c r="P68" s="17"/>
      <c r="Q68" s="32">
        <v>1651.7</v>
      </c>
      <c r="R68" s="17">
        <v>14</v>
      </c>
      <c r="S68" s="175">
        <v>1652</v>
      </c>
      <c r="T68" s="175">
        <v>22</v>
      </c>
      <c r="U68" s="121">
        <f t="shared" si="10"/>
        <v>1.331719128329298</v>
      </c>
      <c r="V68" s="17">
        <v>1646</v>
      </c>
      <c r="W68" s="17">
        <v>32</v>
      </c>
      <c r="X68" s="159">
        <f t="shared" si="11"/>
        <v>-0.34629404617254611</v>
      </c>
    </row>
    <row r="69" spans="1:24" x14ac:dyDescent="0.2">
      <c r="A69" s="50" t="s">
        <v>191</v>
      </c>
      <c r="B69" s="30">
        <v>21.855</v>
      </c>
      <c r="C69" s="17">
        <v>359</v>
      </c>
      <c r="D69" s="17">
        <v>27</v>
      </c>
      <c r="E69" s="17">
        <v>61.6</v>
      </c>
      <c r="F69" s="17">
        <v>4.8</v>
      </c>
      <c r="G69" s="31">
        <f t="shared" si="8"/>
        <v>0.17158774373259053</v>
      </c>
      <c r="H69" s="32">
        <f t="shared" si="9"/>
        <v>373.476</v>
      </c>
      <c r="I69" s="60">
        <v>4.0640000000000001</v>
      </c>
      <c r="J69" s="60">
        <v>7.2999999999999995E-2</v>
      </c>
      <c r="K69" s="60">
        <v>0.29360000000000003</v>
      </c>
      <c r="L69" s="60">
        <v>5.0000000000000001E-3</v>
      </c>
      <c r="M69" s="83">
        <v>0.49798999999999999</v>
      </c>
      <c r="N69" s="17">
        <v>0.1008</v>
      </c>
      <c r="O69" s="17">
        <v>2E-3</v>
      </c>
      <c r="P69" s="17"/>
      <c r="Q69" s="32">
        <v>1648.4</v>
      </c>
      <c r="R69" s="17">
        <v>14</v>
      </c>
      <c r="S69" s="175">
        <v>1659</v>
      </c>
      <c r="T69" s="175">
        <v>25</v>
      </c>
      <c r="U69" s="121">
        <f t="shared" si="10"/>
        <v>1.5069318866787222</v>
      </c>
      <c r="V69" s="17">
        <v>1647</v>
      </c>
      <c r="W69" s="17">
        <v>35</v>
      </c>
      <c r="X69" s="159">
        <f t="shared" si="11"/>
        <v>-8.5003035822706074E-2</v>
      </c>
    </row>
    <row r="70" spans="1:24" x14ac:dyDescent="0.2">
      <c r="A70" s="50" t="s">
        <v>212</v>
      </c>
      <c r="B70" s="30">
        <v>22.812000000000001</v>
      </c>
      <c r="C70" s="17">
        <v>465</v>
      </c>
      <c r="D70" s="17">
        <v>23</v>
      </c>
      <c r="E70" s="17">
        <v>56.3</v>
      </c>
      <c r="F70" s="17">
        <v>1.8</v>
      </c>
      <c r="G70" s="31">
        <f t="shared" si="8"/>
        <v>0.12107526881720429</v>
      </c>
      <c r="H70" s="32">
        <f t="shared" si="9"/>
        <v>478.23050000000001</v>
      </c>
      <c r="I70" s="60">
        <v>4.1879999999999997</v>
      </c>
      <c r="J70" s="60">
        <v>7.3999999999999996E-2</v>
      </c>
      <c r="K70" s="60">
        <v>0.2999</v>
      </c>
      <c r="L70" s="60">
        <v>4.1000000000000003E-3</v>
      </c>
      <c r="M70" s="83">
        <v>0.47415000000000002</v>
      </c>
      <c r="N70" s="17">
        <v>0.10100000000000001</v>
      </c>
      <c r="O70" s="17">
        <v>1.8E-3</v>
      </c>
      <c r="P70" s="17"/>
      <c r="Q70" s="32">
        <v>1671.7</v>
      </c>
      <c r="R70" s="17">
        <v>15</v>
      </c>
      <c r="S70" s="175">
        <v>1692</v>
      </c>
      <c r="T70" s="175">
        <v>21</v>
      </c>
      <c r="U70" s="121">
        <f t="shared" si="10"/>
        <v>1.2411347517730498</v>
      </c>
      <c r="V70" s="17">
        <v>1647</v>
      </c>
      <c r="W70" s="17">
        <v>33</v>
      </c>
      <c r="X70" s="159">
        <f t="shared" si="11"/>
        <v>-1.4996964177292016</v>
      </c>
    </row>
    <row r="71" spans="1:24" x14ac:dyDescent="0.2">
      <c r="A71" s="50" t="s">
        <v>150</v>
      </c>
      <c r="B71" s="30">
        <v>22.663</v>
      </c>
      <c r="C71" s="17">
        <v>85.5</v>
      </c>
      <c r="D71" s="17">
        <v>2.5</v>
      </c>
      <c r="E71" s="17">
        <v>27.64</v>
      </c>
      <c r="F71" s="17">
        <v>0.78</v>
      </c>
      <c r="G71" s="31">
        <f t="shared" si="8"/>
        <v>0.3232748538011696</v>
      </c>
      <c r="H71" s="32">
        <f t="shared" si="9"/>
        <v>91.995400000000004</v>
      </c>
      <c r="I71" s="60">
        <v>4.1790000000000003</v>
      </c>
      <c r="J71" s="60">
        <v>8.6999999999999994E-2</v>
      </c>
      <c r="K71" s="60">
        <v>0.30320000000000003</v>
      </c>
      <c r="L71" s="60">
        <v>5.3E-3</v>
      </c>
      <c r="M71" s="83">
        <v>0.55801999999999996</v>
      </c>
      <c r="N71" s="17">
        <v>0.1014</v>
      </c>
      <c r="O71" s="17">
        <v>2.0999999999999999E-3</v>
      </c>
      <c r="P71" s="17"/>
      <c r="Q71" s="32">
        <v>1670</v>
      </c>
      <c r="R71" s="17">
        <v>17</v>
      </c>
      <c r="S71" s="175">
        <v>1706</v>
      </c>
      <c r="T71" s="175">
        <v>26</v>
      </c>
      <c r="U71" s="121">
        <f t="shared" si="10"/>
        <v>1.5240328253223916</v>
      </c>
      <c r="V71" s="17">
        <v>1647</v>
      </c>
      <c r="W71" s="17">
        <v>39</v>
      </c>
      <c r="X71" s="159">
        <f t="shared" si="11"/>
        <v>-1.3964784456587775</v>
      </c>
    </row>
    <row r="72" spans="1:24" x14ac:dyDescent="0.2">
      <c r="A72" s="50" t="s">
        <v>126</v>
      </c>
      <c r="B72" s="30">
        <v>12.456</v>
      </c>
      <c r="C72" s="17">
        <v>207.8</v>
      </c>
      <c r="D72" s="17">
        <v>9.1999999999999993</v>
      </c>
      <c r="E72" s="17">
        <v>70.5</v>
      </c>
      <c r="F72" s="17">
        <v>1.9</v>
      </c>
      <c r="G72" s="31">
        <f t="shared" si="8"/>
        <v>0.33926852743022134</v>
      </c>
      <c r="H72" s="32">
        <f t="shared" si="9"/>
        <v>224.36750000000001</v>
      </c>
      <c r="I72" s="60">
        <v>3.855</v>
      </c>
      <c r="J72" s="60">
        <v>7.8E-2</v>
      </c>
      <c r="K72" s="60">
        <v>0.2762</v>
      </c>
      <c r="L72" s="60">
        <v>4.8999999999999998E-3</v>
      </c>
      <c r="M72" s="83">
        <v>0.40314</v>
      </c>
      <c r="N72" s="17">
        <v>0.10100000000000001</v>
      </c>
      <c r="O72" s="17">
        <v>2.2000000000000001E-3</v>
      </c>
      <c r="P72" s="17"/>
      <c r="Q72" s="32">
        <v>1603</v>
      </c>
      <c r="R72" s="17">
        <v>16</v>
      </c>
      <c r="S72" s="175">
        <v>1575</v>
      </c>
      <c r="T72" s="175">
        <v>26</v>
      </c>
      <c r="U72" s="121">
        <f t="shared" si="10"/>
        <v>1.6507936507936509</v>
      </c>
      <c r="V72" s="17">
        <v>1648</v>
      </c>
      <c r="W72" s="17">
        <v>39</v>
      </c>
      <c r="X72" s="159">
        <f t="shared" si="11"/>
        <v>2.7305825242718407</v>
      </c>
    </row>
    <row r="73" spans="1:24" x14ac:dyDescent="0.2">
      <c r="A73" s="50" t="s">
        <v>226</v>
      </c>
      <c r="B73" s="30">
        <v>21.567</v>
      </c>
      <c r="C73" s="17">
        <v>51.3</v>
      </c>
      <c r="D73" s="17">
        <v>2.5</v>
      </c>
      <c r="E73" s="17">
        <v>24.1</v>
      </c>
      <c r="F73" s="17">
        <v>1</v>
      </c>
      <c r="G73" s="31">
        <f t="shared" si="8"/>
        <v>0.46978557504873297</v>
      </c>
      <c r="H73" s="32">
        <f t="shared" si="9"/>
        <v>56.963499999999996</v>
      </c>
      <c r="I73" s="60">
        <v>4.0060000000000002</v>
      </c>
      <c r="J73" s="60">
        <v>8.6999999999999994E-2</v>
      </c>
      <c r="K73" s="60">
        <v>0.28670000000000001</v>
      </c>
      <c r="L73" s="60">
        <v>4.4999999999999997E-3</v>
      </c>
      <c r="M73" s="83">
        <v>0.30934</v>
      </c>
      <c r="N73" s="17">
        <v>0.1012</v>
      </c>
      <c r="O73" s="17">
        <v>2.3999999999999998E-3</v>
      </c>
      <c r="P73" s="17"/>
      <c r="Q73" s="32">
        <v>1637</v>
      </c>
      <c r="R73" s="17">
        <v>18</v>
      </c>
      <c r="S73" s="175">
        <v>1624</v>
      </c>
      <c r="T73" s="175">
        <v>23</v>
      </c>
      <c r="U73" s="121">
        <f t="shared" si="10"/>
        <v>1.416256157635468</v>
      </c>
      <c r="V73" s="17">
        <v>1648</v>
      </c>
      <c r="W73" s="17">
        <v>45</v>
      </c>
      <c r="X73" s="159">
        <f t="shared" si="11"/>
        <v>0.66747572815534228</v>
      </c>
    </row>
    <row r="74" spans="1:24" x14ac:dyDescent="0.2">
      <c r="A74" s="50" t="s">
        <v>217</v>
      </c>
      <c r="B74" s="30">
        <v>22.777999999999999</v>
      </c>
      <c r="C74" s="17">
        <v>558</v>
      </c>
      <c r="D74" s="17">
        <v>19</v>
      </c>
      <c r="E74" s="17">
        <v>160.80000000000001</v>
      </c>
      <c r="F74" s="17">
        <v>3.1</v>
      </c>
      <c r="G74" s="31">
        <f t="shared" si="8"/>
        <v>0.28817204301075272</v>
      </c>
      <c r="H74" s="32">
        <f t="shared" si="9"/>
        <v>595.78800000000001</v>
      </c>
      <c r="I74" s="60">
        <v>3.823</v>
      </c>
      <c r="J74" s="60">
        <v>7.0000000000000007E-2</v>
      </c>
      <c r="K74" s="60">
        <v>0.2737</v>
      </c>
      <c r="L74" s="60">
        <v>4.4000000000000003E-3</v>
      </c>
      <c r="M74" s="83">
        <v>0.71779999999999999</v>
      </c>
      <c r="N74" s="17">
        <v>0.10138</v>
      </c>
      <c r="O74" s="17">
        <v>1.6999999999999999E-3</v>
      </c>
      <c r="P74" s="17"/>
      <c r="Q74" s="32">
        <v>1598.7</v>
      </c>
      <c r="R74" s="17">
        <v>14</v>
      </c>
      <c r="S74" s="175">
        <v>1559</v>
      </c>
      <c r="T74" s="175">
        <v>22</v>
      </c>
      <c r="U74" s="121">
        <f t="shared" si="10"/>
        <v>1.4111610006414368</v>
      </c>
      <c r="V74" s="17">
        <v>1650</v>
      </c>
      <c r="W74" s="17">
        <v>32</v>
      </c>
      <c r="X74" s="159">
        <f t="shared" si="11"/>
        <v>3.1090909090909058</v>
      </c>
    </row>
    <row r="75" spans="1:24" x14ac:dyDescent="0.2">
      <c r="A75" s="50" t="s">
        <v>127</v>
      </c>
      <c r="B75" s="30">
        <v>20.356000000000002</v>
      </c>
      <c r="C75" s="17">
        <v>129</v>
      </c>
      <c r="D75" s="17">
        <v>21</v>
      </c>
      <c r="E75" s="17">
        <v>52.8</v>
      </c>
      <c r="F75" s="17">
        <v>4.5999999999999996</v>
      </c>
      <c r="G75" s="31">
        <f t="shared" si="8"/>
        <v>0.40930232558139534</v>
      </c>
      <c r="H75" s="32">
        <f t="shared" si="9"/>
        <v>141.40799999999999</v>
      </c>
      <c r="I75" s="60">
        <v>4.0659999999999998</v>
      </c>
      <c r="J75" s="60">
        <v>8.1000000000000003E-2</v>
      </c>
      <c r="K75" s="60">
        <v>0.28960000000000002</v>
      </c>
      <c r="L75" s="60">
        <v>4.3E-3</v>
      </c>
      <c r="M75" s="83">
        <v>0.38024999999999998</v>
      </c>
      <c r="N75" s="17">
        <v>0.1011</v>
      </c>
      <c r="O75" s="17">
        <v>2.0999999999999999E-3</v>
      </c>
      <c r="P75" s="17"/>
      <c r="Q75" s="32">
        <v>1647</v>
      </c>
      <c r="R75" s="17">
        <v>16</v>
      </c>
      <c r="S75" s="175">
        <v>1639</v>
      </c>
      <c r="T75" s="175">
        <v>21</v>
      </c>
      <c r="U75" s="121">
        <f t="shared" si="10"/>
        <v>1.2812690665039659</v>
      </c>
      <c r="V75" s="17">
        <v>1652</v>
      </c>
      <c r="W75" s="17">
        <v>39</v>
      </c>
      <c r="X75" s="159">
        <f t="shared" si="11"/>
        <v>0.3026634382566562</v>
      </c>
    </row>
    <row r="76" spans="1:24" x14ac:dyDescent="0.2">
      <c r="A76" s="50" t="s">
        <v>228</v>
      </c>
      <c r="B76" s="30">
        <v>21.74</v>
      </c>
      <c r="C76" s="17">
        <v>206</v>
      </c>
      <c r="D76" s="17">
        <v>11</v>
      </c>
      <c r="E76" s="17">
        <v>28.48</v>
      </c>
      <c r="F76" s="17">
        <v>0.69</v>
      </c>
      <c r="G76" s="31">
        <f t="shared" si="8"/>
        <v>0.13825242718446601</v>
      </c>
      <c r="H76" s="32">
        <f t="shared" si="9"/>
        <v>212.69280000000001</v>
      </c>
      <c r="I76" s="60">
        <v>3.9620000000000002</v>
      </c>
      <c r="J76" s="60">
        <v>6.7000000000000004E-2</v>
      </c>
      <c r="K76" s="60">
        <v>0.2848</v>
      </c>
      <c r="L76" s="60">
        <v>4.1000000000000003E-3</v>
      </c>
      <c r="M76" s="83">
        <v>0.42216999999999999</v>
      </c>
      <c r="N76" s="17">
        <v>0.10150000000000001</v>
      </c>
      <c r="O76" s="17">
        <v>1.9E-3</v>
      </c>
      <c r="P76" s="17"/>
      <c r="Q76" s="32">
        <v>1626.8</v>
      </c>
      <c r="R76" s="17">
        <v>13</v>
      </c>
      <c r="S76" s="175">
        <v>1615</v>
      </c>
      <c r="T76" s="175">
        <v>21</v>
      </c>
      <c r="U76" s="121">
        <f t="shared" si="10"/>
        <v>1.3003095975232197</v>
      </c>
      <c r="V76" s="17">
        <v>1654</v>
      </c>
      <c r="W76" s="17">
        <v>34</v>
      </c>
      <c r="X76" s="159">
        <f t="shared" si="11"/>
        <v>1.6444981862152375</v>
      </c>
    </row>
    <row r="77" spans="1:24" x14ac:dyDescent="0.2">
      <c r="A77" s="50" t="s">
        <v>240</v>
      </c>
      <c r="B77" s="30">
        <v>19.606000000000002</v>
      </c>
      <c r="C77" s="17">
        <v>381</v>
      </c>
      <c r="D77" s="17">
        <v>27</v>
      </c>
      <c r="E77" s="17">
        <v>41.5</v>
      </c>
      <c r="F77" s="17">
        <v>2.4</v>
      </c>
      <c r="G77" s="31">
        <f t="shared" si="8"/>
        <v>0.1089238845144357</v>
      </c>
      <c r="H77" s="32">
        <f t="shared" si="9"/>
        <v>390.7525</v>
      </c>
      <c r="I77" s="60">
        <v>3.9980000000000002</v>
      </c>
      <c r="J77" s="60">
        <v>8.2000000000000003E-2</v>
      </c>
      <c r="K77" s="60">
        <v>0.28570000000000001</v>
      </c>
      <c r="L77" s="60">
        <v>5.1000000000000004E-3</v>
      </c>
      <c r="M77" s="83">
        <v>0.66808000000000001</v>
      </c>
      <c r="N77" s="17">
        <v>0.1017</v>
      </c>
      <c r="O77" s="17">
        <v>1.9E-3</v>
      </c>
      <c r="P77" s="17"/>
      <c r="Q77" s="32">
        <v>1634</v>
      </c>
      <c r="R77" s="17">
        <v>16</v>
      </c>
      <c r="S77" s="175">
        <v>1619</v>
      </c>
      <c r="T77" s="175">
        <v>25</v>
      </c>
      <c r="U77" s="121">
        <f t="shared" si="10"/>
        <v>1.5441630636195183</v>
      </c>
      <c r="V77" s="17">
        <v>1655</v>
      </c>
      <c r="W77" s="17">
        <v>35</v>
      </c>
      <c r="X77" s="159">
        <f t="shared" si="11"/>
        <v>1.2688821752265822</v>
      </c>
    </row>
    <row r="78" spans="1:24" x14ac:dyDescent="0.2">
      <c r="A78" s="50" t="s">
        <v>129</v>
      </c>
      <c r="B78" s="30">
        <v>22.547000000000001</v>
      </c>
      <c r="C78" s="17">
        <v>451</v>
      </c>
      <c r="D78" s="17">
        <v>39</v>
      </c>
      <c r="E78" s="17">
        <v>52.8</v>
      </c>
      <c r="F78" s="17">
        <v>3.9</v>
      </c>
      <c r="G78" s="31">
        <f t="shared" si="8"/>
        <v>0.11707317073170731</v>
      </c>
      <c r="H78" s="32">
        <f t="shared" si="9"/>
        <v>463.40800000000002</v>
      </c>
      <c r="I78" s="60">
        <v>4.0810000000000004</v>
      </c>
      <c r="J78" s="60">
        <v>6.8000000000000005E-2</v>
      </c>
      <c r="K78" s="60">
        <v>0.2908</v>
      </c>
      <c r="L78" s="60">
        <v>3.5999999999999999E-3</v>
      </c>
      <c r="M78" s="83">
        <v>0.44436999999999999</v>
      </c>
      <c r="N78" s="17">
        <v>0.1018</v>
      </c>
      <c r="O78" s="17">
        <v>1.6999999999999999E-3</v>
      </c>
      <c r="P78" s="17"/>
      <c r="Q78" s="32">
        <v>1652.6</v>
      </c>
      <c r="R78" s="17">
        <v>13</v>
      </c>
      <c r="S78" s="175">
        <v>1645</v>
      </c>
      <c r="T78" s="175">
        <v>18</v>
      </c>
      <c r="U78" s="121">
        <f t="shared" si="10"/>
        <v>1.094224924012158</v>
      </c>
      <c r="V78" s="17">
        <v>1657</v>
      </c>
      <c r="W78" s="17">
        <v>31</v>
      </c>
      <c r="X78" s="159">
        <f t="shared" si="11"/>
        <v>0.26554013277007016</v>
      </c>
    </row>
    <row r="79" spans="1:24" x14ac:dyDescent="0.2">
      <c r="A79" s="50" t="s">
        <v>168</v>
      </c>
      <c r="B79" s="30">
        <v>12.744</v>
      </c>
      <c r="C79" s="17">
        <v>250</v>
      </c>
      <c r="D79" s="17">
        <v>16</v>
      </c>
      <c r="E79" s="17">
        <v>97</v>
      </c>
      <c r="F79" s="17">
        <v>6.3</v>
      </c>
      <c r="G79" s="31">
        <f t="shared" si="8"/>
        <v>0.38800000000000001</v>
      </c>
      <c r="H79" s="32">
        <f t="shared" si="9"/>
        <v>272.79500000000002</v>
      </c>
      <c r="I79" s="60">
        <v>3.68</v>
      </c>
      <c r="J79" s="60">
        <v>0.12</v>
      </c>
      <c r="K79" s="60">
        <v>0.26419999999999999</v>
      </c>
      <c r="L79" s="60">
        <v>8.2000000000000007E-3</v>
      </c>
      <c r="M79" s="83">
        <v>0.84467999999999999</v>
      </c>
      <c r="N79" s="17">
        <v>0.10150000000000001</v>
      </c>
      <c r="O79" s="17">
        <v>2.3E-3</v>
      </c>
      <c r="P79" s="17"/>
      <c r="Q79" s="32">
        <v>1564</v>
      </c>
      <c r="R79" s="17">
        <v>27</v>
      </c>
      <c r="S79" s="175">
        <v>1510</v>
      </c>
      <c r="T79" s="175">
        <v>42</v>
      </c>
      <c r="U79" s="121">
        <f t="shared" si="10"/>
        <v>2.7814569536423841</v>
      </c>
      <c r="V79" s="17">
        <v>1662</v>
      </c>
      <c r="W79" s="17">
        <v>43</v>
      </c>
      <c r="X79" s="159">
        <f t="shared" si="11"/>
        <v>5.8965102286401949</v>
      </c>
    </row>
    <row r="80" spans="1:24" x14ac:dyDescent="0.2">
      <c r="A80" s="50" t="s">
        <v>174</v>
      </c>
      <c r="B80" s="30">
        <v>21.625</v>
      </c>
      <c r="C80" s="17">
        <v>280</v>
      </c>
      <c r="D80" s="17">
        <v>35</v>
      </c>
      <c r="E80" s="17">
        <v>61.4</v>
      </c>
      <c r="F80" s="17">
        <v>4.8</v>
      </c>
      <c r="G80" s="31">
        <f t="shared" si="8"/>
        <v>0.21928571428571428</v>
      </c>
      <c r="H80" s="32">
        <f t="shared" si="9"/>
        <v>294.42899999999997</v>
      </c>
      <c r="I80" s="60">
        <v>4.032</v>
      </c>
      <c r="J80" s="60">
        <v>7.0999999999999994E-2</v>
      </c>
      <c r="K80" s="60">
        <v>0.28639999999999999</v>
      </c>
      <c r="L80" s="60">
        <v>4.1000000000000003E-3</v>
      </c>
      <c r="M80" s="83">
        <v>0.50144</v>
      </c>
      <c r="N80" s="17">
        <v>0.1026</v>
      </c>
      <c r="O80" s="17">
        <v>1.9E-3</v>
      </c>
      <c r="P80" s="17"/>
      <c r="Q80" s="32">
        <v>1640.9</v>
      </c>
      <c r="R80" s="17">
        <v>14</v>
      </c>
      <c r="S80" s="175">
        <v>1623</v>
      </c>
      <c r="T80" s="175">
        <v>21</v>
      </c>
      <c r="U80" s="121">
        <f t="shared" si="10"/>
        <v>1.2939001848428837</v>
      </c>
      <c r="V80" s="17">
        <v>1669</v>
      </c>
      <c r="W80" s="17">
        <v>34</v>
      </c>
      <c r="X80" s="159">
        <f t="shared" si="11"/>
        <v>1.6836428999400743</v>
      </c>
    </row>
    <row r="81" spans="1:24" x14ac:dyDescent="0.2">
      <c r="A81" s="50" t="s">
        <v>206</v>
      </c>
      <c r="B81" s="30">
        <v>14.935</v>
      </c>
      <c r="C81" s="17">
        <v>212</v>
      </c>
      <c r="D81" s="17">
        <v>23</v>
      </c>
      <c r="E81" s="17">
        <v>91</v>
      </c>
      <c r="F81" s="17">
        <v>7.6</v>
      </c>
      <c r="G81" s="31">
        <f t="shared" si="8"/>
        <v>0.42924528301886794</v>
      </c>
      <c r="H81" s="32">
        <f t="shared" si="9"/>
        <v>233.38499999999999</v>
      </c>
      <c r="I81" s="56">
        <v>4.3029999999999999</v>
      </c>
      <c r="J81" s="56">
        <v>0.11</v>
      </c>
      <c r="K81" s="56">
        <v>0.30270000000000002</v>
      </c>
      <c r="L81" s="56">
        <v>6.7999999999999996E-3</v>
      </c>
      <c r="M81" s="82">
        <v>0.65990000000000004</v>
      </c>
      <c r="N81" s="17">
        <v>0.1023</v>
      </c>
      <c r="O81" s="17">
        <v>2.3E-3</v>
      </c>
      <c r="P81" s="17"/>
      <c r="Q81" s="32">
        <v>1696</v>
      </c>
      <c r="R81" s="17">
        <v>20</v>
      </c>
      <c r="S81" s="175">
        <v>1704</v>
      </c>
      <c r="T81" s="175">
        <v>34</v>
      </c>
      <c r="U81" s="121">
        <f t="shared" si="10"/>
        <v>1.9953051643192488</v>
      </c>
      <c r="V81" s="17">
        <v>1670</v>
      </c>
      <c r="W81" s="17">
        <v>41</v>
      </c>
      <c r="X81" s="159">
        <f t="shared" si="11"/>
        <v>-1.5568862275449069</v>
      </c>
    </row>
    <row r="82" spans="1:24" x14ac:dyDescent="0.2">
      <c r="A82" s="50" t="s">
        <v>163</v>
      </c>
      <c r="B82" s="30">
        <v>10.782999999999999</v>
      </c>
      <c r="C82" s="17">
        <v>353</v>
      </c>
      <c r="D82" s="17">
        <v>20</v>
      </c>
      <c r="E82" s="17">
        <v>47.9</v>
      </c>
      <c r="F82" s="17">
        <v>2.1</v>
      </c>
      <c r="G82" s="31">
        <f t="shared" si="8"/>
        <v>0.13569405099150142</v>
      </c>
      <c r="H82" s="32">
        <f t="shared" si="9"/>
        <v>364.25650000000002</v>
      </c>
      <c r="I82" s="56">
        <v>4.0359999999999996</v>
      </c>
      <c r="J82" s="56">
        <v>7.3999999999999996E-2</v>
      </c>
      <c r="K82" s="56">
        <v>0.28149999999999997</v>
      </c>
      <c r="L82" s="56">
        <v>5.3E-3</v>
      </c>
      <c r="M82" s="82">
        <v>0.49509999999999998</v>
      </c>
      <c r="N82" s="17">
        <v>0.10290000000000001</v>
      </c>
      <c r="O82" s="17">
        <v>2.2000000000000001E-3</v>
      </c>
      <c r="P82" s="17"/>
      <c r="Q82" s="32">
        <v>1641</v>
      </c>
      <c r="R82" s="17">
        <v>15</v>
      </c>
      <c r="S82" s="175">
        <v>1598</v>
      </c>
      <c r="T82" s="175">
        <v>27</v>
      </c>
      <c r="U82" s="121">
        <f t="shared" si="10"/>
        <v>1.6896120150187734</v>
      </c>
      <c r="V82" s="17">
        <v>1679</v>
      </c>
      <c r="W82" s="17">
        <v>40</v>
      </c>
      <c r="X82" s="159">
        <f t="shared" si="11"/>
        <v>2.2632519356760028</v>
      </c>
    </row>
    <row r="83" spans="1:24" x14ac:dyDescent="0.2">
      <c r="A83" s="50" t="s">
        <v>116</v>
      </c>
      <c r="B83" s="30">
        <v>22.835999999999999</v>
      </c>
      <c r="C83" s="17">
        <v>361</v>
      </c>
      <c r="D83" s="17">
        <v>11</v>
      </c>
      <c r="E83" s="17">
        <v>63.1</v>
      </c>
      <c r="F83" s="17">
        <v>1.5</v>
      </c>
      <c r="G83" s="31">
        <f t="shared" si="8"/>
        <v>0.17479224376731303</v>
      </c>
      <c r="H83" s="32">
        <f t="shared" si="9"/>
        <v>375.82850000000002</v>
      </c>
      <c r="I83" s="56">
        <v>4.1159999999999997</v>
      </c>
      <c r="J83" s="56">
        <v>6.5000000000000002E-2</v>
      </c>
      <c r="K83" s="56">
        <v>0.28760000000000002</v>
      </c>
      <c r="L83" s="56">
        <v>4.0000000000000001E-3</v>
      </c>
      <c r="M83" s="82">
        <v>0.53237999999999996</v>
      </c>
      <c r="N83" s="17">
        <v>0.10332</v>
      </c>
      <c r="O83" s="17">
        <v>1.6999999999999999E-3</v>
      </c>
      <c r="P83" s="17"/>
      <c r="Q83" s="32">
        <v>1657.9</v>
      </c>
      <c r="R83" s="17">
        <v>13</v>
      </c>
      <c r="S83" s="175">
        <v>1631</v>
      </c>
      <c r="T83" s="175">
        <v>20</v>
      </c>
      <c r="U83" s="121">
        <f t="shared" si="10"/>
        <v>1.226241569589209</v>
      </c>
      <c r="V83" s="17">
        <v>1685</v>
      </c>
      <c r="W83" s="17">
        <v>32</v>
      </c>
      <c r="X83" s="159">
        <f t="shared" si="11"/>
        <v>1.6083086053412354</v>
      </c>
    </row>
    <row r="84" spans="1:24" x14ac:dyDescent="0.2">
      <c r="A84" s="50" t="s">
        <v>141</v>
      </c>
      <c r="B84" s="30">
        <v>22.085999999999999</v>
      </c>
      <c r="C84" s="17">
        <v>133</v>
      </c>
      <c r="D84" s="17">
        <v>12</v>
      </c>
      <c r="E84" s="17">
        <v>43.7</v>
      </c>
      <c r="F84" s="17">
        <v>1.9</v>
      </c>
      <c r="G84" s="31">
        <f t="shared" si="8"/>
        <v>0.32857142857142857</v>
      </c>
      <c r="H84" s="32">
        <f t="shared" si="9"/>
        <v>143.26949999999999</v>
      </c>
      <c r="I84" s="56">
        <v>4.1340000000000003</v>
      </c>
      <c r="J84" s="56">
        <v>8.1000000000000003E-2</v>
      </c>
      <c r="K84" s="56">
        <v>0.29249999999999998</v>
      </c>
      <c r="L84" s="56">
        <v>4.5999999999999999E-3</v>
      </c>
      <c r="M84" s="82">
        <v>0.39882000000000001</v>
      </c>
      <c r="N84" s="17">
        <v>0.1033</v>
      </c>
      <c r="O84" s="17">
        <v>2.0999999999999999E-3</v>
      </c>
      <c r="P84" s="17"/>
      <c r="Q84" s="32">
        <v>1662</v>
      </c>
      <c r="R84" s="17">
        <v>16</v>
      </c>
      <c r="S84" s="175">
        <v>1654</v>
      </c>
      <c r="T84" s="175">
        <v>23</v>
      </c>
      <c r="U84" s="121">
        <f t="shared" si="10"/>
        <v>1.3905683192261185</v>
      </c>
      <c r="V84" s="17">
        <v>1687</v>
      </c>
      <c r="W84" s="17">
        <v>39</v>
      </c>
      <c r="X84" s="159">
        <f t="shared" si="11"/>
        <v>1.4819205690574933</v>
      </c>
    </row>
    <row r="85" spans="1:24" x14ac:dyDescent="0.2">
      <c r="A85" s="50" t="s">
        <v>186</v>
      </c>
      <c r="B85" s="30">
        <v>19.779</v>
      </c>
      <c r="C85" s="17">
        <v>295</v>
      </c>
      <c r="D85" s="17">
        <v>9.8000000000000007</v>
      </c>
      <c r="E85" s="17">
        <v>275.60000000000002</v>
      </c>
      <c r="F85" s="17">
        <v>9.6999999999999993</v>
      </c>
      <c r="G85" s="31">
        <f t="shared" si="8"/>
        <v>0.93423728813559326</v>
      </c>
      <c r="H85" s="32">
        <f t="shared" si="9"/>
        <v>359.76600000000002</v>
      </c>
      <c r="I85" s="17">
        <v>3.17</v>
      </c>
      <c r="J85" s="17">
        <v>7.6999999999999999E-2</v>
      </c>
      <c r="K85" s="17">
        <v>0.21959999999999999</v>
      </c>
      <c r="L85" s="17">
        <v>3.5999999999999999E-3</v>
      </c>
      <c r="M85" s="132">
        <v>0.81205000000000005</v>
      </c>
      <c r="N85" s="17">
        <v>0.10489999999999999</v>
      </c>
      <c r="O85" s="17">
        <v>2.0999999999999999E-3</v>
      </c>
      <c r="P85" s="17"/>
      <c r="Q85" s="32">
        <v>1447</v>
      </c>
      <c r="R85" s="17">
        <v>19</v>
      </c>
      <c r="S85" s="175">
        <v>1279</v>
      </c>
      <c r="T85" s="175">
        <v>19</v>
      </c>
      <c r="U85" s="121">
        <f t="shared" si="10"/>
        <v>1.4855355746677092</v>
      </c>
      <c r="V85" s="17">
        <v>1709</v>
      </c>
      <c r="W85" s="17">
        <v>36</v>
      </c>
      <c r="X85" s="159">
        <f t="shared" si="11"/>
        <v>15.330602691632533</v>
      </c>
    </row>
    <row r="86" spans="1:24" x14ac:dyDescent="0.2">
      <c r="A86" s="50" t="s">
        <v>253</v>
      </c>
      <c r="B86" s="30">
        <v>22.835999999999999</v>
      </c>
      <c r="C86" s="17">
        <v>512</v>
      </c>
      <c r="D86" s="17">
        <v>19</v>
      </c>
      <c r="E86" s="17">
        <v>144.69999999999999</v>
      </c>
      <c r="F86" s="17">
        <v>2.9</v>
      </c>
      <c r="G86" s="31">
        <f t="shared" si="8"/>
        <v>0.28261718749999998</v>
      </c>
      <c r="H86" s="32">
        <f t="shared" si="9"/>
        <v>546.00450000000001</v>
      </c>
      <c r="I86" s="17">
        <v>4.3090000000000002</v>
      </c>
      <c r="J86" s="17">
        <v>7.1999999999999995E-2</v>
      </c>
      <c r="K86" s="17">
        <v>0.29360000000000003</v>
      </c>
      <c r="L86" s="17">
        <v>4.1000000000000003E-3</v>
      </c>
      <c r="M86" s="132">
        <v>0.60563</v>
      </c>
      <c r="N86" s="17">
        <v>0.10593</v>
      </c>
      <c r="O86" s="17">
        <v>1.8E-3</v>
      </c>
      <c r="P86" s="17"/>
      <c r="Q86" s="32">
        <v>1695.3</v>
      </c>
      <c r="R86" s="17">
        <v>13</v>
      </c>
      <c r="S86" s="175">
        <v>1659</v>
      </c>
      <c r="T86" s="175">
        <v>20</v>
      </c>
      <c r="U86" s="121">
        <f t="shared" si="10"/>
        <v>1.2055455093429777</v>
      </c>
      <c r="V86" s="17">
        <v>1729</v>
      </c>
      <c r="W86" s="17">
        <v>31</v>
      </c>
      <c r="X86" s="159">
        <f t="shared" si="11"/>
        <v>1.9491035280508995</v>
      </c>
    </row>
    <row r="87" spans="1:24" x14ac:dyDescent="0.2">
      <c r="A87" s="50" t="s">
        <v>179</v>
      </c>
      <c r="B87" s="30">
        <v>22.605</v>
      </c>
      <c r="C87" s="17">
        <v>77.3</v>
      </c>
      <c r="D87" s="17">
        <v>6.7</v>
      </c>
      <c r="E87" s="17">
        <v>29.4</v>
      </c>
      <c r="F87" s="17">
        <v>2.1</v>
      </c>
      <c r="G87" s="31">
        <f t="shared" si="8"/>
        <v>0.38033635187580855</v>
      </c>
      <c r="H87" s="32">
        <f t="shared" si="9"/>
        <v>84.209000000000003</v>
      </c>
      <c r="I87" s="17">
        <v>3.9689999999999999</v>
      </c>
      <c r="J87" s="17">
        <v>0.1</v>
      </c>
      <c r="K87" s="17">
        <v>0.26690000000000003</v>
      </c>
      <c r="L87" s="17">
        <v>4.4000000000000003E-3</v>
      </c>
      <c r="M87" s="132">
        <v>0.25561</v>
      </c>
      <c r="N87" s="17">
        <v>0.10929999999999999</v>
      </c>
      <c r="O87" s="17">
        <v>3.0000000000000001E-3</v>
      </c>
      <c r="P87" s="17"/>
      <c r="Q87" s="32">
        <v>1624</v>
      </c>
      <c r="R87" s="17">
        <v>20</v>
      </c>
      <c r="S87" s="175">
        <v>1524</v>
      </c>
      <c r="T87" s="175">
        <v>22</v>
      </c>
      <c r="U87" s="121">
        <f t="shared" si="10"/>
        <v>1.4435695538057742</v>
      </c>
      <c r="V87" s="17">
        <v>1793</v>
      </c>
      <c r="W87" s="17">
        <v>52</v>
      </c>
      <c r="X87" s="159">
        <f t="shared" si="11"/>
        <v>9.4255437813720029</v>
      </c>
    </row>
    <row r="88" spans="1:24" x14ac:dyDescent="0.2">
      <c r="A88" s="164" t="s">
        <v>187</v>
      </c>
      <c r="B88" s="165">
        <v>22.777999999999999</v>
      </c>
      <c r="C88" s="129">
        <v>140.69999999999999</v>
      </c>
      <c r="D88" s="129">
        <v>7.8</v>
      </c>
      <c r="E88" s="129">
        <v>60.3</v>
      </c>
      <c r="F88" s="129">
        <v>2.2999999999999998</v>
      </c>
      <c r="G88" s="166">
        <f t="shared" si="8"/>
        <v>0.4285714285714286</v>
      </c>
      <c r="H88" s="167">
        <f t="shared" si="9"/>
        <v>154.87049999999999</v>
      </c>
      <c r="I88" s="129">
        <v>9.66</v>
      </c>
      <c r="J88" s="129">
        <v>0.18</v>
      </c>
      <c r="K88" s="129">
        <v>0.4461</v>
      </c>
      <c r="L88" s="129">
        <v>6.7000000000000002E-3</v>
      </c>
      <c r="M88" s="133">
        <v>0.67235</v>
      </c>
      <c r="N88" s="129">
        <v>0.15809999999999999</v>
      </c>
      <c r="O88" s="129">
        <v>2.7000000000000001E-3</v>
      </c>
      <c r="P88" s="129"/>
      <c r="Q88" s="167">
        <v>2402</v>
      </c>
      <c r="R88" s="129">
        <v>17</v>
      </c>
      <c r="S88" s="191">
        <v>2377</v>
      </c>
      <c r="T88" s="191">
        <v>30</v>
      </c>
      <c r="U88" s="168">
        <f t="shared" si="10"/>
        <v>1.2620950778291964</v>
      </c>
      <c r="V88" s="129">
        <v>2434</v>
      </c>
      <c r="W88" s="129">
        <v>29</v>
      </c>
      <c r="X88" s="169">
        <f t="shared" si="11"/>
        <v>1.3147082990961345</v>
      </c>
    </row>
    <row r="89" spans="1:24" x14ac:dyDescent="0.2">
      <c r="A89" s="179" t="s">
        <v>1876</v>
      </c>
    </row>
    <row r="90" spans="1:24" x14ac:dyDescent="0.2">
      <c r="A90" s="179" t="s">
        <v>1872</v>
      </c>
    </row>
    <row r="92" spans="1:24" ht="18" x14ac:dyDescent="0.2">
      <c r="A92" s="190" t="s">
        <v>1828</v>
      </c>
    </row>
    <row r="93" spans="1:24" ht="18" x14ac:dyDescent="0.2">
      <c r="A93" s="190" t="s">
        <v>1829</v>
      </c>
    </row>
    <row r="94" spans="1:24" ht="18" x14ac:dyDescent="0.2">
      <c r="A94" s="190" t="s">
        <v>1830</v>
      </c>
    </row>
    <row r="95" spans="1:24" ht="18" x14ac:dyDescent="0.2">
      <c r="A95" s="190" t="s">
        <v>1831</v>
      </c>
    </row>
    <row r="96" spans="1:24" ht="18" x14ac:dyDescent="0.2">
      <c r="A96" s="190" t="s">
        <v>1832</v>
      </c>
    </row>
    <row r="97" spans="1:1" ht="18" x14ac:dyDescent="0.2">
      <c r="A97" s="189" t="s">
        <v>1833</v>
      </c>
    </row>
    <row r="98" spans="1:1" ht="18" x14ac:dyDescent="0.2">
      <c r="A98" s="189" t="s">
        <v>1834</v>
      </c>
    </row>
    <row r="99" spans="1:1" ht="19" x14ac:dyDescent="0.25">
      <c r="A99" s="189" t="s">
        <v>1844</v>
      </c>
    </row>
    <row r="100" spans="1:1" ht="18" x14ac:dyDescent="0.2">
      <c r="A100" s="190" t="s">
        <v>1845</v>
      </c>
    </row>
    <row r="101" spans="1:1" ht="18" x14ac:dyDescent="0.2">
      <c r="A101" s="190" t="s">
        <v>1846</v>
      </c>
    </row>
  </sheetData>
  <mergeCells count="3">
    <mergeCell ref="A1:A2"/>
    <mergeCell ref="I1:O1"/>
    <mergeCell ref="Q1:W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855C1-56EA-0144-BEF3-3E51410889AE}">
  <dimension ref="A1:Y233"/>
  <sheetViews>
    <sheetView topLeftCell="L197" workbookViewId="0">
      <selection activeCell="S242" sqref="S242"/>
    </sheetView>
  </sheetViews>
  <sheetFormatPr baseColWidth="10" defaultRowHeight="16" x14ac:dyDescent="0.2"/>
  <cols>
    <col min="1" max="1" width="18.5" style="50" customWidth="1"/>
    <col min="2" max="2" width="12.6640625" style="115" customWidth="1"/>
    <col min="3" max="3" width="9.1640625" style="115" bestFit="1" customWidth="1"/>
    <col min="4" max="4" width="7" style="115" bestFit="1" customWidth="1"/>
    <col min="5" max="5" width="10.1640625" style="115" bestFit="1" customWidth="1"/>
    <col min="6" max="6" width="7" style="115" bestFit="1" customWidth="1"/>
    <col min="7" max="7" width="5.1640625" style="115" bestFit="1" customWidth="1"/>
    <col min="8" max="8" width="10" style="115" bestFit="1" customWidth="1"/>
    <col min="9" max="9" width="9.83203125" style="115" bestFit="1" customWidth="1"/>
    <col min="10" max="10" width="8.1640625" style="115" bestFit="1" customWidth="1"/>
    <col min="11" max="11" width="9.83203125" style="115" bestFit="1" customWidth="1"/>
    <col min="12" max="13" width="9.1640625" style="115" bestFit="1" customWidth="1"/>
    <col min="14" max="14" width="10.5" style="115" bestFit="1" customWidth="1"/>
    <col min="15" max="15" width="7.1640625" style="115" bestFit="1" customWidth="1"/>
    <col min="16" max="16" width="2.33203125" style="115" customWidth="1"/>
    <col min="17" max="17" width="9.33203125" style="115" bestFit="1" customWidth="1"/>
    <col min="18" max="18" width="6" style="115" bestFit="1" customWidth="1"/>
    <col min="19" max="19" width="9.33203125" style="115" bestFit="1" customWidth="1"/>
    <col min="20" max="20" width="6" style="115" bestFit="1" customWidth="1"/>
    <col min="21" max="21" width="8.5" style="115" bestFit="1" customWidth="1"/>
    <col min="22" max="22" width="10" style="115" bestFit="1" customWidth="1"/>
    <col min="23" max="23" width="6" style="115" bestFit="1" customWidth="1"/>
    <col min="24" max="24" width="14.83203125" style="115" bestFit="1" customWidth="1"/>
    <col min="25" max="25" width="10.6640625" style="115" bestFit="1" customWidth="1"/>
    <col min="26" max="16384" width="10.83203125" style="50"/>
  </cols>
  <sheetData>
    <row r="1" spans="1:25" s="18" customFormat="1" ht="18" x14ac:dyDescent="0.2">
      <c r="A1" s="219" t="s">
        <v>104</v>
      </c>
      <c r="B1" s="109"/>
      <c r="C1" s="40"/>
      <c r="D1" s="40"/>
      <c r="E1" s="40"/>
      <c r="F1" s="40"/>
      <c r="G1" s="40"/>
      <c r="H1" s="40"/>
      <c r="I1" s="218" t="s">
        <v>103</v>
      </c>
      <c r="J1" s="218"/>
      <c r="K1" s="218"/>
      <c r="L1" s="218"/>
      <c r="M1" s="218"/>
      <c r="N1" s="218"/>
      <c r="O1" s="218"/>
      <c r="P1" s="40"/>
      <c r="Q1" s="218" t="s">
        <v>1838</v>
      </c>
      <c r="R1" s="218"/>
      <c r="S1" s="218"/>
      <c r="T1" s="218"/>
      <c r="U1" s="218"/>
      <c r="V1" s="218"/>
      <c r="W1" s="218"/>
      <c r="X1" s="17"/>
      <c r="Y1" s="17"/>
    </row>
    <row r="2" spans="1:25" s="18" customFormat="1" ht="75" customHeight="1" x14ac:dyDescent="0.2">
      <c r="A2" s="220"/>
      <c r="B2" s="110" t="s">
        <v>546</v>
      </c>
      <c r="C2" s="43" t="s">
        <v>1835</v>
      </c>
      <c r="D2" s="42" t="s">
        <v>106</v>
      </c>
      <c r="E2" s="43" t="s">
        <v>1836</v>
      </c>
      <c r="F2" s="42" t="s">
        <v>106</v>
      </c>
      <c r="G2" s="20" t="s">
        <v>0</v>
      </c>
      <c r="H2" s="43" t="s">
        <v>1837</v>
      </c>
      <c r="I2" s="41" t="s">
        <v>1839</v>
      </c>
      <c r="J2" s="42" t="s">
        <v>1840</v>
      </c>
      <c r="K2" s="41" t="s">
        <v>1841</v>
      </c>
      <c r="L2" s="42" t="s">
        <v>1840</v>
      </c>
      <c r="M2" s="43" t="s">
        <v>1842</v>
      </c>
      <c r="N2" s="41" t="s">
        <v>1843</v>
      </c>
      <c r="O2" s="42" t="s">
        <v>1840</v>
      </c>
      <c r="P2" s="42"/>
      <c r="Q2" s="41" t="s">
        <v>105</v>
      </c>
      <c r="R2" s="42" t="s">
        <v>106</v>
      </c>
      <c r="S2" s="41" t="s">
        <v>107</v>
      </c>
      <c r="T2" s="42" t="s">
        <v>106</v>
      </c>
      <c r="U2" s="42" t="s">
        <v>1606</v>
      </c>
      <c r="V2" s="41" t="s">
        <v>108</v>
      </c>
      <c r="W2" s="42" t="s">
        <v>106</v>
      </c>
      <c r="X2" s="43" t="s">
        <v>1847</v>
      </c>
      <c r="Y2" s="43" t="s">
        <v>1848</v>
      </c>
    </row>
    <row r="3" spans="1:25" x14ac:dyDescent="0.2">
      <c r="A3" s="50" t="s">
        <v>1609</v>
      </c>
      <c r="B3" s="30">
        <v>13.861000000000001</v>
      </c>
      <c r="C3" s="32">
        <v>202</v>
      </c>
      <c r="D3" s="17">
        <v>20</v>
      </c>
      <c r="E3" s="17">
        <v>75</v>
      </c>
      <c r="F3" s="17">
        <v>2.8</v>
      </c>
      <c r="G3" s="31">
        <f t="shared" ref="G3:G66" si="0">E3/C3</f>
        <v>0.37128712871287128</v>
      </c>
      <c r="H3" s="32">
        <f t="shared" ref="H3:H66" si="1">C3+(0.235*E3)</f>
        <v>219.625</v>
      </c>
      <c r="I3" s="17">
        <v>3.7000000000000002E-3</v>
      </c>
      <c r="J3" s="17">
        <v>1.1000000000000001E-3</v>
      </c>
      <c r="K3" s="17">
        <v>5.3799999999999996E-4</v>
      </c>
      <c r="L3" s="17">
        <v>2.9E-5</v>
      </c>
      <c r="M3" s="34">
        <v>0.01</v>
      </c>
      <c r="N3" s="17">
        <v>4.7E-2</v>
      </c>
      <c r="O3" s="17">
        <v>1.4E-2</v>
      </c>
      <c r="P3" s="17"/>
      <c r="Q3" s="17">
        <v>3.7</v>
      </c>
      <c r="R3" s="17">
        <v>1.1000000000000001</v>
      </c>
      <c r="S3" s="182">
        <v>3.47</v>
      </c>
      <c r="T3" s="182">
        <v>0.18</v>
      </c>
      <c r="U3" s="121">
        <f t="shared" ref="U3:U66" si="2">T3/S3*100</f>
        <v>5.1873198847262243</v>
      </c>
      <c r="V3" s="32">
        <v>40</v>
      </c>
      <c r="W3" s="32">
        <v>460</v>
      </c>
      <c r="X3" s="30">
        <f t="shared" ref="X3:X66" si="3">100*(1-(S3/Q3))</f>
        <v>6.2162162162162193</v>
      </c>
      <c r="Y3" s="30">
        <f t="shared" ref="Y3:Y66" si="4">(Q3-S3)/R3</f>
        <v>0.20909090909090905</v>
      </c>
    </row>
    <row r="4" spans="1:25" s="54" customFormat="1" x14ac:dyDescent="0.2">
      <c r="A4" s="54" t="s">
        <v>1610</v>
      </c>
      <c r="B4" s="22">
        <v>10.692</v>
      </c>
      <c r="C4" s="24">
        <v>18.100000000000001</v>
      </c>
      <c r="D4" s="25">
        <v>1.3</v>
      </c>
      <c r="E4" s="25">
        <v>6.66</v>
      </c>
      <c r="F4" s="25">
        <v>0.78</v>
      </c>
      <c r="G4" s="23">
        <f t="shared" si="0"/>
        <v>0.36795580110497234</v>
      </c>
      <c r="H4" s="24">
        <f t="shared" si="1"/>
        <v>19.665100000000002</v>
      </c>
      <c r="I4" s="25">
        <v>2E-3</v>
      </c>
      <c r="J4" s="25">
        <v>1.2999999999999999E-2</v>
      </c>
      <c r="K4" s="25">
        <v>7.5000000000000002E-4</v>
      </c>
      <c r="L4" s="25">
        <v>2.1000000000000001E-4</v>
      </c>
      <c r="M4" s="183">
        <v>0.14002999999999999</v>
      </c>
      <c r="N4" s="25">
        <v>0.15</v>
      </c>
      <c r="O4" s="25">
        <v>0.35</v>
      </c>
      <c r="P4" s="25"/>
      <c r="Q4" s="25">
        <v>1</v>
      </c>
      <c r="R4" s="25">
        <v>13</v>
      </c>
      <c r="S4" s="184">
        <v>4.8</v>
      </c>
      <c r="T4" s="184">
        <v>1.4</v>
      </c>
      <c r="U4" s="147">
        <f t="shared" si="2"/>
        <v>29.166666666666668</v>
      </c>
      <c r="V4" s="24">
        <v>-2600</v>
      </c>
      <c r="W4" s="37">
        <v>5500</v>
      </c>
      <c r="X4" s="24">
        <f t="shared" si="3"/>
        <v>-380</v>
      </c>
      <c r="Y4" s="22">
        <f t="shared" si="4"/>
        <v>-0.29230769230769227</v>
      </c>
    </row>
    <row r="5" spans="1:25" s="54" customFormat="1" x14ac:dyDescent="0.2">
      <c r="A5" s="54" t="s">
        <v>1611</v>
      </c>
      <c r="B5" s="29">
        <v>5.4861000000000004</v>
      </c>
      <c r="C5" s="24">
        <v>283</v>
      </c>
      <c r="D5" s="25">
        <v>41</v>
      </c>
      <c r="E5" s="25">
        <v>121</v>
      </c>
      <c r="F5" s="25">
        <v>15</v>
      </c>
      <c r="G5" s="23">
        <f t="shared" si="0"/>
        <v>0.42756183745583037</v>
      </c>
      <c r="H5" s="24">
        <f t="shared" si="1"/>
        <v>311.435</v>
      </c>
      <c r="I5" s="25">
        <v>4.0000000000000001E-3</v>
      </c>
      <c r="J5" s="25">
        <v>1.6000000000000001E-3</v>
      </c>
      <c r="K5" s="25">
        <v>7.6800000000000002E-4</v>
      </c>
      <c r="L5" s="25">
        <v>7.7000000000000001E-5</v>
      </c>
      <c r="M5" s="28">
        <v>0.01</v>
      </c>
      <c r="N5" s="25">
        <v>4.2000000000000003E-2</v>
      </c>
      <c r="O5" s="25">
        <v>1.4999999999999999E-2</v>
      </c>
      <c r="P5" s="25"/>
      <c r="Q5" s="25">
        <v>4.0999999999999996</v>
      </c>
      <c r="R5" s="25">
        <v>1.6</v>
      </c>
      <c r="S5" s="184">
        <v>4.95</v>
      </c>
      <c r="T5" s="184">
        <v>0.5</v>
      </c>
      <c r="U5" s="147">
        <f t="shared" si="2"/>
        <v>10.1010101010101</v>
      </c>
      <c r="V5" s="24">
        <v>-30</v>
      </c>
      <c r="W5" s="24">
        <v>430</v>
      </c>
      <c r="X5" s="22">
        <f t="shared" si="3"/>
        <v>-20.731707317073187</v>
      </c>
      <c r="Y5" s="22">
        <f t="shared" si="4"/>
        <v>-0.53125000000000033</v>
      </c>
    </row>
    <row r="6" spans="1:25" s="54" customFormat="1" x14ac:dyDescent="0.2">
      <c r="A6" s="54" t="s">
        <v>1612</v>
      </c>
      <c r="B6" s="29">
        <v>5.1513999999999998</v>
      </c>
      <c r="C6" s="24">
        <v>145</v>
      </c>
      <c r="D6" s="25">
        <v>26</v>
      </c>
      <c r="E6" s="25">
        <v>65</v>
      </c>
      <c r="F6" s="25">
        <v>13</v>
      </c>
      <c r="G6" s="23">
        <f t="shared" si="0"/>
        <v>0.44827586206896552</v>
      </c>
      <c r="H6" s="24">
        <f t="shared" si="1"/>
        <v>160.27500000000001</v>
      </c>
      <c r="I6" s="25">
        <v>6.1999999999999998E-3</v>
      </c>
      <c r="J6" s="25">
        <v>3.7000000000000002E-3</v>
      </c>
      <c r="K6" s="25">
        <v>7.6900000000000004E-4</v>
      </c>
      <c r="L6" s="25">
        <v>9.2E-5</v>
      </c>
      <c r="M6" s="28">
        <v>0.01</v>
      </c>
      <c r="N6" s="25">
        <v>6.0999999999999999E-2</v>
      </c>
      <c r="O6" s="25">
        <v>3.3000000000000002E-2</v>
      </c>
      <c r="P6" s="25"/>
      <c r="Q6" s="25">
        <v>6.3</v>
      </c>
      <c r="R6" s="25">
        <v>3.8</v>
      </c>
      <c r="S6" s="184">
        <v>4.95</v>
      </c>
      <c r="T6" s="184">
        <v>0.59</v>
      </c>
      <c r="U6" s="147">
        <f t="shared" si="2"/>
        <v>11.919191919191919</v>
      </c>
      <c r="V6" s="24">
        <v>200</v>
      </c>
      <c r="W6" s="24">
        <v>1100</v>
      </c>
      <c r="X6" s="22">
        <f t="shared" si="3"/>
        <v>21.42857142857142</v>
      </c>
      <c r="Y6" s="22">
        <f t="shared" si="4"/>
        <v>0.35526315789473678</v>
      </c>
    </row>
    <row r="7" spans="1:25" s="54" customFormat="1" x14ac:dyDescent="0.2">
      <c r="A7" s="54" t="s">
        <v>1613</v>
      </c>
      <c r="B7" s="29">
        <v>5.9398</v>
      </c>
      <c r="C7" s="24">
        <v>163</v>
      </c>
      <c r="D7" s="25">
        <v>31</v>
      </c>
      <c r="E7" s="25">
        <v>135.69999999999999</v>
      </c>
      <c r="F7" s="25">
        <v>9.1999999999999993</v>
      </c>
      <c r="G7" s="23">
        <f t="shared" si="0"/>
        <v>0.83251533742331285</v>
      </c>
      <c r="H7" s="24">
        <f t="shared" si="1"/>
        <v>194.8895</v>
      </c>
      <c r="I7" s="25">
        <v>7.1999999999999998E-3</v>
      </c>
      <c r="J7" s="25">
        <v>4.8999999999999998E-3</v>
      </c>
      <c r="K7" s="25">
        <v>7.6999999999999996E-4</v>
      </c>
      <c r="L7" s="25">
        <v>1E-4</v>
      </c>
      <c r="M7" s="28">
        <v>0.01</v>
      </c>
      <c r="N7" s="25">
        <v>7.4999999999999997E-2</v>
      </c>
      <c r="O7" s="25">
        <v>5.1999999999999998E-2</v>
      </c>
      <c r="P7" s="25"/>
      <c r="Q7" s="25">
        <v>7.2</v>
      </c>
      <c r="R7" s="25">
        <v>4.9000000000000004</v>
      </c>
      <c r="S7" s="184">
        <v>4.9800000000000004</v>
      </c>
      <c r="T7" s="184">
        <v>0.64</v>
      </c>
      <c r="U7" s="147">
        <f t="shared" si="2"/>
        <v>12.851405622489958</v>
      </c>
      <c r="V7" s="24">
        <v>110</v>
      </c>
      <c r="W7" s="24">
        <v>840</v>
      </c>
      <c r="X7" s="22">
        <f t="shared" si="3"/>
        <v>30.833333333333325</v>
      </c>
      <c r="Y7" s="22">
        <f t="shared" si="4"/>
        <v>0.45306122448979586</v>
      </c>
    </row>
    <row r="8" spans="1:25" s="54" customFormat="1" x14ac:dyDescent="0.2">
      <c r="A8" s="54" t="s">
        <v>1614</v>
      </c>
      <c r="B8" s="29">
        <v>4.5206</v>
      </c>
      <c r="C8" s="24">
        <v>158</v>
      </c>
      <c r="D8" s="25">
        <v>12</v>
      </c>
      <c r="E8" s="25">
        <v>130</v>
      </c>
      <c r="F8" s="25">
        <v>14</v>
      </c>
      <c r="G8" s="23">
        <f t="shared" si="0"/>
        <v>0.82278481012658233</v>
      </c>
      <c r="H8" s="24">
        <f t="shared" si="1"/>
        <v>188.55</v>
      </c>
      <c r="I8" s="25">
        <v>8.6999999999999994E-3</v>
      </c>
      <c r="J8" s="25">
        <v>3.2000000000000002E-3</v>
      </c>
      <c r="K8" s="25">
        <v>8.8999999999999995E-4</v>
      </c>
      <c r="L8" s="25">
        <v>1.3999999999999999E-4</v>
      </c>
      <c r="M8" s="28">
        <v>0.01</v>
      </c>
      <c r="N8" s="25">
        <v>6.5000000000000002E-2</v>
      </c>
      <c r="O8" s="25">
        <v>2.3E-2</v>
      </c>
      <c r="P8" s="25"/>
      <c r="Q8" s="25">
        <v>8.8000000000000007</v>
      </c>
      <c r="R8" s="25">
        <v>3.2</v>
      </c>
      <c r="S8" s="184">
        <v>5.76</v>
      </c>
      <c r="T8" s="184">
        <v>0.92</v>
      </c>
      <c r="U8" s="147">
        <f t="shared" si="2"/>
        <v>15.972222222222223</v>
      </c>
      <c r="V8" s="24">
        <v>480</v>
      </c>
      <c r="W8" s="24">
        <v>730</v>
      </c>
      <c r="X8" s="22">
        <f t="shared" si="3"/>
        <v>34.545454545454554</v>
      </c>
      <c r="Y8" s="22">
        <f t="shared" si="4"/>
        <v>0.95000000000000029</v>
      </c>
    </row>
    <row r="9" spans="1:25" x14ac:dyDescent="0.2">
      <c r="A9" s="50" t="s">
        <v>1615</v>
      </c>
      <c r="B9" s="30">
        <v>19.934000000000001</v>
      </c>
      <c r="C9" s="32">
        <v>42.8</v>
      </c>
      <c r="D9" s="17">
        <v>2.9</v>
      </c>
      <c r="E9" s="17">
        <v>24.6</v>
      </c>
      <c r="F9" s="17">
        <v>2</v>
      </c>
      <c r="G9" s="31">
        <f t="shared" si="0"/>
        <v>0.57476635514018704</v>
      </c>
      <c r="H9" s="32">
        <f t="shared" si="1"/>
        <v>48.580999999999996</v>
      </c>
      <c r="I9" s="17">
        <v>7.4999999999999997E-3</v>
      </c>
      <c r="J9" s="17">
        <v>3.2000000000000002E-3</v>
      </c>
      <c r="K9" s="17">
        <v>1.0300000000000001E-3</v>
      </c>
      <c r="L9" s="17">
        <v>8.2000000000000001E-5</v>
      </c>
      <c r="M9" s="132">
        <v>0.17735999999999999</v>
      </c>
      <c r="N9" s="17">
        <v>5.5E-2</v>
      </c>
      <c r="O9" s="17">
        <v>2.5000000000000001E-2</v>
      </c>
      <c r="P9" s="17"/>
      <c r="Q9" s="17">
        <v>7.5</v>
      </c>
      <c r="R9" s="17">
        <v>3.2</v>
      </c>
      <c r="S9" s="182">
        <v>6.64</v>
      </c>
      <c r="T9" s="182">
        <v>0.53</v>
      </c>
      <c r="U9" s="121">
        <f t="shared" si="2"/>
        <v>7.9819277108433742</v>
      </c>
      <c r="V9" s="32">
        <v>210</v>
      </c>
      <c r="W9" s="32">
        <v>610</v>
      </c>
      <c r="X9" s="30">
        <f t="shared" si="3"/>
        <v>11.466666666666669</v>
      </c>
      <c r="Y9" s="30">
        <f t="shared" si="4"/>
        <v>0.2687500000000001</v>
      </c>
    </row>
    <row r="10" spans="1:25" x14ac:dyDescent="0.2">
      <c r="A10" s="50" t="s">
        <v>1616</v>
      </c>
      <c r="B10" s="30">
        <v>20.027000000000001</v>
      </c>
      <c r="C10" s="32">
        <v>80</v>
      </c>
      <c r="D10" s="17">
        <v>1.8</v>
      </c>
      <c r="E10" s="17">
        <v>79.8</v>
      </c>
      <c r="F10" s="17">
        <v>1.8</v>
      </c>
      <c r="G10" s="31">
        <f t="shared" si="0"/>
        <v>0.99749999999999994</v>
      </c>
      <c r="H10" s="32">
        <f t="shared" si="1"/>
        <v>98.753</v>
      </c>
      <c r="I10" s="17">
        <v>7.4999999999999997E-3</v>
      </c>
      <c r="J10" s="17">
        <v>2.2000000000000001E-3</v>
      </c>
      <c r="K10" s="17">
        <v>1.0399999999999999E-3</v>
      </c>
      <c r="L10" s="17">
        <v>6.6000000000000005E-5</v>
      </c>
      <c r="M10" s="17">
        <v>0.20533999999999999</v>
      </c>
      <c r="N10" s="17">
        <v>5.1999999999999998E-2</v>
      </c>
      <c r="O10" s="17">
        <v>1.4999999999999999E-2</v>
      </c>
      <c r="P10" s="17"/>
      <c r="Q10" s="17">
        <v>7.5</v>
      </c>
      <c r="R10" s="17">
        <v>2.2000000000000002</v>
      </c>
      <c r="S10" s="182">
        <v>6.7</v>
      </c>
      <c r="T10" s="182">
        <v>0.42</v>
      </c>
      <c r="U10" s="121">
        <f t="shared" si="2"/>
        <v>6.2686567164179099</v>
      </c>
      <c r="V10" s="32">
        <v>-30</v>
      </c>
      <c r="W10" s="32">
        <v>430</v>
      </c>
      <c r="X10" s="30">
        <f t="shared" si="3"/>
        <v>10.666666666666668</v>
      </c>
      <c r="Y10" s="30">
        <f t="shared" si="4"/>
        <v>0.36363636363636354</v>
      </c>
    </row>
    <row r="11" spans="1:25" s="54" customFormat="1" x14ac:dyDescent="0.2">
      <c r="A11" s="54" t="s">
        <v>1617</v>
      </c>
      <c r="B11" s="22">
        <v>9.8821999999999992</v>
      </c>
      <c r="C11" s="24">
        <v>137</v>
      </c>
      <c r="D11" s="25">
        <v>15</v>
      </c>
      <c r="E11" s="25">
        <v>73.8</v>
      </c>
      <c r="F11" s="25">
        <v>5.6</v>
      </c>
      <c r="G11" s="23">
        <f t="shared" si="0"/>
        <v>0.53868613138686128</v>
      </c>
      <c r="H11" s="24">
        <f t="shared" si="1"/>
        <v>154.34299999999999</v>
      </c>
      <c r="I11" s="25">
        <v>8.6999999999999994E-3</v>
      </c>
      <c r="J11" s="25">
        <v>2.8E-3</v>
      </c>
      <c r="K11" s="25">
        <v>1.06E-3</v>
      </c>
      <c r="L11" s="25">
        <v>1.1E-4</v>
      </c>
      <c r="M11" s="25">
        <v>0.17558000000000001</v>
      </c>
      <c r="N11" s="25">
        <v>5.8000000000000003E-2</v>
      </c>
      <c r="O11" s="25">
        <v>0.02</v>
      </c>
      <c r="P11" s="25"/>
      <c r="Q11" s="25">
        <v>8.8000000000000007</v>
      </c>
      <c r="R11" s="25">
        <v>2.8</v>
      </c>
      <c r="S11" s="184">
        <v>6.8</v>
      </c>
      <c r="T11" s="184">
        <v>0.73</v>
      </c>
      <c r="U11" s="147">
        <f t="shared" si="2"/>
        <v>10.735294117647058</v>
      </c>
      <c r="V11" s="24">
        <v>400</v>
      </c>
      <c r="W11" s="24">
        <v>570</v>
      </c>
      <c r="X11" s="22">
        <f t="shared" si="3"/>
        <v>22.727272727272741</v>
      </c>
      <c r="Y11" s="22">
        <f t="shared" si="4"/>
        <v>0.71428571428571463</v>
      </c>
    </row>
    <row r="12" spans="1:25" x14ac:dyDescent="0.2">
      <c r="A12" s="50" t="s">
        <v>1618</v>
      </c>
      <c r="B12" s="30">
        <v>17.242000000000001</v>
      </c>
      <c r="C12" s="32">
        <v>808</v>
      </c>
      <c r="D12" s="17">
        <v>48</v>
      </c>
      <c r="E12" s="17">
        <v>191.7</v>
      </c>
      <c r="F12" s="17">
        <v>6.1</v>
      </c>
      <c r="G12" s="31">
        <f t="shared" si="0"/>
        <v>0.23725247524752474</v>
      </c>
      <c r="H12" s="32">
        <f t="shared" si="1"/>
        <v>853.04949999999997</v>
      </c>
      <c r="I12" s="17">
        <v>7.7099999999999998E-3</v>
      </c>
      <c r="J12" s="17">
        <v>6.7000000000000002E-4</v>
      </c>
      <c r="K12" s="17">
        <v>1.103E-3</v>
      </c>
      <c r="L12" s="17">
        <v>5.1999999999999997E-5</v>
      </c>
      <c r="M12" s="17">
        <v>0.23774999999999999</v>
      </c>
      <c r="N12" s="17">
        <v>5.0099999999999999E-2</v>
      </c>
      <c r="O12" s="17">
        <v>4.7000000000000002E-3</v>
      </c>
      <c r="P12" s="17"/>
      <c r="Q12" s="17">
        <v>7.8</v>
      </c>
      <c r="R12" s="17">
        <v>0.68</v>
      </c>
      <c r="S12" s="182">
        <v>7.11</v>
      </c>
      <c r="T12" s="182">
        <v>0.34</v>
      </c>
      <c r="U12" s="121">
        <f t="shared" si="2"/>
        <v>4.7819971870604787</v>
      </c>
      <c r="V12" s="32">
        <v>160</v>
      </c>
      <c r="W12" s="32">
        <v>170</v>
      </c>
      <c r="X12" s="30">
        <f t="shared" si="3"/>
        <v>8.846153846153836</v>
      </c>
      <c r="Y12" s="30">
        <f t="shared" si="4"/>
        <v>1.0147058823529405</v>
      </c>
    </row>
    <row r="13" spans="1:25" x14ac:dyDescent="0.2">
      <c r="A13" s="50" t="s">
        <v>1619</v>
      </c>
      <c r="B13" s="30">
        <v>14.387</v>
      </c>
      <c r="C13" s="32">
        <v>62.4</v>
      </c>
      <c r="D13" s="17">
        <v>1.4</v>
      </c>
      <c r="E13" s="17">
        <v>43.2</v>
      </c>
      <c r="F13" s="17">
        <v>1</v>
      </c>
      <c r="G13" s="31">
        <f t="shared" si="0"/>
        <v>0.6923076923076924</v>
      </c>
      <c r="H13" s="32">
        <f t="shared" si="1"/>
        <v>72.551999999999992</v>
      </c>
      <c r="I13" s="17">
        <v>7.7000000000000002E-3</v>
      </c>
      <c r="J13" s="17">
        <v>3.3E-3</v>
      </c>
      <c r="K13" s="17">
        <v>1.1299999999999999E-3</v>
      </c>
      <c r="L13" s="17">
        <v>1.1E-4</v>
      </c>
      <c r="M13" s="132"/>
      <c r="N13" s="17">
        <v>4.7E-2</v>
      </c>
      <c r="O13" s="17">
        <v>2.1000000000000001E-2</v>
      </c>
      <c r="P13" s="17"/>
      <c r="Q13" s="17">
        <v>7.8</v>
      </c>
      <c r="R13" s="17">
        <v>3.3</v>
      </c>
      <c r="S13" s="182">
        <v>7.29</v>
      </c>
      <c r="T13" s="182">
        <v>0.69</v>
      </c>
      <c r="U13" s="121">
        <f t="shared" si="2"/>
        <v>9.4650205761316855</v>
      </c>
      <c r="V13" s="32">
        <v>-150</v>
      </c>
      <c r="W13" s="32">
        <v>630</v>
      </c>
      <c r="X13" s="30">
        <f t="shared" si="3"/>
        <v>6.5384615384615374</v>
      </c>
      <c r="Y13" s="30">
        <f t="shared" si="4"/>
        <v>0.15454545454545449</v>
      </c>
    </row>
    <row r="14" spans="1:25" x14ac:dyDescent="0.2">
      <c r="A14" s="50" t="s">
        <v>1620</v>
      </c>
      <c r="B14" s="84">
        <v>7.7582000000000004</v>
      </c>
      <c r="C14" s="32">
        <v>91</v>
      </c>
      <c r="D14" s="17">
        <v>2.7</v>
      </c>
      <c r="E14" s="17">
        <v>48.3</v>
      </c>
      <c r="F14" s="17">
        <v>1.5</v>
      </c>
      <c r="G14" s="31">
        <f t="shared" si="0"/>
        <v>0.53076923076923077</v>
      </c>
      <c r="H14" s="32">
        <f t="shared" si="1"/>
        <v>102.3505</v>
      </c>
      <c r="I14" s="17">
        <v>9.9000000000000008E-3</v>
      </c>
      <c r="J14" s="17">
        <v>3.3999999999999998E-3</v>
      </c>
      <c r="K14" s="17">
        <v>1.2899999999999999E-3</v>
      </c>
      <c r="L14" s="17">
        <v>1.1E-4</v>
      </c>
      <c r="M14" s="132">
        <v>5.4937E-2</v>
      </c>
      <c r="N14" s="17">
        <v>4.9000000000000002E-2</v>
      </c>
      <c r="O14" s="17">
        <v>1.9E-2</v>
      </c>
      <c r="P14" s="17"/>
      <c r="Q14" s="17">
        <v>10</v>
      </c>
      <c r="R14" s="17">
        <v>3.4</v>
      </c>
      <c r="S14" s="182">
        <v>8.31</v>
      </c>
      <c r="T14" s="182">
        <v>0.73</v>
      </c>
      <c r="U14" s="121">
        <f t="shared" si="2"/>
        <v>8.7845968712394686</v>
      </c>
      <c r="V14" s="32">
        <v>330</v>
      </c>
      <c r="W14" s="32">
        <v>600</v>
      </c>
      <c r="X14" s="30">
        <f t="shared" si="3"/>
        <v>16.899999999999991</v>
      </c>
      <c r="Y14" s="30">
        <f t="shared" si="4"/>
        <v>0.49705882352941161</v>
      </c>
    </row>
    <row r="15" spans="1:25" x14ac:dyDescent="0.2">
      <c r="A15" s="50" t="s">
        <v>1621</v>
      </c>
      <c r="B15" s="84">
        <v>5.2407000000000004</v>
      </c>
      <c r="C15" s="32">
        <v>106</v>
      </c>
      <c r="D15" s="17">
        <v>19</v>
      </c>
      <c r="E15" s="17">
        <v>92</v>
      </c>
      <c r="F15" s="17">
        <v>20</v>
      </c>
      <c r="G15" s="31">
        <f t="shared" si="0"/>
        <v>0.86792452830188682</v>
      </c>
      <c r="H15" s="32">
        <f t="shared" si="1"/>
        <v>127.62</v>
      </c>
      <c r="I15" s="17">
        <v>9.7000000000000003E-3</v>
      </c>
      <c r="J15" s="17">
        <v>3.3999999999999998E-3</v>
      </c>
      <c r="K15" s="17">
        <v>1.2899999999999999E-3</v>
      </c>
      <c r="L15" s="17">
        <v>1E-4</v>
      </c>
      <c r="M15" s="132">
        <v>4.4200000000000003E-2</v>
      </c>
      <c r="N15" s="17">
        <v>5.3999999999999999E-2</v>
      </c>
      <c r="O15" s="17">
        <v>1.9E-2</v>
      </c>
      <c r="P15" s="17"/>
      <c r="Q15" s="17">
        <v>9.8000000000000007</v>
      </c>
      <c r="R15" s="17">
        <v>3.4</v>
      </c>
      <c r="S15" s="182">
        <v>8.33</v>
      </c>
      <c r="T15" s="182">
        <v>0.65</v>
      </c>
      <c r="U15" s="121">
        <f t="shared" si="2"/>
        <v>7.8031212484994006</v>
      </c>
      <c r="V15" s="32">
        <v>310</v>
      </c>
      <c r="W15" s="32">
        <v>670</v>
      </c>
      <c r="X15" s="30">
        <f t="shared" si="3"/>
        <v>15.000000000000002</v>
      </c>
      <c r="Y15" s="30">
        <f t="shared" si="4"/>
        <v>0.43235294117647077</v>
      </c>
    </row>
    <row r="16" spans="1:25" s="54" customFormat="1" x14ac:dyDescent="0.2">
      <c r="A16" s="54" t="s">
        <v>1622</v>
      </c>
      <c r="B16" s="22">
        <v>20.277000000000001</v>
      </c>
      <c r="C16" s="24">
        <v>11.78</v>
      </c>
      <c r="D16" s="25">
        <v>0.51</v>
      </c>
      <c r="E16" s="25">
        <v>3.31</v>
      </c>
      <c r="F16" s="25">
        <v>0.11</v>
      </c>
      <c r="G16" s="23">
        <f t="shared" si="0"/>
        <v>0.28098471986417661</v>
      </c>
      <c r="H16" s="24">
        <f t="shared" si="1"/>
        <v>12.557849999999998</v>
      </c>
      <c r="I16" s="25">
        <v>3.0000000000000001E-3</v>
      </c>
      <c r="J16" s="25">
        <v>1.7000000000000001E-2</v>
      </c>
      <c r="K16" s="25">
        <v>1.34E-3</v>
      </c>
      <c r="L16" s="25">
        <v>2.4000000000000001E-4</v>
      </c>
      <c r="M16" s="28">
        <v>0.01</v>
      </c>
      <c r="N16" s="25">
        <v>0.03</v>
      </c>
      <c r="O16" s="25">
        <v>0.17</v>
      </c>
      <c r="P16" s="25"/>
      <c r="Q16" s="25">
        <v>1</v>
      </c>
      <c r="R16" s="25">
        <v>17</v>
      </c>
      <c r="S16" s="184">
        <v>8.6</v>
      </c>
      <c r="T16" s="184">
        <v>1.6</v>
      </c>
      <c r="U16" s="147">
        <f t="shared" si="2"/>
        <v>18.604651162790699</v>
      </c>
      <c r="V16" s="24">
        <v>-6500</v>
      </c>
      <c r="W16" s="37">
        <v>3900</v>
      </c>
      <c r="X16" s="24">
        <f t="shared" si="3"/>
        <v>-760</v>
      </c>
      <c r="Y16" s="22">
        <f t="shared" si="4"/>
        <v>-0.44705882352941173</v>
      </c>
    </row>
    <row r="17" spans="1:25" x14ac:dyDescent="0.2">
      <c r="A17" s="50" t="s">
        <v>1623</v>
      </c>
      <c r="B17" s="30">
        <v>10.041</v>
      </c>
      <c r="C17" s="32">
        <v>100.4</v>
      </c>
      <c r="D17" s="17">
        <v>2.9</v>
      </c>
      <c r="E17" s="17">
        <v>81.8</v>
      </c>
      <c r="F17" s="17">
        <v>2.7</v>
      </c>
      <c r="G17" s="31">
        <f t="shared" si="0"/>
        <v>0.81474103585657365</v>
      </c>
      <c r="H17" s="32">
        <f t="shared" si="1"/>
        <v>119.623</v>
      </c>
      <c r="I17" s="17">
        <v>8.9999999999999993E-3</v>
      </c>
      <c r="J17" s="17">
        <v>3.8999999999999998E-3</v>
      </c>
      <c r="K17" s="17">
        <v>1.4300000000000001E-3</v>
      </c>
      <c r="L17" s="17">
        <v>1.1E-4</v>
      </c>
      <c r="M17" s="132">
        <v>6.6475999999999993E-2</v>
      </c>
      <c r="N17" s="17">
        <v>4.2000000000000003E-2</v>
      </c>
      <c r="O17" s="17">
        <v>0.02</v>
      </c>
      <c r="P17" s="17"/>
      <c r="Q17" s="17">
        <v>9</v>
      </c>
      <c r="R17" s="17">
        <v>3.9</v>
      </c>
      <c r="S17" s="182">
        <v>9.19</v>
      </c>
      <c r="T17" s="182">
        <v>0.7</v>
      </c>
      <c r="U17" s="121">
        <f t="shared" si="2"/>
        <v>7.6169749727965179</v>
      </c>
      <c r="V17" s="32">
        <v>-210</v>
      </c>
      <c r="W17" s="32">
        <v>640</v>
      </c>
      <c r="X17" s="30">
        <f t="shared" si="3"/>
        <v>-2.1111111111111081</v>
      </c>
      <c r="Y17" s="30">
        <f t="shared" si="4"/>
        <v>-4.8717948717948593E-2</v>
      </c>
    </row>
    <row r="18" spans="1:25" x14ac:dyDescent="0.2">
      <c r="A18" s="50" t="s">
        <v>1624</v>
      </c>
      <c r="B18" s="30">
        <v>11.090999999999999</v>
      </c>
      <c r="C18" s="32">
        <v>272</v>
      </c>
      <c r="D18" s="17">
        <v>10</v>
      </c>
      <c r="E18" s="17">
        <v>122.9</v>
      </c>
      <c r="F18" s="17">
        <v>4.7</v>
      </c>
      <c r="G18" s="31">
        <f t="shared" si="0"/>
        <v>0.45183823529411765</v>
      </c>
      <c r="H18" s="32">
        <f t="shared" si="1"/>
        <v>300.88150000000002</v>
      </c>
      <c r="I18" s="17">
        <v>9.4999999999999998E-3</v>
      </c>
      <c r="J18" s="17">
        <v>1.1999999999999999E-3</v>
      </c>
      <c r="K18" s="17">
        <v>1.456E-3</v>
      </c>
      <c r="L18" s="17">
        <v>5.1999999999999997E-5</v>
      </c>
      <c r="M18" s="17">
        <v>0.19403999999999999</v>
      </c>
      <c r="N18" s="17">
        <v>4.87E-2</v>
      </c>
      <c r="O18" s="17">
        <v>6.1000000000000004E-3</v>
      </c>
      <c r="P18" s="17"/>
      <c r="Q18" s="17">
        <v>9.6</v>
      </c>
      <c r="R18" s="17">
        <v>1.2</v>
      </c>
      <c r="S18" s="182">
        <v>9.3800000000000008</v>
      </c>
      <c r="T18" s="182">
        <v>0.34</v>
      </c>
      <c r="U18" s="121">
        <f t="shared" si="2"/>
        <v>3.624733475479744</v>
      </c>
      <c r="V18" s="32">
        <v>100</v>
      </c>
      <c r="W18" s="32">
        <v>230</v>
      </c>
      <c r="X18" s="30">
        <f t="shared" si="3"/>
        <v>2.2916666666666585</v>
      </c>
      <c r="Y18" s="30">
        <f t="shared" si="4"/>
        <v>0.1833333333333324</v>
      </c>
    </row>
    <row r="19" spans="1:25" s="54" customFormat="1" x14ac:dyDescent="0.2">
      <c r="A19" s="54" t="s">
        <v>1625</v>
      </c>
      <c r="B19" s="22">
        <v>8.5711999999999993</v>
      </c>
      <c r="C19" s="24">
        <v>21.4</v>
      </c>
      <c r="D19" s="25">
        <v>1.9</v>
      </c>
      <c r="E19" s="25">
        <v>9.1</v>
      </c>
      <c r="F19" s="25">
        <v>1.1000000000000001</v>
      </c>
      <c r="G19" s="23">
        <f t="shared" si="0"/>
        <v>0.42523364485981308</v>
      </c>
      <c r="H19" s="24">
        <f t="shared" si="1"/>
        <v>23.538499999999999</v>
      </c>
      <c r="I19" s="25">
        <v>1E-3</v>
      </c>
      <c r="J19" s="25">
        <v>0.01</v>
      </c>
      <c r="K19" s="25">
        <v>1.4599999999999999E-3</v>
      </c>
      <c r="L19" s="25">
        <v>2.5000000000000001E-4</v>
      </c>
      <c r="M19" s="28">
        <v>0.01</v>
      </c>
      <c r="N19" s="25">
        <v>1.6E-2</v>
      </c>
      <c r="O19" s="25">
        <v>0.06</v>
      </c>
      <c r="P19" s="25"/>
      <c r="Q19" s="25">
        <v>0</v>
      </c>
      <c r="R19" s="25">
        <v>11</v>
      </c>
      <c r="S19" s="184">
        <v>9.4</v>
      </c>
      <c r="T19" s="184">
        <v>1.6</v>
      </c>
      <c r="U19" s="147">
        <f t="shared" si="2"/>
        <v>17.021276595744681</v>
      </c>
      <c r="V19" s="24">
        <v>-1500</v>
      </c>
      <c r="W19" s="37">
        <v>1500</v>
      </c>
      <c r="X19" s="24"/>
      <c r="Y19" s="22">
        <f t="shared" si="4"/>
        <v>-0.85454545454545461</v>
      </c>
    </row>
    <row r="20" spans="1:25" s="54" customFormat="1" x14ac:dyDescent="0.2">
      <c r="A20" s="54" t="s">
        <v>1626</v>
      </c>
      <c r="B20" s="29">
        <v>6.7736999999999998</v>
      </c>
      <c r="C20" s="24">
        <v>133</v>
      </c>
      <c r="D20" s="25">
        <v>5.0999999999999996</v>
      </c>
      <c r="E20" s="25">
        <v>144</v>
      </c>
      <c r="F20" s="25">
        <v>11</v>
      </c>
      <c r="G20" s="23">
        <f t="shared" si="0"/>
        <v>1.0827067669172932</v>
      </c>
      <c r="H20" s="24">
        <f t="shared" si="1"/>
        <v>166.84</v>
      </c>
      <c r="I20" s="25">
        <v>0.08</v>
      </c>
      <c r="J20" s="25">
        <v>0.1</v>
      </c>
      <c r="K20" s="25">
        <v>1.4599999999999999E-3</v>
      </c>
      <c r="L20" s="25">
        <v>2.2000000000000001E-4</v>
      </c>
      <c r="M20" s="28">
        <v>0.01</v>
      </c>
      <c r="N20" s="25">
        <v>0.16</v>
      </c>
      <c r="O20" s="25">
        <v>0.15</v>
      </c>
      <c r="P20" s="25"/>
      <c r="Q20" s="25">
        <v>29</v>
      </c>
      <c r="R20" s="25">
        <v>22</v>
      </c>
      <c r="S20" s="184">
        <v>9.4</v>
      </c>
      <c r="T20" s="184">
        <v>1.4</v>
      </c>
      <c r="U20" s="147">
        <f t="shared" si="2"/>
        <v>14.893617021276595</v>
      </c>
      <c r="V20" s="24">
        <v>1150</v>
      </c>
      <c r="W20" s="24">
        <v>860</v>
      </c>
      <c r="X20" s="22">
        <f t="shared" si="3"/>
        <v>67.58620689655173</v>
      </c>
      <c r="Y20" s="22">
        <f t="shared" si="4"/>
        <v>0.89090909090909098</v>
      </c>
    </row>
    <row r="21" spans="1:25" x14ac:dyDescent="0.2">
      <c r="A21" s="50" t="s">
        <v>1627</v>
      </c>
      <c r="B21" s="30">
        <v>8.5221999999999998</v>
      </c>
      <c r="C21" s="32">
        <v>91.2</v>
      </c>
      <c r="D21" s="17">
        <v>6.2</v>
      </c>
      <c r="E21" s="17">
        <v>61.5</v>
      </c>
      <c r="F21" s="17">
        <v>5</v>
      </c>
      <c r="G21" s="31">
        <f t="shared" si="0"/>
        <v>0.67434210526315785</v>
      </c>
      <c r="H21" s="32">
        <f t="shared" si="1"/>
        <v>105.6525</v>
      </c>
      <c r="I21" s="17">
        <v>1.1299999999999999E-2</v>
      </c>
      <c r="J21" s="17">
        <v>4.1000000000000003E-3</v>
      </c>
      <c r="K21" s="17">
        <v>1.48E-3</v>
      </c>
      <c r="L21" s="17">
        <v>1.2E-4</v>
      </c>
      <c r="M21" s="34">
        <v>0.01</v>
      </c>
      <c r="N21" s="17">
        <v>5.8999999999999997E-2</v>
      </c>
      <c r="O21" s="17">
        <v>2.3E-2</v>
      </c>
      <c r="P21" s="17"/>
      <c r="Q21" s="17">
        <v>11.3</v>
      </c>
      <c r="R21" s="17">
        <v>4.2</v>
      </c>
      <c r="S21" s="182">
        <v>9.5500000000000007</v>
      </c>
      <c r="T21" s="182">
        <v>0.79</v>
      </c>
      <c r="U21" s="121">
        <f t="shared" si="2"/>
        <v>8.2722513089005236</v>
      </c>
      <c r="V21" s="32">
        <v>480</v>
      </c>
      <c r="W21" s="32">
        <v>630</v>
      </c>
      <c r="X21" s="30">
        <f t="shared" si="3"/>
        <v>15.486725663716816</v>
      </c>
      <c r="Y21" s="30">
        <f t="shared" si="4"/>
        <v>0.41666666666666663</v>
      </c>
    </row>
    <row r="22" spans="1:25" x14ac:dyDescent="0.2">
      <c r="A22" s="50" t="s">
        <v>1628</v>
      </c>
      <c r="B22" s="84">
        <v>5.5193000000000003</v>
      </c>
      <c r="C22" s="32">
        <v>120</v>
      </c>
      <c r="D22" s="17">
        <v>14</v>
      </c>
      <c r="E22" s="17">
        <v>72.8</v>
      </c>
      <c r="F22" s="17">
        <v>9.4</v>
      </c>
      <c r="G22" s="31">
        <f t="shared" si="0"/>
        <v>0.60666666666666669</v>
      </c>
      <c r="H22" s="32">
        <f t="shared" si="1"/>
        <v>137.108</v>
      </c>
      <c r="I22" s="17">
        <v>9.4999999999999998E-3</v>
      </c>
      <c r="J22" s="17">
        <v>4.0000000000000001E-3</v>
      </c>
      <c r="K22" s="17">
        <v>1.48E-3</v>
      </c>
      <c r="L22" s="17">
        <v>1.2999999999999999E-4</v>
      </c>
      <c r="M22" s="34">
        <v>0.01</v>
      </c>
      <c r="N22" s="17">
        <v>4.8000000000000001E-2</v>
      </c>
      <c r="O22" s="17">
        <v>0.02</v>
      </c>
      <c r="P22" s="17"/>
      <c r="Q22" s="17">
        <v>9.5</v>
      </c>
      <c r="R22" s="17">
        <v>4</v>
      </c>
      <c r="S22" s="182">
        <v>9.56</v>
      </c>
      <c r="T22" s="182">
        <v>0.81</v>
      </c>
      <c r="U22" s="121">
        <f t="shared" si="2"/>
        <v>8.472803347280335</v>
      </c>
      <c r="V22" s="32">
        <v>50</v>
      </c>
      <c r="W22" s="32">
        <v>650</v>
      </c>
      <c r="X22" s="30">
        <f t="shared" si="3"/>
        <v>-0.63157894736842746</v>
      </c>
      <c r="Y22" s="30">
        <f t="shared" si="4"/>
        <v>-1.5000000000000124E-2</v>
      </c>
    </row>
    <row r="23" spans="1:25" s="54" customFormat="1" x14ac:dyDescent="0.2">
      <c r="A23" s="54" t="s">
        <v>1629</v>
      </c>
      <c r="B23" s="29">
        <v>7.8933</v>
      </c>
      <c r="C23" s="24">
        <v>102</v>
      </c>
      <c r="D23" s="25">
        <v>14</v>
      </c>
      <c r="E23" s="25">
        <v>70.7</v>
      </c>
      <c r="F23" s="25">
        <v>7.6</v>
      </c>
      <c r="G23" s="23">
        <f t="shared" si="0"/>
        <v>0.69313725490196076</v>
      </c>
      <c r="H23" s="24">
        <f t="shared" si="1"/>
        <v>118.61449999999999</v>
      </c>
      <c r="I23" s="25">
        <v>1.43E-2</v>
      </c>
      <c r="J23" s="25">
        <v>4.4000000000000003E-3</v>
      </c>
      <c r="K23" s="25">
        <v>1.5399999999999999E-3</v>
      </c>
      <c r="L23" s="25">
        <v>1.6000000000000001E-4</v>
      </c>
      <c r="M23" s="28">
        <v>0.01</v>
      </c>
      <c r="N23" s="25">
        <v>6.7000000000000004E-2</v>
      </c>
      <c r="O23" s="25">
        <v>2.3E-2</v>
      </c>
      <c r="P23" s="25"/>
      <c r="Q23" s="25">
        <v>14.4</v>
      </c>
      <c r="R23" s="25">
        <v>4.4000000000000004</v>
      </c>
      <c r="S23" s="184">
        <v>9.9</v>
      </c>
      <c r="T23" s="184">
        <v>1</v>
      </c>
      <c r="U23" s="147">
        <f t="shared" si="2"/>
        <v>10.1010101010101</v>
      </c>
      <c r="V23" s="24">
        <v>540</v>
      </c>
      <c r="W23" s="24">
        <v>600</v>
      </c>
      <c r="X23" s="22">
        <f t="shared" si="3"/>
        <v>31.25</v>
      </c>
      <c r="Y23" s="22">
        <f t="shared" si="4"/>
        <v>1.0227272727272727</v>
      </c>
    </row>
    <row r="24" spans="1:25" s="54" customFormat="1" x14ac:dyDescent="0.2">
      <c r="A24" s="54" t="s">
        <v>1630</v>
      </c>
      <c r="B24" s="22">
        <v>10.677</v>
      </c>
      <c r="C24" s="24">
        <v>42.1</v>
      </c>
      <c r="D24" s="25">
        <v>4.8</v>
      </c>
      <c r="E24" s="25">
        <v>24.4</v>
      </c>
      <c r="F24" s="25">
        <v>1.7</v>
      </c>
      <c r="G24" s="23">
        <f t="shared" si="0"/>
        <v>0.57957244655581941</v>
      </c>
      <c r="H24" s="24">
        <f t="shared" si="1"/>
        <v>47.834000000000003</v>
      </c>
      <c r="I24" s="25">
        <v>1.3100000000000001E-2</v>
      </c>
      <c r="J24" s="25">
        <v>8.0999999999999996E-3</v>
      </c>
      <c r="K24" s="25">
        <v>1.5499999999999999E-3</v>
      </c>
      <c r="L24" s="25">
        <v>1.8000000000000001E-4</v>
      </c>
      <c r="M24" s="28">
        <v>0.01</v>
      </c>
      <c r="N24" s="25">
        <v>6.2E-2</v>
      </c>
      <c r="O24" s="25">
        <v>4.2999999999999997E-2</v>
      </c>
      <c r="P24" s="25"/>
      <c r="Q24" s="25">
        <v>13</v>
      </c>
      <c r="R24" s="25">
        <v>8.1</v>
      </c>
      <c r="S24" s="184">
        <v>10</v>
      </c>
      <c r="T24" s="184">
        <v>1.2</v>
      </c>
      <c r="U24" s="147">
        <f t="shared" si="2"/>
        <v>12</v>
      </c>
      <c r="V24" s="24">
        <v>540</v>
      </c>
      <c r="W24" s="24">
        <v>870</v>
      </c>
      <c r="X24" s="22">
        <f t="shared" si="3"/>
        <v>23.076923076923073</v>
      </c>
      <c r="Y24" s="22">
        <f t="shared" si="4"/>
        <v>0.37037037037037041</v>
      </c>
    </row>
    <row r="25" spans="1:25" x14ac:dyDescent="0.2">
      <c r="A25" s="50" t="s">
        <v>1631</v>
      </c>
      <c r="B25" s="30">
        <v>22.491</v>
      </c>
      <c r="C25" s="32">
        <v>74.2</v>
      </c>
      <c r="D25" s="17">
        <v>3.7</v>
      </c>
      <c r="E25" s="17">
        <v>47.9</v>
      </c>
      <c r="F25" s="17">
        <v>1.3</v>
      </c>
      <c r="G25" s="31">
        <f t="shared" si="0"/>
        <v>0.64555256064690025</v>
      </c>
      <c r="H25" s="32">
        <f t="shared" si="1"/>
        <v>85.456500000000005</v>
      </c>
      <c r="I25" s="17">
        <v>1.06E-2</v>
      </c>
      <c r="J25" s="17">
        <v>2.7000000000000001E-3</v>
      </c>
      <c r="K25" s="17">
        <v>1.5740000000000001E-3</v>
      </c>
      <c r="L25" s="17">
        <v>8.2999999999999998E-5</v>
      </c>
      <c r="M25" s="132">
        <v>1.7599E-2</v>
      </c>
      <c r="N25" s="17">
        <v>4.9000000000000002E-2</v>
      </c>
      <c r="O25" s="17">
        <v>1.2999999999999999E-2</v>
      </c>
      <c r="P25" s="17"/>
      <c r="Q25" s="17">
        <v>10.6</v>
      </c>
      <c r="R25" s="17">
        <v>2.7</v>
      </c>
      <c r="S25" s="182">
        <v>10.14</v>
      </c>
      <c r="T25" s="182">
        <v>0.54</v>
      </c>
      <c r="U25" s="121">
        <f t="shared" si="2"/>
        <v>5.3254437869822491</v>
      </c>
      <c r="V25" s="32">
        <v>120</v>
      </c>
      <c r="W25" s="32">
        <v>400</v>
      </c>
      <c r="X25" s="30">
        <f t="shared" si="3"/>
        <v>4.3396226415094219</v>
      </c>
      <c r="Y25" s="30">
        <f t="shared" si="4"/>
        <v>0.17037037037037001</v>
      </c>
    </row>
    <row r="26" spans="1:25" x14ac:dyDescent="0.2">
      <c r="A26" s="50" t="s">
        <v>1632</v>
      </c>
      <c r="B26" s="30">
        <v>10.618</v>
      </c>
      <c r="C26" s="32">
        <v>60.4</v>
      </c>
      <c r="D26" s="17">
        <v>4.5</v>
      </c>
      <c r="E26" s="17">
        <v>44.3</v>
      </c>
      <c r="F26" s="17">
        <v>3.2</v>
      </c>
      <c r="G26" s="31">
        <f t="shared" si="0"/>
        <v>0.73344370860927144</v>
      </c>
      <c r="H26" s="32">
        <f t="shared" si="1"/>
        <v>70.81049999999999</v>
      </c>
      <c r="I26" s="17">
        <v>1.3100000000000001E-2</v>
      </c>
      <c r="J26" s="17">
        <v>3.7000000000000002E-3</v>
      </c>
      <c r="K26" s="17">
        <v>1.58E-3</v>
      </c>
      <c r="L26" s="17">
        <v>1.2E-4</v>
      </c>
      <c r="M26" s="34">
        <v>0.01</v>
      </c>
      <c r="N26" s="17">
        <v>0.06</v>
      </c>
      <c r="O26" s="17">
        <v>1.9E-2</v>
      </c>
      <c r="P26" s="17"/>
      <c r="Q26" s="17">
        <v>13.2</v>
      </c>
      <c r="R26" s="17">
        <v>3.7</v>
      </c>
      <c r="S26" s="182">
        <v>10.18</v>
      </c>
      <c r="T26" s="182">
        <v>0.78</v>
      </c>
      <c r="U26" s="121">
        <f t="shared" si="2"/>
        <v>7.6620825147347746</v>
      </c>
      <c r="V26" s="32">
        <v>220</v>
      </c>
      <c r="W26" s="32">
        <v>530</v>
      </c>
      <c r="X26" s="30">
        <f t="shared" si="3"/>
        <v>22.878787878787875</v>
      </c>
      <c r="Y26" s="30">
        <f t="shared" si="4"/>
        <v>0.81621621621621609</v>
      </c>
    </row>
    <row r="27" spans="1:25" s="54" customFormat="1" x14ac:dyDescent="0.2">
      <c r="A27" s="54" t="s">
        <v>1633</v>
      </c>
      <c r="B27" s="22">
        <v>19.369</v>
      </c>
      <c r="C27" s="24">
        <v>58.3</v>
      </c>
      <c r="D27" s="25">
        <v>2.2999999999999998</v>
      </c>
      <c r="E27" s="25">
        <v>36.799999999999997</v>
      </c>
      <c r="F27" s="25">
        <v>1</v>
      </c>
      <c r="G27" s="23">
        <f t="shared" si="0"/>
        <v>0.63121783876500859</v>
      </c>
      <c r="H27" s="24">
        <f t="shared" si="1"/>
        <v>66.947999999999993</v>
      </c>
      <c r="I27" s="25">
        <v>1.52E-2</v>
      </c>
      <c r="J27" s="25">
        <v>3.3E-3</v>
      </c>
      <c r="K27" s="25">
        <v>1.57E-3</v>
      </c>
      <c r="L27" s="25">
        <v>1.1E-4</v>
      </c>
      <c r="M27" s="28">
        <v>0.01</v>
      </c>
      <c r="N27" s="25">
        <v>7.0999999999999994E-2</v>
      </c>
      <c r="O27" s="25">
        <v>1.7000000000000001E-2</v>
      </c>
      <c r="P27" s="25"/>
      <c r="Q27" s="25">
        <v>15.2</v>
      </c>
      <c r="R27" s="25">
        <v>3.3</v>
      </c>
      <c r="S27" s="184">
        <v>10.24</v>
      </c>
      <c r="T27" s="184">
        <v>0.67</v>
      </c>
      <c r="U27" s="146">
        <f t="shared" si="2"/>
        <v>6.54296875</v>
      </c>
      <c r="V27" s="24">
        <v>900</v>
      </c>
      <c r="W27" s="24">
        <v>400</v>
      </c>
      <c r="X27" s="22">
        <f t="shared" si="3"/>
        <v>32.631578947368411</v>
      </c>
      <c r="Y27" s="29">
        <f t="shared" si="4"/>
        <v>1.5030303030303029</v>
      </c>
    </row>
    <row r="28" spans="1:25" x14ac:dyDescent="0.2">
      <c r="A28" s="50" t="s">
        <v>1634</v>
      </c>
      <c r="B28" s="30">
        <v>9.4608000000000008</v>
      </c>
      <c r="C28" s="32">
        <v>66.099999999999994</v>
      </c>
      <c r="D28" s="17">
        <v>1.9</v>
      </c>
      <c r="E28" s="17">
        <v>82.6</v>
      </c>
      <c r="F28" s="17">
        <v>2</v>
      </c>
      <c r="G28" s="31">
        <f t="shared" si="0"/>
        <v>1.2496217851739788</v>
      </c>
      <c r="H28" s="32">
        <f t="shared" si="1"/>
        <v>85.510999999999996</v>
      </c>
      <c r="I28" s="17">
        <v>9.4000000000000004E-3</v>
      </c>
      <c r="J28" s="17">
        <v>4.1000000000000003E-3</v>
      </c>
      <c r="K28" s="17">
        <v>1.6000000000000001E-3</v>
      </c>
      <c r="L28" s="17">
        <v>1.2999999999999999E-4</v>
      </c>
      <c r="M28" s="34">
        <v>0.01</v>
      </c>
      <c r="N28" s="17">
        <v>4.5999999999999999E-2</v>
      </c>
      <c r="O28" s="17">
        <v>2.1999999999999999E-2</v>
      </c>
      <c r="P28" s="17"/>
      <c r="Q28" s="17">
        <v>9.5</v>
      </c>
      <c r="R28" s="17">
        <v>4.0999999999999996</v>
      </c>
      <c r="S28" s="182">
        <v>10.32</v>
      </c>
      <c r="T28" s="182">
        <v>0.87</v>
      </c>
      <c r="U28" s="121">
        <f t="shared" si="2"/>
        <v>8.4302325581395348</v>
      </c>
      <c r="V28" s="32">
        <v>70</v>
      </c>
      <c r="W28" s="32">
        <v>650</v>
      </c>
      <c r="X28" s="30">
        <f t="shared" si="3"/>
        <v>-8.6315789473684355</v>
      </c>
      <c r="Y28" s="30">
        <f t="shared" si="4"/>
        <v>-0.20000000000000009</v>
      </c>
    </row>
    <row r="29" spans="1:25" x14ac:dyDescent="0.2">
      <c r="A29" s="50" t="s">
        <v>1635</v>
      </c>
      <c r="B29" s="30">
        <v>15.82</v>
      </c>
      <c r="C29" s="32">
        <v>116.9</v>
      </c>
      <c r="D29" s="17">
        <v>6.7</v>
      </c>
      <c r="E29" s="17">
        <v>78.900000000000006</v>
      </c>
      <c r="F29" s="17">
        <v>4.5</v>
      </c>
      <c r="G29" s="31">
        <f t="shared" si="0"/>
        <v>0.67493584260051331</v>
      </c>
      <c r="H29" s="32">
        <f t="shared" si="1"/>
        <v>135.44150000000002</v>
      </c>
      <c r="I29" s="17">
        <v>1.11E-2</v>
      </c>
      <c r="J29" s="17">
        <v>2.5000000000000001E-3</v>
      </c>
      <c r="K29" s="17">
        <v>1.619E-3</v>
      </c>
      <c r="L29" s="17">
        <v>7.7999999999999999E-5</v>
      </c>
      <c r="M29" s="132">
        <v>2.0212000000000001E-2</v>
      </c>
      <c r="N29" s="17">
        <v>4.9000000000000002E-2</v>
      </c>
      <c r="O29" s="17">
        <v>1.0999999999999999E-2</v>
      </c>
      <c r="P29" s="17"/>
      <c r="Q29" s="17">
        <v>11.2</v>
      </c>
      <c r="R29" s="17">
        <v>2.5</v>
      </c>
      <c r="S29" s="182">
        <v>10.43</v>
      </c>
      <c r="T29" s="182">
        <v>0.51</v>
      </c>
      <c r="U29" s="121">
        <f t="shared" si="2"/>
        <v>4.8897411313518697</v>
      </c>
      <c r="V29" s="32">
        <v>150</v>
      </c>
      <c r="W29" s="32">
        <v>360</v>
      </c>
      <c r="X29" s="30">
        <f t="shared" si="3"/>
        <v>6.8749999999999982</v>
      </c>
      <c r="Y29" s="30">
        <f t="shared" si="4"/>
        <v>0.30799999999999983</v>
      </c>
    </row>
    <row r="30" spans="1:25" x14ac:dyDescent="0.2">
      <c r="A30" s="50" t="s">
        <v>1636</v>
      </c>
      <c r="B30" s="30">
        <v>19.536999999999999</v>
      </c>
      <c r="C30" s="32">
        <v>59.9</v>
      </c>
      <c r="D30" s="17">
        <v>1.2</v>
      </c>
      <c r="E30" s="17">
        <v>52.1</v>
      </c>
      <c r="F30" s="17">
        <v>1.2</v>
      </c>
      <c r="G30" s="31">
        <f t="shared" si="0"/>
        <v>0.86978297161936569</v>
      </c>
      <c r="H30" s="32">
        <f t="shared" si="1"/>
        <v>72.143500000000003</v>
      </c>
      <c r="I30" s="17">
        <v>9.9000000000000008E-3</v>
      </c>
      <c r="J30" s="17">
        <v>3.5999999999999999E-3</v>
      </c>
      <c r="K30" s="17">
        <v>1.6800000000000001E-3</v>
      </c>
      <c r="L30" s="17">
        <v>1.2E-4</v>
      </c>
      <c r="M30" s="17">
        <v>0.12141</v>
      </c>
      <c r="N30" s="17">
        <v>3.9E-2</v>
      </c>
      <c r="O30" s="17">
        <v>1.7000000000000001E-2</v>
      </c>
      <c r="P30" s="17"/>
      <c r="Q30" s="17">
        <v>9.9</v>
      </c>
      <c r="R30" s="17">
        <v>3.6</v>
      </c>
      <c r="S30" s="182">
        <v>10.79</v>
      </c>
      <c r="T30" s="182">
        <v>0.74</v>
      </c>
      <c r="U30" s="121">
        <f t="shared" si="2"/>
        <v>6.8582020389249303</v>
      </c>
      <c r="V30" s="32">
        <v>-190</v>
      </c>
      <c r="W30" s="32">
        <v>520</v>
      </c>
      <c r="X30" s="30">
        <f t="shared" si="3"/>
        <v>-8.9898989898989701</v>
      </c>
      <c r="Y30" s="30">
        <f t="shared" si="4"/>
        <v>-0.24722222222222187</v>
      </c>
    </row>
    <row r="31" spans="1:25" x14ac:dyDescent="0.2">
      <c r="A31" s="50" t="s">
        <v>1637</v>
      </c>
      <c r="B31" s="30">
        <v>8.6770999999999994</v>
      </c>
      <c r="C31" s="32">
        <v>102.5</v>
      </c>
      <c r="D31" s="17">
        <v>1.7</v>
      </c>
      <c r="E31" s="17">
        <v>89</v>
      </c>
      <c r="F31" s="17">
        <v>2.4</v>
      </c>
      <c r="G31" s="31">
        <f t="shared" si="0"/>
        <v>0.86829268292682926</v>
      </c>
      <c r="H31" s="32">
        <f t="shared" si="1"/>
        <v>123.41499999999999</v>
      </c>
      <c r="I31" s="17">
        <v>1.1299999999999999E-2</v>
      </c>
      <c r="J31" s="17">
        <v>3.3E-3</v>
      </c>
      <c r="K31" s="17">
        <v>1.72E-3</v>
      </c>
      <c r="L31" s="17">
        <v>1.7000000000000001E-4</v>
      </c>
      <c r="M31" s="34">
        <v>0.01</v>
      </c>
      <c r="N31" s="17">
        <v>5.5E-2</v>
      </c>
      <c r="O31" s="17">
        <v>1.7000000000000001E-2</v>
      </c>
      <c r="P31" s="17"/>
      <c r="Q31" s="17">
        <v>11.4</v>
      </c>
      <c r="R31" s="17">
        <v>3.3</v>
      </c>
      <c r="S31" s="182">
        <v>11.1</v>
      </c>
      <c r="T31" s="182">
        <v>1.1000000000000001</v>
      </c>
      <c r="U31" s="121">
        <f t="shared" si="2"/>
        <v>9.9099099099099117</v>
      </c>
      <c r="V31" s="32">
        <v>190</v>
      </c>
      <c r="W31" s="32">
        <v>510</v>
      </c>
      <c r="X31" s="30">
        <f t="shared" si="3"/>
        <v>2.6315789473684292</v>
      </c>
      <c r="Y31" s="30">
        <f t="shared" si="4"/>
        <v>9.0909090909091134E-2</v>
      </c>
    </row>
    <row r="32" spans="1:25" x14ac:dyDescent="0.2">
      <c r="A32" s="50" t="s">
        <v>1638</v>
      </c>
      <c r="B32" s="30">
        <v>19.100999999999999</v>
      </c>
      <c r="C32" s="32">
        <v>177.2</v>
      </c>
      <c r="D32" s="17">
        <v>7.2</v>
      </c>
      <c r="E32" s="17">
        <v>131.80000000000001</v>
      </c>
      <c r="F32" s="17">
        <v>3.1</v>
      </c>
      <c r="G32" s="31">
        <f t="shared" si="0"/>
        <v>0.74379232505643356</v>
      </c>
      <c r="H32" s="32">
        <f t="shared" si="1"/>
        <v>208.173</v>
      </c>
      <c r="I32" s="17">
        <v>1.1900000000000001E-2</v>
      </c>
      <c r="J32" s="17">
        <v>1.5E-3</v>
      </c>
      <c r="K32" s="17">
        <v>1.774E-3</v>
      </c>
      <c r="L32" s="17">
        <v>6.8999999999999997E-5</v>
      </c>
      <c r="M32" s="132">
        <v>0.20768</v>
      </c>
      <c r="N32" s="17">
        <v>5.0099999999999999E-2</v>
      </c>
      <c r="O32" s="17">
        <v>6.3E-3</v>
      </c>
      <c r="P32" s="17"/>
      <c r="Q32" s="17">
        <v>12</v>
      </c>
      <c r="R32" s="17">
        <v>1.5</v>
      </c>
      <c r="S32" s="182">
        <v>11.42</v>
      </c>
      <c r="T32" s="182">
        <v>0.44</v>
      </c>
      <c r="U32" s="121">
        <f t="shared" si="2"/>
        <v>3.8528896672504378</v>
      </c>
      <c r="V32" s="32">
        <v>180</v>
      </c>
      <c r="W32" s="32">
        <v>220</v>
      </c>
      <c r="X32" s="30">
        <f t="shared" si="3"/>
        <v>4.8333333333333339</v>
      </c>
      <c r="Y32" s="30">
        <f t="shared" si="4"/>
        <v>0.38666666666666671</v>
      </c>
    </row>
    <row r="33" spans="1:25" x14ac:dyDescent="0.2">
      <c r="A33" s="50" t="s">
        <v>1639</v>
      </c>
      <c r="B33" s="30">
        <v>10.99</v>
      </c>
      <c r="C33" s="32">
        <v>166.1</v>
      </c>
      <c r="D33" s="17">
        <v>3.3</v>
      </c>
      <c r="E33" s="17">
        <v>82.8</v>
      </c>
      <c r="F33" s="17">
        <v>3.1</v>
      </c>
      <c r="G33" s="31">
        <f t="shared" si="0"/>
        <v>0.49849488260084285</v>
      </c>
      <c r="H33" s="32">
        <f t="shared" si="1"/>
        <v>185.55799999999999</v>
      </c>
      <c r="I33" s="17">
        <v>1.0800000000000001E-2</v>
      </c>
      <c r="J33" s="17">
        <v>1.8E-3</v>
      </c>
      <c r="K33" s="17">
        <v>1.81E-3</v>
      </c>
      <c r="L33" s="17">
        <v>1.1E-4</v>
      </c>
      <c r="M33" s="132">
        <v>0.20251</v>
      </c>
      <c r="N33" s="17">
        <v>4.3700000000000003E-2</v>
      </c>
      <c r="O33" s="17">
        <v>7.1999999999999998E-3</v>
      </c>
      <c r="P33" s="17"/>
      <c r="Q33" s="17">
        <v>10.9</v>
      </c>
      <c r="R33" s="17">
        <v>1.8</v>
      </c>
      <c r="S33" s="182">
        <v>11.66</v>
      </c>
      <c r="T33" s="182">
        <v>0.71</v>
      </c>
      <c r="U33" s="121">
        <f t="shared" si="2"/>
        <v>6.089193825042881</v>
      </c>
      <c r="V33" s="32">
        <v>-90</v>
      </c>
      <c r="W33" s="32">
        <v>270</v>
      </c>
      <c r="X33" s="30">
        <f t="shared" si="3"/>
        <v>-6.9724770642201728</v>
      </c>
      <c r="Y33" s="30">
        <f t="shared" si="4"/>
        <v>-0.42222222222222211</v>
      </c>
    </row>
    <row r="34" spans="1:25" x14ac:dyDescent="0.2">
      <c r="A34" s="50" t="s">
        <v>1640</v>
      </c>
      <c r="B34" s="30">
        <v>21.945</v>
      </c>
      <c r="C34" s="32">
        <v>47.5</v>
      </c>
      <c r="D34" s="17">
        <v>2.2999999999999998</v>
      </c>
      <c r="E34" s="17">
        <v>30.5</v>
      </c>
      <c r="F34" s="17">
        <v>1.2</v>
      </c>
      <c r="G34" s="31">
        <f t="shared" si="0"/>
        <v>0.64210526315789473</v>
      </c>
      <c r="H34" s="32">
        <f t="shared" si="1"/>
        <v>54.667499999999997</v>
      </c>
      <c r="I34" s="17">
        <v>8.6999999999999994E-3</v>
      </c>
      <c r="J34" s="17">
        <v>4.0000000000000001E-3</v>
      </c>
      <c r="K34" s="17">
        <v>1.8400000000000001E-3</v>
      </c>
      <c r="L34" s="17">
        <v>1.1E-4</v>
      </c>
      <c r="M34" s="34">
        <v>0.01</v>
      </c>
      <c r="N34" s="17">
        <v>0.04</v>
      </c>
      <c r="O34" s="17">
        <v>1.6E-2</v>
      </c>
      <c r="P34" s="17"/>
      <c r="Q34" s="17">
        <v>8.6999999999999993</v>
      </c>
      <c r="R34" s="17">
        <v>4</v>
      </c>
      <c r="S34" s="182">
        <v>11.83</v>
      </c>
      <c r="T34" s="182">
        <v>0.7</v>
      </c>
      <c r="U34" s="121">
        <f t="shared" si="2"/>
        <v>5.9171597633136095</v>
      </c>
      <c r="V34" s="32">
        <v>-420</v>
      </c>
      <c r="W34" s="32">
        <v>520</v>
      </c>
      <c r="X34" s="30">
        <f t="shared" si="3"/>
        <v>-35.977011494252878</v>
      </c>
      <c r="Y34" s="30">
        <f t="shared" si="4"/>
        <v>-0.7825000000000002</v>
      </c>
    </row>
    <row r="35" spans="1:25" x14ac:dyDescent="0.2">
      <c r="A35" s="50" t="s">
        <v>1641</v>
      </c>
      <c r="B35" s="30">
        <v>15.769</v>
      </c>
      <c r="C35" s="32">
        <v>225.7</v>
      </c>
      <c r="D35" s="17">
        <v>6.8</v>
      </c>
      <c r="E35" s="17">
        <v>123</v>
      </c>
      <c r="F35" s="17">
        <v>2.5</v>
      </c>
      <c r="G35" s="31">
        <f t="shared" si="0"/>
        <v>0.5449712007089057</v>
      </c>
      <c r="H35" s="32">
        <f t="shared" si="1"/>
        <v>254.60499999999999</v>
      </c>
      <c r="I35" s="17">
        <v>1.17E-2</v>
      </c>
      <c r="J35" s="17">
        <v>1.4E-3</v>
      </c>
      <c r="K35" s="17">
        <v>1.856E-3</v>
      </c>
      <c r="L35" s="17">
        <v>7.4999999999999993E-5</v>
      </c>
      <c r="M35" s="34">
        <v>0.01</v>
      </c>
      <c r="N35" s="17">
        <v>4.2900000000000001E-2</v>
      </c>
      <c r="O35" s="17">
        <v>5.1999999999999998E-3</v>
      </c>
      <c r="P35" s="17"/>
      <c r="Q35" s="17">
        <v>11.8</v>
      </c>
      <c r="R35" s="17">
        <v>1.4</v>
      </c>
      <c r="S35" s="182">
        <v>11.96</v>
      </c>
      <c r="T35" s="182">
        <v>0.48</v>
      </c>
      <c r="U35" s="121">
        <f t="shared" si="2"/>
        <v>4.0133779264214038</v>
      </c>
      <c r="V35" s="32">
        <v>-20</v>
      </c>
      <c r="W35" s="32">
        <v>210</v>
      </c>
      <c r="X35" s="30">
        <f t="shared" si="3"/>
        <v>-1.3559322033898313</v>
      </c>
      <c r="Y35" s="30">
        <f t="shared" si="4"/>
        <v>-0.11428571428571439</v>
      </c>
    </row>
    <row r="36" spans="1:25" s="54" customFormat="1" x14ac:dyDescent="0.2">
      <c r="A36" s="54" t="s">
        <v>1642</v>
      </c>
      <c r="B36" s="22">
        <v>15.134</v>
      </c>
      <c r="C36" s="24">
        <v>7.2</v>
      </c>
      <c r="D36" s="25">
        <v>0.28999999999999998</v>
      </c>
      <c r="E36" s="25">
        <v>1.6859999999999999</v>
      </c>
      <c r="F36" s="25">
        <v>7.0999999999999994E-2</v>
      </c>
      <c r="G36" s="23">
        <f t="shared" si="0"/>
        <v>0.23416666666666666</v>
      </c>
      <c r="H36" s="24">
        <f t="shared" si="1"/>
        <v>7.5962100000000001</v>
      </c>
      <c r="I36" s="25">
        <v>1E-3</v>
      </c>
      <c r="J36" s="25">
        <v>3.1E-2</v>
      </c>
      <c r="K36" s="25">
        <v>1.8699999999999999E-3</v>
      </c>
      <c r="L36" s="25">
        <v>4.6999999999999999E-4</v>
      </c>
      <c r="M36" s="28">
        <v>0.01</v>
      </c>
      <c r="N36" s="25">
        <v>0.11</v>
      </c>
      <c r="O36" s="25">
        <v>0.32</v>
      </c>
      <c r="P36" s="25"/>
      <c r="Q36" s="25">
        <v>-1</v>
      </c>
      <c r="R36" s="25">
        <v>32</v>
      </c>
      <c r="S36" s="184">
        <v>12</v>
      </c>
      <c r="T36" s="184">
        <v>3</v>
      </c>
      <c r="U36" s="147">
        <f t="shared" si="2"/>
        <v>25</v>
      </c>
      <c r="V36" s="24">
        <v>-5200</v>
      </c>
      <c r="W36" s="37">
        <v>5400</v>
      </c>
      <c r="X36" s="24">
        <f t="shared" si="3"/>
        <v>1300</v>
      </c>
      <c r="Y36" s="22">
        <f t="shared" si="4"/>
        <v>-0.40625</v>
      </c>
    </row>
    <row r="37" spans="1:25" s="54" customFormat="1" x14ac:dyDescent="0.2">
      <c r="A37" s="54" t="s">
        <v>1643</v>
      </c>
      <c r="B37" s="22">
        <v>22.492000000000001</v>
      </c>
      <c r="C37" s="24">
        <v>57.9</v>
      </c>
      <c r="D37" s="25">
        <v>6.3</v>
      </c>
      <c r="E37" s="25">
        <v>59.2</v>
      </c>
      <c r="F37" s="25">
        <v>2.4</v>
      </c>
      <c r="G37" s="23">
        <f t="shared" si="0"/>
        <v>1.0224525043177894</v>
      </c>
      <c r="H37" s="24">
        <f t="shared" si="1"/>
        <v>71.811999999999998</v>
      </c>
      <c r="I37" s="25">
        <v>3.9E-2</v>
      </c>
      <c r="J37" s="25">
        <v>2.3E-2</v>
      </c>
      <c r="K37" s="25">
        <v>1.8699999999999999E-3</v>
      </c>
      <c r="L37" s="25">
        <v>2.7999999999999998E-4</v>
      </c>
      <c r="M37" s="25">
        <v>0.48679</v>
      </c>
      <c r="N37" s="25">
        <v>0.1</v>
      </c>
      <c r="O37" s="25">
        <v>0.03</v>
      </c>
      <c r="P37" s="25"/>
      <c r="Q37" s="25">
        <v>23.4</v>
      </c>
      <c r="R37" s="25">
        <v>6.1</v>
      </c>
      <c r="S37" s="184">
        <v>12</v>
      </c>
      <c r="T37" s="184">
        <v>1.8</v>
      </c>
      <c r="U37" s="147">
        <f t="shared" si="2"/>
        <v>15</v>
      </c>
      <c r="V37" s="24">
        <v>820</v>
      </c>
      <c r="W37" s="24">
        <v>470</v>
      </c>
      <c r="X37" s="22">
        <f t="shared" si="3"/>
        <v>48.717948717948708</v>
      </c>
      <c r="Y37" s="29">
        <f t="shared" si="4"/>
        <v>1.8688524590163933</v>
      </c>
    </row>
    <row r="38" spans="1:25" x14ac:dyDescent="0.2">
      <c r="A38" s="50" t="s">
        <v>1644</v>
      </c>
      <c r="B38" s="30">
        <v>17.186</v>
      </c>
      <c r="C38" s="32">
        <v>167.8</v>
      </c>
      <c r="D38" s="17">
        <v>6</v>
      </c>
      <c r="E38" s="17">
        <v>79.599999999999994</v>
      </c>
      <c r="F38" s="17">
        <v>2.2999999999999998</v>
      </c>
      <c r="G38" s="31">
        <f t="shared" si="0"/>
        <v>0.47437425506555414</v>
      </c>
      <c r="H38" s="32">
        <f t="shared" si="1"/>
        <v>186.506</v>
      </c>
      <c r="I38" s="17">
        <v>1.0999999999999999E-2</v>
      </c>
      <c r="J38" s="17">
        <v>1.6000000000000001E-3</v>
      </c>
      <c r="K38" s="17">
        <v>1.877E-3</v>
      </c>
      <c r="L38" s="17">
        <v>7.8999999999999996E-5</v>
      </c>
      <c r="M38" s="132">
        <v>0.20114000000000001</v>
      </c>
      <c r="N38" s="17">
        <v>4.4200000000000003E-2</v>
      </c>
      <c r="O38" s="17">
        <v>6.4999999999999997E-3</v>
      </c>
      <c r="P38" s="17"/>
      <c r="Q38" s="17">
        <v>11.1</v>
      </c>
      <c r="R38" s="17">
        <v>1.6</v>
      </c>
      <c r="S38" s="182">
        <v>12.09</v>
      </c>
      <c r="T38" s="182">
        <v>0.51</v>
      </c>
      <c r="U38" s="121">
        <f t="shared" si="2"/>
        <v>4.2183622828784122</v>
      </c>
      <c r="V38" s="32">
        <v>-80</v>
      </c>
      <c r="W38" s="32">
        <v>240</v>
      </c>
      <c r="X38" s="30">
        <f t="shared" si="3"/>
        <v>-8.9189189189189158</v>
      </c>
      <c r="Y38" s="30">
        <f t="shared" si="4"/>
        <v>-0.61875000000000013</v>
      </c>
    </row>
    <row r="39" spans="1:25" x14ac:dyDescent="0.2">
      <c r="A39" s="50" t="s">
        <v>1645</v>
      </c>
      <c r="B39" s="30">
        <v>8.4530999999999992</v>
      </c>
      <c r="C39" s="32">
        <v>91.8</v>
      </c>
      <c r="D39" s="17">
        <v>3.5</v>
      </c>
      <c r="E39" s="17">
        <v>77.7</v>
      </c>
      <c r="F39" s="17">
        <v>1.9</v>
      </c>
      <c r="G39" s="31">
        <f t="shared" si="0"/>
        <v>0.84640522875817004</v>
      </c>
      <c r="H39" s="32">
        <f t="shared" si="1"/>
        <v>110.0595</v>
      </c>
      <c r="I39" s="17">
        <v>1.04E-2</v>
      </c>
      <c r="J39" s="17">
        <v>4.7000000000000002E-3</v>
      </c>
      <c r="K39" s="17">
        <v>1.9E-3</v>
      </c>
      <c r="L39" s="17">
        <v>1.6000000000000001E-4</v>
      </c>
      <c r="M39" s="34">
        <v>0.01</v>
      </c>
      <c r="N39" s="17">
        <v>3.6999999999999998E-2</v>
      </c>
      <c r="O39" s="17">
        <v>1.6E-2</v>
      </c>
      <c r="P39" s="17"/>
      <c r="Q39" s="17">
        <v>10.4</v>
      </c>
      <c r="R39" s="17">
        <v>4.7</v>
      </c>
      <c r="S39" s="182">
        <v>12.26</v>
      </c>
      <c r="T39" s="182">
        <v>1</v>
      </c>
      <c r="U39" s="121">
        <f t="shared" si="2"/>
        <v>8.1566068515497552</v>
      </c>
      <c r="V39" s="32">
        <v>-310</v>
      </c>
      <c r="W39" s="32">
        <v>580</v>
      </c>
      <c r="X39" s="30">
        <f t="shared" si="3"/>
        <v>-17.884615384615387</v>
      </c>
      <c r="Y39" s="30">
        <f t="shared" si="4"/>
        <v>-0.39574468085106368</v>
      </c>
    </row>
    <row r="40" spans="1:25" s="54" customFormat="1" x14ac:dyDescent="0.2">
      <c r="A40" s="54" t="s">
        <v>1646</v>
      </c>
      <c r="B40" s="29">
        <v>7.3467000000000002</v>
      </c>
      <c r="C40" s="24">
        <v>48.8</v>
      </c>
      <c r="D40" s="25">
        <v>4.5999999999999996</v>
      </c>
      <c r="E40" s="25">
        <v>29.8</v>
      </c>
      <c r="F40" s="25">
        <v>1.9</v>
      </c>
      <c r="G40" s="23">
        <f t="shared" si="0"/>
        <v>0.6106557377049181</v>
      </c>
      <c r="H40" s="24">
        <f t="shared" si="1"/>
        <v>55.802999999999997</v>
      </c>
      <c r="I40" s="25">
        <v>1.5800000000000002E-2</v>
      </c>
      <c r="J40" s="25">
        <v>9.4999999999999998E-3</v>
      </c>
      <c r="K40" s="25">
        <v>2E-3</v>
      </c>
      <c r="L40" s="25">
        <v>3.5E-4</v>
      </c>
      <c r="M40" s="183">
        <v>0.10512000000000001</v>
      </c>
      <c r="N40" s="25">
        <v>5.6000000000000001E-2</v>
      </c>
      <c r="O40" s="25">
        <v>3.5999999999999997E-2</v>
      </c>
      <c r="P40" s="25"/>
      <c r="Q40" s="25">
        <v>15.7</v>
      </c>
      <c r="R40" s="25">
        <v>9.4</v>
      </c>
      <c r="S40" s="184">
        <v>12.9</v>
      </c>
      <c r="T40" s="184">
        <v>2.2000000000000002</v>
      </c>
      <c r="U40" s="147">
        <f t="shared" si="2"/>
        <v>17.054263565891471</v>
      </c>
      <c r="V40" s="24">
        <v>-70</v>
      </c>
      <c r="W40" s="24">
        <v>920</v>
      </c>
      <c r="X40" s="22">
        <f t="shared" si="3"/>
        <v>17.834394904458595</v>
      </c>
      <c r="Y40" s="22">
        <f t="shared" si="4"/>
        <v>0.29787234042553179</v>
      </c>
    </row>
    <row r="41" spans="1:25" s="54" customFormat="1" x14ac:dyDescent="0.2">
      <c r="A41" s="54" t="s">
        <v>1647</v>
      </c>
      <c r="B41" s="22">
        <v>19.553999999999998</v>
      </c>
      <c r="C41" s="24">
        <v>11.09</v>
      </c>
      <c r="D41" s="25">
        <v>0.62</v>
      </c>
      <c r="E41" s="25">
        <v>2.88</v>
      </c>
      <c r="F41" s="25">
        <v>0.17</v>
      </c>
      <c r="G41" s="23">
        <f t="shared" si="0"/>
        <v>0.25969341749323716</v>
      </c>
      <c r="H41" s="24">
        <f t="shared" si="1"/>
        <v>11.7668</v>
      </c>
      <c r="I41" s="25">
        <v>1.7000000000000001E-2</v>
      </c>
      <c r="J41" s="25">
        <v>1.9E-2</v>
      </c>
      <c r="K41" s="25">
        <v>2.0100000000000001E-3</v>
      </c>
      <c r="L41" s="25">
        <v>2.7999999999999998E-4</v>
      </c>
      <c r="M41" s="185">
        <v>4.5832999999999999E-2</v>
      </c>
      <c r="N41" s="25">
        <v>7.0000000000000007E-2</v>
      </c>
      <c r="O41" s="25">
        <v>0.1</v>
      </c>
      <c r="P41" s="25"/>
      <c r="Q41" s="25">
        <v>14</v>
      </c>
      <c r="R41" s="25">
        <v>19</v>
      </c>
      <c r="S41" s="184">
        <v>12.9</v>
      </c>
      <c r="T41" s="184">
        <v>1.8</v>
      </c>
      <c r="U41" s="147">
        <f t="shared" si="2"/>
        <v>13.953488372093023</v>
      </c>
      <c r="V41" s="24">
        <v>-3500</v>
      </c>
      <c r="W41" s="37">
        <v>2500</v>
      </c>
      <c r="X41" s="22">
        <f t="shared" si="3"/>
        <v>7.8571428571428514</v>
      </c>
      <c r="Y41" s="22">
        <f t="shared" si="4"/>
        <v>5.7894736842105242E-2</v>
      </c>
    </row>
    <row r="42" spans="1:25" s="54" customFormat="1" x14ac:dyDescent="0.2">
      <c r="A42" s="54" t="s">
        <v>1648</v>
      </c>
      <c r="B42" s="22">
        <v>9.4527999999999999</v>
      </c>
      <c r="C42" s="24">
        <v>66</v>
      </c>
      <c r="D42" s="25">
        <v>18</v>
      </c>
      <c r="E42" s="25">
        <v>37.4</v>
      </c>
      <c r="F42" s="25">
        <v>9.3000000000000007</v>
      </c>
      <c r="G42" s="23">
        <f t="shared" si="0"/>
        <v>0.56666666666666665</v>
      </c>
      <c r="H42" s="24">
        <f t="shared" si="1"/>
        <v>74.789000000000001</v>
      </c>
      <c r="I42" s="25">
        <v>2.5999999999999999E-2</v>
      </c>
      <c r="J42" s="25">
        <v>1.2E-2</v>
      </c>
      <c r="K42" s="25">
        <v>2.0100000000000001E-3</v>
      </c>
      <c r="L42" s="25">
        <v>3.3E-4</v>
      </c>
      <c r="M42" s="28">
        <v>0.01</v>
      </c>
      <c r="N42" s="25">
        <v>6.8000000000000005E-2</v>
      </c>
      <c r="O42" s="25">
        <v>3.5999999999999997E-2</v>
      </c>
      <c r="P42" s="25"/>
      <c r="Q42" s="25">
        <v>26</v>
      </c>
      <c r="R42" s="25">
        <v>12</v>
      </c>
      <c r="S42" s="184">
        <v>13</v>
      </c>
      <c r="T42" s="184">
        <v>2.1</v>
      </c>
      <c r="U42" s="147">
        <f t="shared" si="2"/>
        <v>16.153846153846153</v>
      </c>
      <c r="V42" s="24">
        <v>980</v>
      </c>
      <c r="W42" s="24">
        <v>740</v>
      </c>
      <c r="X42" s="22">
        <f t="shared" si="3"/>
        <v>50</v>
      </c>
      <c r="Y42" s="22">
        <f t="shared" si="4"/>
        <v>1.0833333333333333</v>
      </c>
    </row>
    <row r="43" spans="1:25" s="54" customFormat="1" x14ac:dyDescent="0.2">
      <c r="A43" s="54" t="s">
        <v>1649</v>
      </c>
      <c r="B43" s="22">
        <v>19.501999999999999</v>
      </c>
      <c r="C43" s="24">
        <v>14</v>
      </c>
      <c r="D43" s="25">
        <v>3.2</v>
      </c>
      <c r="E43" s="25">
        <v>9.1</v>
      </c>
      <c r="F43" s="25">
        <v>2.7</v>
      </c>
      <c r="G43" s="23">
        <f t="shared" si="0"/>
        <v>0.65</v>
      </c>
      <c r="H43" s="24">
        <f t="shared" si="1"/>
        <v>16.138500000000001</v>
      </c>
      <c r="I43" s="25">
        <v>1.2999999999999999E-2</v>
      </c>
      <c r="J43" s="25">
        <v>2.1999999999999999E-2</v>
      </c>
      <c r="K43" s="25">
        <v>2.0699999999999998E-3</v>
      </c>
      <c r="L43" s="25">
        <v>3.8999999999999999E-4</v>
      </c>
      <c r="M43" s="28">
        <v>0.01</v>
      </c>
      <c r="N43" s="25">
        <v>0.19</v>
      </c>
      <c r="O43" s="25">
        <v>0.13</v>
      </c>
      <c r="P43" s="25"/>
      <c r="Q43" s="25">
        <v>12</v>
      </c>
      <c r="R43" s="25">
        <v>21</v>
      </c>
      <c r="S43" s="184">
        <v>13.3</v>
      </c>
      <c r="T43" s="184">
        <v>2.5</v>
      </c>
      <c r="U43" s="147">
        <f t="shared" si="2"/>
        <v>18.796992481203006</v>
      </c>
      <c r="V43" s="24">
        <v>-1200</v>
      </c>
      <c r="W43" s="37">
        <v>2200</v>
      </c>
      <c r="X43" s="22">
        <f t="shared" si="3"/>
        <v>-10.833333333333339</v>
      </c>
      <c r="Y43" s="22">
        <f t="shared" si="4"/>
        <v>-6.1904761904761942E-2</v>
      </c>
    </row>
    <row r="44" spans="1:25" s="54" customFormat="1" x14ac:dyDescent="0.2">
      <c r="A44" s="54" t="s">
        <v>1650</v>
      </c>
      <c r="B44" s="29">
        <v>7.6406000000000001</v>
      </c>
      <c r="C44" s="24">
        <v>20.5</v>
      </c>
      <c r="D44" s="25">
        <v>1.2</v>
      </c>
      <c r="E44" s="25">
        <v>13.7</v>
      </c>
      <c r="F44" s="25">
        <v>1.3</v>
      </c>
      <c r="G44" s="23">
        <f t="shared" si="0"/>
        <v>0.6682926829268292</v>
      </c>
      <c r="H44" s="24">
        <f t="shared" si="1"/>
        <v>23.7195</v>
      </c>
      <c r="I44" s="25">
        <v>8.0000000000000002E-3</v>
      </c>
      <c r="J44" s="25">
        <v>1.0999999999999999E-2</v>
      </c>
      <c r="K44" s="25">
        <v>2.1800000000000001E-3</v>
      </c>
      <c r="L44" s="25">
        <v>3.5E-4</v>
      </c>
      <c r="M44" s="183">
        <v>2.8028000000000001E-2</v>
      </c>
      <c r="N44" s="25">
        <v>5.1999999999999998E-2</v>
      </c>
      <c r="O44" s="25">
        <v>4.2999999999999997E-2</v>
      </c>
      <c r="P44" s="25"/>
      <c r="Q44" s="25">
        <v>8</v>
      </c>
      <c r="R44" s="25">
        <v>11</v>
      </c>
      <c r="S44" s="184">
        <v>14</v>
      </c>
      <c r="T44" s="184">
        <v>2.2000000000000002</v>
      </c>
      <c r="U44" s="147">
        <f t="shared" si="2"/>
        <v>15.714285714285717</v>
      </c>
      <c r="V44" s="24">
        <v>-600</v>
      </c>
      <c r="W44" s="37">
        <v>1200</v>
      </c>
      <c r="X44" s="22">
        <f t="shared" si="3"/>
        <v>-75</v>
      </c>
      <c r="Y44" s="22">
        <f t="shared" si="4"/>
        <v>-0.54545454545454541</v>
      </c>
    </row>
    <row r="45" spans="1:25" x14ac:dyDescent="0.2">
      <c r="A45" s="50" t="s">
        <v>1651</v>
      </c>
      <c r="B45" s="30">
        <v>19.149999999999999</v>
      </c>
      <c r="C45" s="32">
        <v>112.8</v>
      </c>
      <c r="D45" s="17">
        <v>4.0999999999999996</v>
      </c>
      <c r="E45" s="17">
        <v>86.9</v>
      </c>
      <c r="F45" s="17">
        <v>1.9</v>
      </c>
      <c r="G45" s="31">
        <f t="shared" si="0"/>
        <v>0.77039007092198586</v>
      </c>
      <c r="H45" s="32">
        <f t="shared" si="1"/>
        <v>133.22149999999999</v>
      </c>
      <c r="I45" s="17">
        <v>1.44E-2</v>
      </c>
      <c r="J45" s="17">
        <v>2.8999999999999998E-3</v>
      </c>
      <c r="K45" s="17">
        <v>2.1900000000000001E-3</v>
      </c>
      <c r="L45" s="17">
        <v>9.2999999999999997E-5</v>
      </c>
      <c r="M45" s="132">
        <v>9.6687999999999996E-2</v>
      </c>
      <c r="N45" s="17">
        <v>4.6100000000000002E-2</v>
      </c>
      <c r="O45" s="17">
        <v>8.8000000000000005E-3</v>
      </c>
      <c r="P45" s="17"/>
      <c r="Q45" s="17">
        <v>14.4</v>
      </c>
      <c r="R45" s="17">
        <v>2.9</v>
      </c>
      <c r="S45" s="182">
        <v>14.1</v>
      </c>
      <c r="T45" s="182">
        <v>0.6</v>
      </c>
      <c r="U45" s="121">
        <f t="shared" si="2"/>
        <v>4.2553191489361701</v>
      </c>
      <c r="V45" s="32">
        <v>50</v>
      </c>
      <c r="W45" s="32">
        <v>290</v>
      </c>
      <c r="X45" s="30">
        <f t="shared" si="3"/>
        <v>2.083333333333337</v>
      </c>
      <c r="Y45" s="30">
        <f t="shared" si="4"/>
        <v>0.10344827586206921</v>
      </c>
    </row>
    <row r="46" spans="1:25" x14ac:dyDescent="0.2">
      <c r="A46" s="50" t="s">
        <v>1652</v>
      </c>
      <c r="B46" s="30">
        <v>9.2369000000000003</v>
      </c>
      <c r="C46" s="32">
        <v>125.8</v>
      </c>
      <c r="D46" s="17">
        <v>5.0999999999999996</v>
      </c>
      <c r="E46" s="17">
        <v>73.7</v>
      </c>
      <c r="F46" s="17">
        <v>3.4</v>
      </c>
      <c r="G46" s="31">
        <f t="shared" si="0"/>
        <v>0.5858505564387918</v>
      </c>
      <c r="H46" s="32">
        <f t="shared" si="1"/>
        <v>143.11949999999999</v>
      </c>
      <c r="I46" s="17">
        <v>1.7600000000000001E-2</v>
      </c>
      <c r="J46" s="17">
        <v>2.3999999999999998E-3</v>
      </c>
      <c r="K46" s="17">
        <v>2.33E-3</v>
      </c>
      <c r="L46" s="17">
        <v>1.4999999999999999E-4</v>
      </c>
      <c r="M46" s="132">
        <v>0.10689</v>
      </c>
      <c r="N46" s="17">
        <v>5.4899999999999997E-2</v>
      </c>
      <c r="O46" s="17">
        <v>8.3999999999999995E-3</v>
      </c>
      <c r="P46" s="17"/>
      <c r="Q46" s="17">
        <v>17.7</v>
      </c>
      <c r="R46" s="17">
        <v>2.4</v>
      </c>
      <c r="S46" s="182">
        <v>15</v>
      </c>
      <c r="T46" s="182">
        <v>0.99</v>
      </c>
      <c r="U46" s="121">
        <f t="shared" si="2"/>
        <v>6.6000000000000005</v>
      </c>
      <c r="V46" s="32">
        <v>360</v>
      </c>
      <c r="W46" s="32">
        <v>300</v>
      </c>
      <c r="X46" s="30">
        <f t="shared" si="3"/>
        <v>15.254237288135586</v>
      </c>
      <c r="Y46" s="30">
        <f t="shared" si="4"/>
        <v>1.1249999999999998</v>
      </c>
    </row>
    <row r="47" spans="1:25" x14ac:dyDescent="0.2">
      <c r="A47" s="50" t="s">
        <v>1653</v>
      </c>
      <c r="B47" s="30">
        <v>19.395</v>
      </c>
      <c r="C47" s="32">
        <v>144.1</v>
      </c>
      <c r="D47" s="17">
        <v>3.6</v>
      </c>
      <c r="E47" s="17">
        <v>103.1</v>
      </c>
      <c r="F47" s="17">
        <v>3.1</v>
      </c>
      <c r="G47" s="31">
        <f t="shared" si="0"/>
        <v>0.7154753643303261</v>
      </c>
      <c r="H47" s="32">
        <f t="shared" si="1"/>
        <v>168.32849999999999</v>
      </c>
      <c r="I47" s="17">
        <v>1.7299999999999999E-2</v>
      </c>
      <c r="J47" s="17">
        <v>2.0999999999999999E-3</v>
      </c>
      <c r="K47" s="17">
        <v>2.4199999999999998E-3</v>
      </c>
      <c r="L47" s="17">
        <v>1.1E-4</v>
      </c>
      <c r="M47" s="132">
        <v>0.42993999999999999</v>
      </c>
      <c r="N47" s="17">
        <v>5.0700000000000002E-2</v>
      </c>
      <c r="O47" s="17">
        <v>5.7999999999999996E-3</v>
      </c>
      <c r="P47" s="17"/>
      <c r="Q47" s="17">
        <v>17.399999999999999</v>
      </c>
      <c r="R47" s="17">
        <v>2.1</v>
      </c>
      <c r="S47" s="182">
        <v>15.57</v>
      </c>
      <c r="T47" s="182">
        <v>0.69</v>
      </c>
      <c r="U47" s="121">
        <f t="shared" si="2"/>
        <v>4.43159922928709</v>
      </c>
      <c r="V47" s="32">
        <v>180</v>
      </c>
      <c r="W47" s="32">
        <v>210</v>
      </c>
      <c r="X47" s="30">
        <f t="shared" si="3"/>
        <v>10.517241379310338</v>
      </c>
      <c r="Y47" s="30">
        <f t="shared" si="4"/>
        <v>0.87142857142857055</v>
      </c>
    </row>
    <row r="48" spans="1:25" x14ac:dyDescent="0.2">
      <c r="A48" s="50" t="s">
        <v>1654</v>
      </c>
      <c r="B48" s="84">
        <v>5.5834999999999999</v>
      </c>
      <c r="C48" s="32">
        <v>196</v>
      </c>
      <c r="D48" s="17">
        <v>11</v>
      </c>
      <c r="E48" s="17">
        <v>167.7</v>
      </c>
      <c r="F48" s="17">
        <v>4.4000000000000004</v>
      </c>
      <c r="G48" s="31">
        <f t="shared" si="0"/>
        <v>0.85561224489795917</v>
      </c>
      <c r="H48" s="32">
        <f t="shared" si="1"/>
        <v>235.40949999999998</v>
      </c>
      <c r="I48" s="17">
        <v>1.38E-2</v>
      </c>
      <c r="J48" s="17">
        <v>3.0999999999999999E-3</v>
      </c>
      <c r="K48" s="17">
        <v>2.4299999999999999E-3</v>
      </c>
      <c r="L48" s="17">
        <v>1.3999999999999999E-4</v>
      </c>
      <c r="M48" s="34">
        <v>0.01</v>
      </c>
      <c r="N48" s="17">
        <v>4.2000000000000003E-2</v>
      </c>
      <c r="O48" s="17">
        <v>0.01</v>
      </c>
      <c r="P48" s="17"/>
      <c r="Q48" s="17">
        <v>13.9</v>
      </c>
      <c r="R48" s="17">
        <v>3.1</v>
      </c>
      <c r="S48" s="182">
        <v>15.68</v>
      </c>
      <c r="T48" s="182">
        <v>0.87</v>
      </c>
      <c r="U48" s="121">
        <f t="shared" si="2"/>
        <v>5.5484693877551017</v>
      </c>
      <c r="V48" s="32">
        <v>-180</v>
      </c>
      <c r="W48" s="32">
        <v>360</v>
      </c>
      <c r="X48" s="30">
        <f t="shared" si="3"/>
        <v>-12.805755395683448</v>
      </c>
      <c r="Y48" s="30">
        <f t="shared" si="4"/>
        <v>-0.57419354838709658</v>
      </c>
    </row>
    <row r="49" spans="1:25" s="54" customFormat="1" x14ac:dyDescent="0.2">
      <c r="A49" s="54" t="s">
        <v>1655</v>
      </c>
      <c r="B49" s="22">
        <v>8.1042000000000005</v>
      </c>
      <c r="C49" s="24">
        <v>11.6</v>
      </c>
      <c r="D49" s="25">
        <v>1.2</v>
      </c>
      <c r="E49" s="25">
        <v>5.3</v>
      </c>
      <c r="F49" s="25">
        <v>1.4</v>
      </c>
      <c r="G49" s="23">
        <f t="shared" si="0"/>
        <v>0.45689655172413796</v>
      </c>
      <c r="H49" s="24">
        <f t="shared" si="1"/>
        <v>12.845499999999999</v>
      </c>
      <c r="I49" s="25">
        <v>1.7999999999999999E-2</v>
      </c>
      <c r="J49" s="25">
        <v>2.1000000000000001E-2</v>
      </c>
      <c r="K49" s="25">
        <v>2.4399999999999999E-3</v>
      </c>
      <c r="L49" s="25">
        <v>3.1E-4</v>
      </c>
      <c r="M49" s="28">
        <v>0.01</v>
      </c>
      <c r="N49" s="25">
        <v>5.8999999999999997E-2</v>
      </c>
      <c r="O49" s="25">
        <v>6.3E-2</v>
      </c>
      <c r="P49" s="25"/>
      <c r="Q49" s="25">
        <v>17</v>
      </c>
      <c r="R49" s="25">
        <v>21</v>
      </c>
      <c r="S49" s="184">
        <v>15.7</v>
      </c>
      <c r="T49" s="184">
        <v>2</v>
      </c>
      <c r="U49" s="147">
        <f t="shared" si="2"/>
        <v>12.738853503184714</v>
      </c>
      <c r="V49" s="24">
        <v>-700</v>
      </c>
      <c r="W49" s="37">
        <v>1500</v>
      </c>
      <c r="X49" s="22">
        <f t="shared" si="3"/>
        <v>7.6470588235294183</v>
      </c>
      <c r="Y49" s="22">
        <f t="shared" si="4"/>
        <v>6.1904761904761942E-2</v>
      </c>
    </row>
    <row r="50" spans="1:25" x14ac:dyDescent="0.2">
      <c r="A50" s="50" t="s">
        <v>1656</v>
      </c>
      <c r="B50" s="30">
        <v>16.187999999999999</v>
      </c>
      <c r="C50" s="32">
        <v>115.4</v>
      </c>
      <c r="D50" s="17">
        <v>3.1</v>
      </c>
      <c r="E50" s="17">
        <v>61.3</v>
      </c>
      <c r="F50" s="17">
        <v>1</v>
      </c>
      <c r="G50" s="31">
        <f t="shared" si="0"/>
        <v>0.53119584055459268</v>
      </c>
      <c r="H50" s="32">
        <f t="shared" si="1"/>
        <v>129.80549999999999</v>
      </c>
      <c r="I50" s="17">
        <v>1.6400000000000001E-2</v>
      </c>
      <c r="J50" s="17">
        <v>2.8E-3</v>
      </c>
      <c r="K50" s="17">
        <v>2.4429999999999999E-3</v>
      </c>
      <c r="L50" s="17">
        <v>9.6000000000000002E-5</v>
      </c>
      <c r="M50" s="132">
        <v>6.7933999999999994E-2</v>
      </c>
      <c r="N50" s="17">
        <v>4.9299999999999997E-2</v>
      </c>
      <c r="O50" s="17">
        <v>8.6E-3</v>
      </c>
      <c r="P50" s="17"/>
      <c r="Q50" s="17">
        <v>16.5</v>
      </c>
      <c r="R50" s="17">
        <v>2.8</v>
      </c>
      <c r="S50" s="182">
        <v>15.73</v>
      </c>
      <c r="T50" s="182">
        <v>0.62</v>
      </c>
      <c r="U50" s="121">
        <f t="shared" si="2"/>
        <v>3.9415130324221233</v>
      </c>
      <c r="V50" s="32">
        <v>120</v>
      </c>
      <c r="W50" s="32">
        <v>300</v>
      </c>
      <c r="X50" s="30">
        <f t="shared" si="3"/>
        <v>4.6666666666666634</v>
      </c>
      <c r="Y50" s="30">
        <f t="shared" si="4"/>
        <v>0.27499999999999986</v>
      </c>
    </row>
    <row r="51" spans="1:25" x14ac:dyDescent="0.2">
      <c r="A51" s="50" t="s">
        <v>1657</v>
      </c>
      <c r="B51" s="30">
        <v>19.983000000000001</v>
      </c>
      <c r="C51" s="32">
        <v>52.8</v>
      </c>
      <c r="D51" s="17">
        <v>2.7</v>
      </c>
      <c r="E51" s="17">
        <v>33.799999999999997</v>
      </c>
      <c r="F51" s="17">
        <v>1.2</v>
      </c>
      <c r="G51" s="31">
        <f t="shared" si="0"/>
        <v>0.64015151515151514</v>
      </c>
      <c r="H51" s="32">
        <f t="shared" si="1"/>
        <v>60.742999999999995</v>
      </c>
      <c r="I51" s="17">
        <v>1.8599999999999998E-2</v>
      </c>
      <c r="J51" s="17">
        <v>4.1999999999999997E-3</v>
      </c>
      <c r="K51" s="17">
        <v>2.4499999999999999E-3</v>
      </c>
      <c r="L51" s="17">
        <v>1.3999999999999999E-4</v>
      </c>
      <c r="M51" s="132">
        <v>3.0956000000000001E-2</v>
      </c>
      <c r="N51" s="17">
        <v>5.3999999999999999E-2</v>
      </c>
      <c r="O51" s="17">
        <v>1.2999999999999999E-2</v>
      </c>
      <c r="P51" s="17"/>
      <c r="Q51" s="17">
        <v>18.600000000000001</v>
      </c>
      <c r="R51" s="17">
        <v>4.2</v>
      </c>
      <c r="S51" s="182">
        <v>15.75</v>
      </c>
      <c r="T51" s="182">
        <v>0.93</v>
      </c>
      <c r="U51" s="121">
        <f t="shared" si="2"/>
        <v>5.9047619047619051</v>
      </c>
      <c r="V51" s="32">
        <v>200</v>
      </c>
      <c r="W51" s="32">
        <v>410</v>
      </c>
      <c r="X51" s="30">
        <f t="shared" si="3"/>
        <v>15.322580645161299</v>
      </c>
      <c r="Y51" s="30">
        <f t="shared" si="4"/>
        <v>0.67857142857142894</v>
      </c>
    </row>
    <row r="52" spans="1:25" x14ac:dyDescent="0.2">
      <c r="A52" s="50" t="s">
        <v>1658</v>
      </c>
      <c r="B52" s="30">
        <v>21.440999999999999</v>
      </c>
      <c r="C52" s="32">
        <v>56.3</v>
      </c>
      <c r="D52" s="17">
        <v>2.5</v>
      </c>
      <c r="E52" s="17">
        <v>36.700000000000003</v>
      </c>
      <c r="F52" s="17">
        <v>1.2</v>
      </c>
      <c r="G52" s="31">
        <f t="shared" si="0"/>
        <v>0.65186500888099475</v>
      </c>
      <c r="H52" s="32">
        <f t="shared" si="1"/>
        <v>64.924499999999995</v>
      </c>
      <c r="I52" s="17">
        <v>1.4800000000000001E-2</v>
      </c>
      <c r="J52" s="17">
        <v>4.1000000000000003E-3</v>
      </c>
      <c r="K52" s="17">
        <v>2.47E-3</v>
      </c>
      <c r="L52" s="17">
        <v>1.3999999999999999E-4</v>
      </c>
      <c r="M52" s="132">
        <v>0.20404</v>
      </c>
      <c r="N52" s="17">
        <v>4.9000000000000002E-2</v>
      </c>
      <c r="O52" s="17">
        <v>1.2999999999999999E-2</v>
      </c>
      <c r="P52" s="17"/>
      <c r="Q52" s="17">
        <v>15.3</v>
      </c>
      <c r="R52" s="17">
        <v>4</v>
      </c>
      <c r="S52" s="182">
        <v>15.89</v>
      </c>
      <c r="T52" s="182">
        <v>0.9</v>
      </c>
      <c r="U52" s="121">
        <f t="shared" si="2"/>
        <v>5.6639395846444307</v>
      </c>
      <c r="V52" s="32">
        <v>-10</v>
      </c>
      <c r="W52" s="32">
        <v>380</v>
      </c>
      <c r="X52" s="30">
        <f t="shared" si="3"/>
        <v>-3.8562091503268059</v>
      </c>
      <c r="Y52" s="30">
        <f t="shared" si="4"/>
        <v>-0.14749999999999996</v>
      </c>
    </row>
    <row r="53" spans="1:25" x14ac:dyDescent="0.2">
      <c r="A53" s="50" t="s">
        <v>1659</v>
      </c>
      <c r="B53" s="84">
        <v>4.1142000000000003</v>
      </c>
      <c r="C53" s="32">
        <v>89.4</v>
      </c>
      <c r="D53" s="17">
        <v>3.6</v>
      </c>
      <c r="E53" s="17">
        <v>68.099999999999994</v>
      </c>
      <c r="F53" s="17">
        <v>3.1</v>
      </c>
      <c r="G53" s="31">
        <f t="shared" si="0"/>
        <v>0.76174496644295286</v>
      </c>
      <c r="H53" s="32">
        <f t="shared" si="1"/>
        <v>105.40350000000001</v>
      </c>
      <c r="I53" s="17">
        <v>1.3299999999999999E-2</v>
      </c>
      <c r="J53" s="17">
        <v>6.7000000000000002E-3</v>
      </c>
      <c r="K53" s="17">
        <v>2.48E-3</v>
      </c>
      <c r="L53" s="17">
        <v>2.1000000000000001E-4</v>
      </c>
      <c r="M53" s="132">
        <v>0.2177</v>
      </c>
      <c r="N53" s="17">
        <v>3.9E-2</v>
      </c>
      <c r="O53" s="17">
        <v>1.9E-2</v>
      </c>
      <c r="P53" s="17"/>
      <c r="Q53" s="17">
        <v>13.4</v>
      </c>
      <c r="R53" s="17">
        <v>6.7</v>
      </c>
      <c r="S53" s="182">
        <v>15.9</v>
      </c>
      <c r="T53" s="182">
        <v>1.4</v>
      </c>
      <c r="U53" s="121">
        <f t="shared" si="2"/>
        <v>8.8050314465408803</v>
      </c>
      <c r="V53" s="32">
        <v>-320</v>
      </c>
      <c r="W53" s="32">
        <v>700</v>
      </c>
      <c r="X53" s="30">
        <f t="shared" si="3"/>
        <v>-18.656716417910445</v>
      </c>
      <c r="Y53" s="30">
        <f t="shared" si="4"/>
        <v>-0.37313432835820892</v>
      </c>
    </row>
    <row r="54" spans="1:25" x14ac:dyDescent="0.2">
      <c r="A54" s="50" t="s">
        <v>1660</v>
      </c>
      <c r="B54" s="30">
        <v>9.1098999999999997</v>
      </c>
      <c r="C54" s="32">
        <v>168.2</v>
      </c>
      <c r="D54" s="17">
        <v>6.1</v>
      </c>
      <c r="E54" s="17">
        <v>136.6</v>
      </c>
      <c r="F54" s="17">
        <v>3.1</v>
      </c>
      <c r="G54" s="31">
        <f t="shared" si="0"/>
        <v>0.81212841854934603</v>
      </c>
      <c r="H54" s="32">
        <f t="shared" si="1"/>
        <v>200.30099999999999</v>
      </c>
      <c r="I54" s="17">
        <v>1.4800000000000001E-2</v>
      </c>
      <c r="J54" s="17">
        <v>1.6999999999999999E-3</v>
      </c>
      <c r="K54" s="17">
        <v>2.5799999999999998E-3</v>
      </c>
      <c r="L54" s="17">
        <v>1.7000000000000001E-4</v>
      </c>
      <c r="M54" s="132">
        <v>2.7106999999999999E-2</v>
      </c>
      <c r="N54" s="17">
        <v>4.3099999999999999E-2</v>
      </c>
      <c r="O54" s="17">
        <v>5.4999999999999997E-3</v>
      </c>
      <c r="P54" s="17"/>
      <c r="Q54" s="17">
        <v>14.9</v>
      </c>
      <c r="R54" s="17">
        <v>1.7</v>
      </c>
      <c r="S54" s="182">
        <v>16.600000000000001</v>
      </c>
      <c r="T54" s="182">
        <v>1.1000000000000001</v>
      </c>
      <c r="U54" s="121">
        <f t="shared" si="2"/>
        <v>6.6265060240963862</v>
      </c>
      <c r="V54" s="32">
        <v>-100</v>
      </c>
      <c r="W54" s="32">
        <v>220</v>
      </c>
      <c r="X54" s="30">
        <f t="shared" si="3"/>
        <v>-11.409395973154378</v>
      </c>
      <c r="Y54" s="30">
        <f t="shared" si="4"/>
        <v>-1.0000000000000007</v>
      </c>
    </row>
    <row r="55" spans="1:25" x14ac:dyDescent="0.2">
      <c r="A55" s="50" t="s">
        <v>1661</v>
      </c>
      <c r="B55" s="30">
        <v>14.403</v>
      </c>
      <c r="C55" s="32">
        <v>118</v>
      </c>
      <c r="D55" s="17">
        <v>23</v>
      </c>
      <c r="E55" s="17">
        <v>59.8</v>
      </c>
      <c r="F55" s="17">
        <v>9.6999999999999993</v>
      </c>
      <c r="G55" s="31">
        <f t="shared" si="0"/>
        <v>0.50677966101694916</v>
      </c>
      <c r="H55" s="32">
        <f t="shared" si="1"/>
        <v>132.053</v>
      </c>
      <c r="I55" s="17">
        <v>2.0400000000000001E-2</v>
      </c>
      <c r="J55" s="17">
        <v>3.2000000000000002E-3</v>
      </c>
      <c r="K55" s="17">
        <v>2.5799999999999998E-3</v>
      </c>
      <c r="L55" s="17">
        <v>1.8000000000000001E-4</v>
      </c>
      <c r="M55" s="34">
        <v>0.01</v>
      </c>
      <c r="N55" s="17">
        <v>5.8999999999999997E-2</v>
      </c>
      <c r="O55" s="17">
        <v>1.2E-2</v>
      </c>
      <c r="P55" s="17"/>
      <c r="Q55" s="17">
        <v>20.399999999999999</v>
      </c>
      <c r="R55" s="17">
        <v>3.2</v>
      </c>
      <c r="S55" s="182">
        <v>16.600000000000001</v>
      </c>
      <c r="T55" s="182">
        <v>1.1000000000000001</v>
      </c>
      <c r="U55" s="121">
        <f t="shared" si="2"/>
        <v>6.6265060240963862</v>
      </c>
      <c r="V55" s="32">
        <v>420</v>
      </c>
      <c r="W55" s="32">
        <v>330</v>
      </c>
      <c r="X55" s="30">
        <f t="shared" si="3"/>
        <v>18.627450980392148</v>
      </c>
      <c r="Y55" s="30">
        <f t="shared" si="4"/>
        <v>1.1874999999999991</v>
      </c>
    </row>
    <row r="56" spans="1:25" s="54" customFormat="1" x14ac:dyDescent="0.2">
      <c r="A56" s="54" t="s">
        <v>1662</v>
      </c>
      <c r="B56" s="29">
        <v>4.6257000000000001</v>
      </c>
      <c r="C56" s="37">
        <v>10</v>
      </c>
      <c r="D56" s="25">
        <v>1.2</v>
      </c>
      <c r="E56" s="25">
        <v>4</v>
      </c>
      <c r="F56" s="25">
        <v>1.4</v>
      </c>
      <c r="G56" s="23">
        <f t="shared" si="0"/>
        <v>0.4</v>
      </c>
      <c r="H56" s="24">
        <f t="shared" si="1"/>
        <v>10.94</v>
      </c>
      <c r="I56" s="25">
        <v>5.3999999999999999E-2</v>
      </c>
      <c r="J56" s="25">
        <v>4.2999999999999997E-2</v>
      </c>
      <c r="K56" s="25">
        <v>2.5999999999999999E-3</v>
      </c>
      <c r="L56" s="25">
        <v>6.8999999999999997E-4</v>
      </c>
      <c r="M56" s="25">
        <v>3.4270000000000002E-2</v>
      </c>
      <c r="N56" s="25">
        <v>0.15</v>
      </c>
      <c r="O56" s="25">
        <v>0.12</v>
      </c>
      <c r="P56" s="25"/>
      <c r="Q56" s="25">
        <v>50</v>
      </c>
      <c r="R56" s="25">
        <v>40</v>
      </c>
      <c r="S56" s="184">
        <v>16.7</v>
      </c>
      <c r="T56" s="184">
        <v>4.5</v>
      </c>
      <c r="U56" s="147">
        <f t="shared" si="2"/>
        <v>26.946107784431138</v>
      </c>
      <c r="V56" s="24">
        <v>1100</v>
      </c>
      <c r="W56" s="37">
        <v>1600</v>
      </c>
      <c r="X56" s="22">
        <f t="shared" si="3"/>
        <v>66.600000000000009</v>
      </c>
      <c r="Y56" s="22">
        <f t="shared" si="4"/>
        <v>0.83249999999999991</v>
      </c>
    </row>
    <row r="57" spans="1:25" x14ac:dyDescent="0.2">
      <c r="A57" s="50" t="s">
        <v>1663</v>
      </c>
      <c r="B57" s="30">
        <v>12.932</v>
      </c>
      <c r="C57" s="32">
        <v>67.599999999999994</v>
      </c>
      <c r="D57" s="17">
        <v>4.5</v>
      </c>
      <c r="E57" s="17">
        <v>61.4</v>
      </c>
      <c r="F57" s="17">
        <v>4.5</v>
      </c>
      <c r="G57" s="31">
        <f t="shared" si="0"/>
        <v>0.90828402366863914</v>
      </c>
      <c r="H57" s="32">
        <f t="shared" si="1"/>
        <v>82.028999999999996</v>
      </c>
      <c r="I57" s="17">
        <v>2.8000000000000001E-2</v>
      </c>
      <c r="J57" s="17">
        <v>1.7999999999999999E-2</v>
      </c>
      <c r="K57" s="17">
        <v>2.6099999999999999E-3</v>
      </c>
      <c r="L57" s="17">
        <v>2.1000000000000001E-4</v>
      </c>
      <c r="M57" s="17">
        <v>0.30342999999999998</v>
      </c>
      <c r="N57" s="17">
        <v>5.0999999999999997E-2</v>
      </c>
      <c r="O57" s="17">
        <v>1.9E-2</v>
      </c>
      <c r="P57" s="17"/>
      <c r="Q57" s="17">
        <v>27</v>
      </c>
      <c r="R57" s="17">
        <v>16</v>
      </c>
      <c r="S57" s="182">
        <v>16.8</v>
      </c>
      <c r="T57" s="182">
        <v>1.3</v>
      </c>
      <c r="U57" s="121">
        <f t="shared" si="2"/>
        <v>7.7380952380952381</v>
      </c>
      <c r="V57" s="32">
        <v>-180</v>
      </c>
      <c r="W57" s="32">
        <v>500</v>
      </c>
      <c r="X57" s="30">
        <f t="shared" si="3"/>
        <v>37.777777777777779</v>
      </c>
      <c r="Y57" s="30">
        <f t="shared" si="4"/>
        <v>0.63749999999999996</v>
      </c>
    </row>
    <row r="58" spans="1:25" s="54" customFormat="1" x14ac:dyDescent="0.2">
      <c r="A58" s="54" t="s">
        <v>1664</v>
      </c>
      <c r="B58" s="22">
        <v>20.081</v>
      </c>
      <c r="C58" s="24">
        <v>8.15</v>
      </c>
      <c r="D58" s="25">
        <v>0.61</v>
      </c>
      <c r="E58" s="25">
        <v>3.98</v>
      </c>
      <c r="F58" s="25">
        <v>0.33</v>
      </c>
      <c r="G58" s="23">
        <f t="shared" si="0"/>
        <v>0.48834355828220855</v>
      </c>
      <c r="H58" s="24">
        <f t="shared" si="1"/>
        <v>9.0853000000000002</v>
      </c>
      <c r="I58" s="25">
        <v>1.9E-2</v>
      </c>
      <c r="J58" s="25">
        <v>2.3E-2</v>
      </c>
      <c r="K58" s="25">
        <v>2.63E-3</v>
      </c>
      <c r="L58" s="25">
        <v>4.2999999999999999E-4</v>
      </c>
      <c r="M58" s="28">
        <v>0.01</v>
      </c>
      <c r="N58" s="25">
        <v>0.12</v>
      </c>
      <c r="O58" s="25">
        <v>0.14000000000000001</v>
      </c>
      <c r="P58" s="25"/>
      <c r="Q58" s="25">
        <v>25</v>
      </c>
      <c r="R58" s="25">
        <v>23</v>
      </c>
      <c r="S58" s="184">
        <v>16.899999999999999</v>
      </c>
      <c r="T58" s="184">
        <v>2.8</v>
      </c>
      <c r="U58" s="147">
        <f t="shared" si="2"/>
        <v>16.568047337278109</v>
      </c>
      <c r="V58" s="24">
        <v>-1300</v>
      </c>
      <c r="W58" s="37">
        <v>1800</v>
      </c>
      <c r="X58" s="22">
        <f t="shared" si="3"/>
        <v>32.400000000000006</v>
      </c>
      <c r="Y58" s="22">
        <f t="shared" si="4"/>
        <v>0.35217391304347834</v>
      </c>
    </row>
    <row r="59" spans="1:25" x14ac:dyDescent="0.2">
      <c r="A59" s="50" t="s">
        <v>1665</v>
      </c>
      <c r="B59" s="30">
        <v>14.555</v>
      </c>
      <c r="C59" s="32">
        <v>118.9</v>
      </c>
      <c r="D59" s="17">
        <v>5.6</v>
      </c>
      <c r="E59" s="17">
        <v>66</v>
      </c>
      <c r="F59" s="17">
        <v>1.4</v>
      </c>
      <c r="G59" s="31">
        <f t="shared" si="0"/>
        <v>0.55508830950378463</v>
      </c>
      <c r="H59" s="32">
        <f t="shared" si="1"/>
        <v>134.41</v>
      </c>
      <c r="I59" s="17">
        <v>2.0299999999999999E-2</v>
      </c>
      <c r="J59" s="17">
        <v>2.8999999999999998E-3</v>
      </c>
      <c r="K59" s="17">
        <v>2.63E-3</v>
      </c>
      <c r="L59" s="17">
        <v>1.2999999999999999E-4</v>
      </c>
      <c r="M59" s="132">
        <v>0.13608999999999999</v>
      </c>
      <c r="N59" s="17">
        <v>5.28E-2</v>
      </c>
      <c r="O59" s="17">
        <v>7.7999999999999996E-3</v>
      </c>
      <c r="P59" s="17"/>
      <c r="Q59" s="17">
        <v>20.3</v>
      </c>
      <c r="R59" s="17">
        <v>2.9</v>
      </c>
      <c r="S59" s="182">
        <v>16.920000000000002</v>
      </c>
      <c r="T59" s="182">
        <v>0.85</v>
      </c>
      <c r="U59" s="121">
        <f t="shared" si="2"/>
        <v>5.0236406619385336</v>
      </c>
      <c r="V59" s="32">
        <v>340</v>
      </c>
      <c r="W59" s="32">
        <v>270</v>
      </c>
      <c r="X59" s="30">
        <f t="shared" si="3"/>
        <v>16.650246305418715</v>
      </c>
      <c r="Y59" s="30">
        <f t="shared" si="4"/>
        <v>1.16551724137931</v>
      </c>
    </row>
    <row r="60" spans="1:25" x14ac:dyDescent="0.2">
      <c r="A60" s="50" t="s">
        <v>1666</v>
      </c>
      <c r="B60" s="30">
        <v>13.763</v>
      </c>
      <c r="C60" s="32">
        <v>145.80000000000001</v>
      </c>
      <c r="D60" s="17">
        <v>4.8</v>
      </c>
      <c r="E60" s="17">
        <v>112</v>
      </c>
      <c r="F60" s="17">
        <v>2</v>
      </c>
      <c r="G60" s="31">
        <f t="shared" si="0"/>
        <v>0.76817558299039779</v>
      </c>
      <c r="H60" s="32">
        <f t="shared" si="1"/>
        <v>172.12</v>
      </c>
      <c r="I60" s="17">
        <v>1.78E-2</v>
      </c>
      <c r="J60" s="17">
        <v>3.0000000000000001E-3</v>
      </c>
      <c r="K60" s="17">
        <v>2.7200000000000002E-3</v>
      </c>
      <c r="L60" s="17">
        <v>1.1E-4</v>
      </c>
      <c r="M60" s="132">
        <v>0.10739</v>
      </c>
      <c r="N60" s="17">
        <v>4.58E-2</v>
      </c>
      <c r="O60" s="17">
        <v>7.7999999999999996E-3</v>
      </c>
      <c r="P60" s="17"/>
      <c r="Q60" s="17">
        <v>17.899999999999999</v>
      </c>
      <c r="R60" s="17">
        <v>3</v>
      </c>
      <c r="S60" s="182">
        <v>17.48</v>
      </c>
      <c r="T60" s="182">
        <v>0.71</v>
      </c>
      <c r="U60" s="121">
        <f t="shared" si="2"/>
        <v>4.0617848970251709</v>
      </c>
      <c r="V60" s="32">
        <v>40</v>
      </c>
      <c r="W60" s="32">
        <v>290</v>
      </c>
      <c r="X60" s="30">
        <f t="shared" si="3"/>
        <v>2.3463687150837909</v>
      </c>
      <c r="Y60" s="30">
        <f t="shared" si="4"/>
        <v>0.13999999999999937</v>
      </c>
    </row>
    <row r="61" spans="1:25" s="54" customFormat="1" x14ac:dyDescent="0.2">
      <c r="A61" s="54" t="s">
        <v>1667</v>
      </c>
      <c r="B61" s="22">
        <v>17.661999999999999</v>
      </c>
      <c r="C61" s="37">
        <v>4.82</v>
      </c>
      <c r="D61" s="25">
        <v>0.1</v>
      </c>
      <c r="E61" s="25">
        <v>1.645</v>
      </c>
      <c r="F61" s="25">
        <v>7.9000000000000001E-2</v>
      </c>
      <c r="G61" s="23">
        <f t="shared" si="0"/>
        <v>0.34128630705394192</v>
      </c>
      <c r="H61" s="24">
        <f t="shared" si="1"/>
        <v>5.206575</v>
      </c>
      <c r="I61" s="25">
        <v>3.6999999999999998E-2</v>
      </c>
      <c r="J61" s="25">
        <v>4.7E-2</v>
      </c>
      <c r="K61" s="25">
        <v>2.7699999999999999E-3</v>
      </c>
      <c r="L61" s="25">
        <v>6.6E-4</v>
      </c>
      <c r="M61" s="28">
        <v>0.01</v>
      </c>
      <c r="N61" s="25">
        <v>0.04</v>
      </c>
      <c r="O61" s="25">
        <v>0.3</v>
      </c>
      <c r="P61" s="25"/>
      <c r="Q61" s="25">
        <v>22</v>
      </c>
      <c r="R61" s="25">
        <v>45</v>
      </c>
      <c r="S61" s="184">
        <v>17.8</v>
      </c>
      <c r="T61" s="184">
        <v>4.3</v>
      </c>
      <c r="U61" s="147">
        <f t="shared" si="2"/>
        <v>24.157303370786515</v>
      </c>
      <c r="V61" s="24">
        <v>-3300</v>
      </c>
      <c r="W61" s="37">
        <v>3800</v>
      </c>
      <c r="X61" s="22">
        <f t="shared" si="3"/>
        <v>19.090909090909093</v>
      </c>
      <c r="Y61" s="22">
        <f t="shared" si="4"/>
        <v>9.3333333333333324E-2</v>
      </c>
    </row>
    <row r="62" spans="1:25" x14ac:dyDescent="0.2">
      <c r="A62" s="50" t="s">
        <v>1668</v>
      </c>
      <c r="B62" s="30">
        <v>8.1438000000000006</v>
      </c>
      <c r="C62" s="32">
        <v>122.5</v>
      </c>
      <c r="D62" s="17">
        <v>3.8</v>
      </c>
      <c r="E62" s="17">
        <v>66.099999999999994</v>
      </c>
      <c r="F62" s="17">
        <v>1.9</v>
      </c>
      <c r="G62" s="31">
        <f t="shared" si="0"/>
        <v>0.5395918367346938</v>
      </c>
      <c r="H62" s="32">
        <f t="shared" si="1"/>
        <v>138.0335</v>
      </c>
      <c r="I62" s="17">
        <v>2.0400000000000001E-2</v>
      </c>
      <c r="J62" s="17">
        <v>4.4000000000000003E-3</v>
      </c>
      <c r="K62" s="17">
        <v>2.7899999999999999E-3</v>
      </c>
      <c r="L62" s="17">
        <v>1.7000000000000001E-4</v>
      </c>
      <c r="M62" s="132">
        <v>0.39432</v>
      </c>
      <c r="N62" s="17">
        <v>0.05</v>
      </c>
      <c r="O62" s="17">
        <v>0.01</v>
      </c>
      <c r="P62" s="17"/>
      <c r="Q62" s="17">
        <v>20.399999999999999</v>
      </c>
      <c r="R62" s="17">
        <v>4.4000000000000004</v>
      </c>
      <c r="S62" s="182">
        <v>18</v>
      </c>
      <c r="T62" s="182">
        <v>1.1000000000000001</v>
      </c>
      <c r="U62" s="121">
        <f t="shared" si="2"/>
        <v>6.1111111111111116</v>
      </c>
      <c r="V62" s="32">
        <v>160</v>
      </c>
      <c r="W62" s="32">
        <v>370</v>
      </c>
      <c r="X62" s="30">
        <f t="shared" si="3"/>
        <v>11.764705882352933</v>
      </c>
      <c r="Y62" s="30">
        <f t="shared" si="4"/>
        <v>0.54545454545454508</v>
      </c>
    </row>
    <row r="63" spans="1:25" x14ac:dyDescent="0.2">
      <c r="A63" s="50" t="s">
        <v>1669</v>
      </c>
      <c r="B63" s="30">
        <v>18.318000000000001</v>
      </c>
      <c r="C63" s="32">
        <v>162.4</v>
      </c>
      <c r="D63" s="17">
        <v>9.1</v>
      </c>
      <c r="E63" s="17">
        <v>89.4</v>
      </c>
      <c r="F63" s="17">
        <v>3.1</v>
      </c>
      <c r="G63" s="31">
        <f t="shared" si="0"/>
        <v>0.55049261083743839</v>
      </c>
      <c r="H63" s="32">
        <f t="shared" si="1"/>
        <v>183.40899999999999</v>
      </c>
      <c r="I63" s="17">
        <v>1.9E-2</v>
      </c>
      <c r="J63" s="17">
        <v>1.8E-3</v>
      </c>
      <c r="K63" s="17">
        <v>2.8149999999999998E-3</v>
      </c>
      <c r="L63" s="17">
        <v>1E-4</v>
      </c>
      <c r="M63" s="132">
        <v>0.16497000000000001</v>
      </c>
      <c r="N63" s="17">
        <v>4.8300000000000003E-2</v>
      </c>
      <c r="O63" s="17">
        <v>4.5999999999999999E-3</v>
      </c>
      <c r="P63" s="17"/>
      <c r="Q63" s="17">
        <v>19.100000000000001</v>
      </c>
      <c r="R63" s="17">
        <v>1.8</v>
      </c>
      <c r="S63" s="182">
        <v>18.12</v>
      </c>
      <c r="T63" s="182">
        <v>0.64</v>
      </c>
      <c r="U63" s="121">
        <f t="shared" si="2"/>
        <v>3.5320088300220749</v>
      </c>
      <c r="V63" s="32">
        <v>110</v>
      </c>
      <c r="W63" s="32">
        <v>170</v>
      </c>
      <c r="X63" s="30">
        <f t="shared" si="3"/>
        <v>5.130890052356019</v>
      </c>
      <c r="Y63" s="30">
        <f t="shared" si="4"/>
        <v>0.54444444444444462</v>
      </c>
    </row>
    <row r="64" spans="1:25" x14ac:dyDescent="0.2">
      <c r="A64" s="50" t="s">
        <v>1670</v>
      </c>
      <c r="B64" s="30">
        <v>8.3752999999999993</v>
      </c>
      <c r="C64" s="32">
        <v>526</v>
      </c>
      <c r="D64" s="17">
        <v>60</v>
      </c>
      <c r="E64" s="17">
        <v>182.7</v>
      </c>
      <c r="F64" s="17">
        <v>4.2</v>
      </c>
      <c r="G64" s="31">
        <f t="shared" si="0"/>
        <v>0.34733840304182506</v>
      </c>
      <c r="H64" s="32">
        <f t="shared" si="1"/>
        <v>568.93449999999996</v>
      </c>
      <c r="I64" s="17">
        <v>1.84E-2</v>
      </c>
      <c r="J64" s="17">
        <v>1.1000000000000001E-3</v>
      </c>
      <c r="K64" s="17">
        <v>2.8400000000000001E-3</v>
      </c>
      <c r="L64" s="17">
        <v>1.1E-4</v>
      </c>
      <c r="M64" s="132">
        <v>0.29363</v>
      </c>
      <c r="N64" s="17">
        <v>4.6199999999999998E-2</v>
      </c>
      <c r="O64" s="17">
        <v>3.0999999999999999E-3</v>
      </c>
      <c r="P64" s="17"/>
      <c r="Q64" s="17">
        <v>18.600000000000001</v>
      </c>
      <c r="R64" s="17">
        <v>1.1000000000000001</v>
      </c>
      <c r="S64" s="182">
        <v>18.260000000000002</v>
      </c>
      <c r="T64" s="182">
        <v>0.68</v>
      </c>
      <c r="U64" s="121">
        <f t="shared" si="2"/>
        <v>3.7239868565169769</v>
      </c>
      <c r="V64" s="32">
        <v>30</v>
      </c>
      <c r="W64" s="32">
        <v>130</v>
      </c>
      <c r="X64" s="30">
        <f t="shared" si="3"/>
        <v>1.8279569892473146</v>
      </c>
      <c r="Y64" s="30">
        <f t="shared" si="4"/>
        <v>0.30909090909090892</v>
      </c>
    </row>
    <row r="65" spans="1:25" s="54" customFormat="1" x14ac:dyDescent="0.2">
      <c r="A65" s="54" t="s">
        <v>1671</v>
      </c>
      <c r="B65" s="22">
        <v>19.542000000000002</v>
      </c>
      <c r="C65" s="24">
        <v>4.8099999999999996</v>
      </c>
      <c r="D65" s="25">
        <v>0.18</v>
      </c>
      <c r="E65" s="25">
        <v>1.6319999999999999</v>
      </c>
      <c r="F65" s="25">
        <v>7.6999999999999999E-2</v>
      </c>
      <c r="G65" s="23">
        <f t="shared" si="0"/>
        <v>0.33929313929313931</v>
      </c>
      <c r="H65" s="24">
        <f t="shared" si="1"/>
        <v>5.1935199999999995</v>
      </c>
      <c r="I65" s="25">
        <v>1.2999999999999999E-2</v>
      </c>
      <c r="J65" s="25">
        <v>3.1E-2</v>
      </c>
      <c r="K65" s="25">
        <v>2.8400000000000001E-3</v>
      </c>
      <c r="L65" s="25">
        <v>4.4000000000000002E-4</v>
      </c>
      <c r="M65" s="183">
        <v>2.0899999999999998E-2</v>
      </c>
      <c r="N65" s="25">
        <v>0.01</v>
      </c>
      <c r="O65" s="25">
        <v>0.17</v>
      </c>
      <c r="P65" s="25"/>
      <c r="Q65" s="25">
        <v>25</v>
      </c>
      <c r="R65" s="25">
        <v>31</v>
      </c>
      <c r="S65" s="184">
        <v>18.3</v>
      </c>
      <c r="T65" s="184">
        <v>2.8</v>
      </c>
      <c r="U65" s="147">
        <f t="shared" si="2"/>
        <v>15.300546448087429</v>
      </c>
      <c r="V65" s="24">
        <v>-2500</v>
      </c>
      <c r="W65" s="37">
        <v>2300</v>
      </c>
      <c r="X65" s="22">
        <f t="shared" si="3"/>
        <v>26.8</v>
      </c>
      <c r="Y65" s="22">
        <f t="shared" si="4"/>
        <v>0.21612903225806449</v>
      </c>
    </row>
    <row r="66" spans="1:25" s="54" customFormat="1" x14ac:dyDescent="0.2">
      <c r="A66" s="54" t="s">
        <v>1672</v>
      </c>
      <c r="B66" s="22">
        <v>10.132999999999999</v>
      </c>
      <c r="C66" s="24">
        <v>167</v>
      </c>
      <c r="D66" s="25">
        <v>29</v>
      </c>
      <c r="E66" s="25">
        <v>95</v>
      </c>
      <c r="F66" s="25">
        <v>16</v>
      </c>
      <c r="G66" s="23">
        <f t="shared" si="0"/>
        <v>0.56886227544910184</v>
      </c>
      <c r="H66" s="24">
        <f t="shared" si="1"/>
        <v>189.32499999999999</v>
      </c>
      <c r="I66" s="25">
        <v>2.2499999999999999E-2</v>
      </c>
      <c r="J66" s="25">
        <v>3.3999999999999998E-3</v>
      </c>
      <c r="K66" s="25">
        <v>2.8600000000000001E-3</v>
      </c>
      <c r="L66" s="25">
        <v>2.9999999999999997E-4</v>
      </c>
      <c r="M66" s="183">
        <v>0.32027</v>
      </c>
      <c r="N66" s="25">
        <v>5.3900000000000003E-2</v>
      </c>
      <c r="O66" s="25">
        <v>8.6E-3</v>
      </c>
      <c r="P66" s="25"/>
      <c r="Q66" s="25">
        <v>22.6</v>
      </c>
      <c r="R66" s="25">
        <v>3.3</v>
      </c>
      <c r="S66" s="184">
        <v>18.399999999999999</v>
      </c>
      <c r="T66" s="184">
        <v>1.9</v>
      </c>
      <c r="U66" s="147">
        <f t="shared" si="2"/>
        <v>10.326086956521738</v>
      </c>
      <c r="V66" s="24">
        <v>250</v>
      </c>
      <c r="W66" s="24">
        <v>280</v>
      </c>
      <c r="X66" s="22">
        <f t="shared" si="3"/>
        <v>18.584070796460182</v>
      </c>
      <c r="Y66" s="29">
        <f t="shared" si="4"/>
        <v>1.2727272727272736</v>
      </c>
    </row>
    <row r="67" spans="1:25" x14ac:dyDescent="0.2">
      <c r="A67" s="50" t="s">
        <v>1673</v>
      </c>
      <c r="B67" s="30">
        <v>12.596</v>
      </c>
      <c r="C67" s="32">
        <v>100.6</v>
      </c>
      <c r="D67" s="17">
        <v>8.6</v>
      </c>
      <c r="E67" s="17">
        <v>67.3</v>
      </c>
      <c r="F67" s="17">
        <v>6.8</v>
      </c>
      <c r="G67" s="31">
        <f t="shared" ref="G67:G130" si="5">E67/C67</f>
        <v>0.66898608349900601</v>
      </c>
      <c r="H67" s="32">
        <f t="shared" ref="H67:H130" si="6">C67+(0.235*E67)</f>
        <v>116.41549999999999</v>
      </c>
      <c r="I67" s="17">
        <v>1.7999999999999999E-2</v>
      </c>
      <c r="J67" s="17">
        <v>3.3E-3</v>
      </c>
      <c r="K67" s="17">
        <v>2.8700000000000002E-3</v>
      </c>
      <c r="L67" s="17">
        <v>2.0000000000000001E-4</v>
      </c>
      <c r="M67" s="132">
        <v>8.3862000000000006E-2</v>
      </c>
      <c r="N67" s="17">
        <v>4.5699999999999998E-2</v>
      </c>
      <c r="O67" s="17">
        <v>8.2000000000000007E-3</v>
      </c>
      <c r="P67" s="17"/>
      <c r="Q67" s="17">
        <v>18.100000000000001</v>
      </c>
      <c r="R67" s="17">
        <v>3.3</v>
      </c>
      <c r="S67" s="182">
        <v>18.5</v>
      </c>
      <c r="T67" s="182">
        <v>1.3</v>
      </c>
      <c r="U67" s="121">
        <f t="shared" ref="U67:U130" si="7">T67/S67*100</f>
        <v>7.0270270270270272</v>
      </c>
      <c r="V67" s="32">
        <v>20</v>
      </c>
      <c r="W67" s="32">
        <v>310</v>
      </c>
      <c r="X67" s="30">
        <f t="shared" ref="X67:X130" si="8">100*(1-(S67/Q67))</f>
        <v>-2.2099447513812098</v>
      </c>
      <c r="Y67" s="30">
        <f t="shared" ref="Y67:Y130" si="9">(Q67-S67)/R67</f>
        <v>-0.12121212121212079</v>
      </c>
    </row>
    <row r="68" spans="1:25" x14ac:dyDescent="0.2">
      <c r="A68" s="50" t="s">
        <v>1674</v>
      </c>
      <c r="B68" s="30">
        <v>13.547000000000001</v>
      </c>
      <c r="C68" s="32">
        <v>263</v>
      </c>
      <c r="D68" s="17">
        <v>3.1</v>
      </c>
      <c r="E68" s="17">
        <v>77.2</v>
      </c>
      <c r="F68" s="17">
        <v>1.5</v>
      </c>
      <c r="G68" s="31">
        <f t="shared" si="5"/>
        <v>0.2935361216730038</v>
      </c>
      <c r="H68" s="32">
        <f t="shared" si="6"/>
        <v>281.142</v>
      </c>
      <c r="I68" s="17">
        <v>2.06E-2</v>
      </c>
      <c r="J68" s="17">
        <v>1.9E-3</v>
      </c>
      <c r="K68" s="17">
        <v>3.0200000000000001E-3</v>
      </c>
      <c r="L68" s="17">
        <v>1.2E-4</v>
      </c>
      <c r="M68" s="132">
        <v>0.19997999999999999</v>
      </c>
      <c r="N68" s="17">
        <v>4.9099999999999998E-2</v>
      </c>
      <c r="O68" s="17">
        <v>4.4999999999999997E-3</v>
      </c>
      <c r="P68" s="17"/>
      <c r="Q68" s="17">
        <v>21</v>
      </c>
      <c r="R68" s="17">
        <v>1.8</v>
      </c>
      <c r="S68" s="182">
        <v>19.41</v>
      </c>
      <c r="T68" s="182">
        <v>0.77</v>
      </c>
      <c r="U68" s="121">
        <f t="shared" si="7"/>
        <v>3.9670273055126222</v>
      </c>
      <c r="V68" s="32">
        <v>160</v>
      </c>
      <c r="W68" s="32">
        <v>180</v>
      </c>
      <c r="X68" s="30">
        <f t="shared" si="8"/>
        <v>7.571428571428573</v>
      </c>
      <c r="Y68" s="30">
        <f t="shared" si="9"/>
        <v>0.88333333333333319</v>
      </c>
    </row>
    <row r="69" spans="1:25" x14ac:dyDescent="0.2">
      <c r="A69" s="50" t="s">
        <v>1675</v>
      </c>
      <c r="B69" s="30">
        <v>17.297999999999998</v>
      </c>
      <c r="C69" s="32">
        <v>184</v>
      </c>
      <c r="D69" s="17">
        <v>5.3</v>
      </c>
      <c r="E69" s="17">
        <v>90.2</v>
      </c>
      <c r="F69" s="17">
        <v>2</v>
      </c>
      <c r="G69" s="31">
        <f t="shared" si="5"/>
        <v>0.49021739130434783</v>
      </c>
      <c r="H69" s="32">
        <f t="shared" si="6"/>
        <v>205.197</v>
      </c>
      <c r="I69" s="17">
        <v>2.07E-2</v>
      </c>
      <c r="J69" s="17">
        <v>2.0999999999999999E-3</v>
      </c>
      <c r="K69" s="17">
        <v>3.0300000000000001E-3</v>
      </c>
      <c r="L69" s="17">
        <v>1.3999999999999999E-4</v>
      </c>
      <c r="M69" s="17">
        <v>0.34500999999999998</v>
      </c>
      <c r="N69" s="17">
        <v>5.16E-2</v>
      </c>
      <c r="O69" s="17">
        <v>4.8999999999999998E-3</v>
      </c>
      <c r="P69" s="17"/>
      <c r="Q69" s="17">
        <v>20.7</v>
      </c>
      <c r="R69" s="17">
        <v>2.1</v>
      </c>
      <c r="S69" s="182">
        <v>19.47</v>
      </c>
      <c r="T69" s="182">
        <v>0.9</v>
      </c>
      <c r="U69" s="121">
        <f t="shared" si="7"/>
        <v>4.6224961479198772</v>
      </c>
      <c r="V69" s="32">
        <v>260</v>
      </c>
      <c r="W69" s="32">
        <v>180</v>
      </c>
      <c r="X69" s="30">
        <f t="shared" si="8"/>
        <v>5.9420289855072532</v>
      </c>
      <c r="Y69" s="30">
        <f t="shared" si="9"/>
        <v>0.58571428571428585</v>
      </c>
    </row>
    <row r="70" spans="1:25" x14ac:dyDescent="0.2">
      <c r="A70" s="50" t="s">
        <v>1676</v>
      </c>
      <c r="B70" s="30">
        <v>9.3547999999999991</v>
      </c>
      <c r="C70" s="32">
        <v>64.099999999999994</v>
      </c>
      <c r="D70" s="17">
        <v>1.8</v>
      </c>
      <c r="E70" s="17">
        <v>50.42</v>
      </c>
      <c r="F70" s="17">
        <v>0.95</v>
      </c>
      <c r="G70" s="31">
        <f t="shared" si="5"/>
        <v>0.78658346333853368</v>
      </c>
      <c r="H70" s="32">
        <f t="shared" si="6"/>
        <v>75.948699999999988</v>
      </c>
      <c r="I70" s="17">
        <v>1.8100000000000002E-2</v>
      </c>
      <c r="J70" s="17">
        <v>5.5999999999999999E-3</v>
      </c>
      <c r="K70" s="17">
        <v>3.0300000000000001E-3</v>
      </c>
      <c r="L70" s="17">
        <v>2.2000000000000001E-4</v>
      </c>
      <c r="M70" s="132">
        <v>4.1954999999999999E-2</v>
      </c>
      <c r="N70" s="17">
        <v>4.7E-2</v>
      </c>
      <c r="O70" s="17">
        <v>1.4999999999999999E-2</v>
      </c>
      <c r="P70" s="17"/>
      <c r="Q70" s="17">
        <v>18.100000000000001</v>
      </c>
      <c r="R70" s="17">
        <v>5.6</v>
      </c>
      <c r="S70" s="182">
        <v>19.5</v>
      </c>
      <c r="T70" s="182">
        <v>1.4</v>
      </c>
      <c r="U70" s="121">
        <f t="shared" si="7"/>
        <v>7.1794871794871788</v>
      </c>
      <c r="V70" s="32">
        <v>110</v>
      </c>
      <c r="W70" s="32">
        <v>520</v>
      </c>
      <c r="X70" s="30">
        <f t="shared" si="8"/>
        <v>-7.7348066298342566</v>
      </c>
      <c r="Y70" s="30">
        <f t="shared" si="9"/>
        <v>-0.24999999999999975</v>
      </c>
    </row>
    <row r="71" spans="1:25" s="54" customFormat="1" x14ac:dyDescent="0.2">
      <c r="A71" s="54" t="s">
        <v>1677</v>
      </c>
      <c r="B71" s="22">
        <v>11.407</v>
      </c>
      <c r="C71" s="37">
        <v>8.36</v>
      </c>
      <c r="D71" s="25">
        <v>0.35</v>
      </c>
      <c r="E71" s="25">
        <v>2.14</v>
      </c>
      <c r="F71" s="25">
        <v>0.11</v>
      </c>
      <c r="G71" s="23">
        <f t="shared" si="5"/>
        <v>0.2559808612440192</v>
      </c>
      <c r="H71" s="24">
        <f t="shared" si="6"/>
        <v>8.8628999999999998</v>
      </c>
      <c r="I71" s="25">
        <v>2.3E-2</v>
      </c>
      <c r="J71" s="25">
        <v>3.1E-2</v>
      </c>
      <c r="K71" s="25">
        <v>3.0300000000000001E-3</v>
      </c>
      <c r="L71" s="25">
        <v>5.1000000000000004E-4</v>
      </c>
      <c r="M71" s="28">
        <v>0.01</v>
      </c>
      <c r="N71" s="25">
        <v>2.5999999999999999E-2</v>
      </c>
      <c r="O71" s="25">
        <v>9.9000000000000005E-2</v>
      </c>
      <c r="P71" s="25"/>
      <c r="Q71" s="25">
        <v>19</v>
      </c>
      <c r="R71" s="25">
        <v>30</v>
      </c>
      <c r="S71" s="184">
        <v>19.5</v>
      </c>
      <c r="T71" s="184">
        <v>3.3</v>
      </c>
      <c r="U71" s="147">
        <f t="shared" si="7"/>
        <v>16.92307692307692</v>
      </c>
      <c r="V71" s="24">
        <v>-1400</v>
      </c>
      <c r="W71" s="37">
        <v>2100</v>
      </c>
      <c r="X71" s="22">
        <f t="shared" si="8"/>
        <v>-2.6315789473684292</v>
      </c>
      <c r="Y71" s="22">
        <f t="shared" si="9"/>
        <v>-1.6666666666666666E-2</v>
      </c>
    </row>
    <row r="72" spans="1:25" s="54" customFormat="1" x14ac:dyDescent="0.2">
      <c r="A72" s="54" t="s">
        <v>1678</v>
      </c>
      <c r="B72" s="22">
        <v>15.036</v>
      </c>
      <c r="C72" s="24">
        <v>7.16</v>
      </c>
      <c r="D72" s="25">
        <v>0.44</v>
      </c>
      <c r="E72" s="25">
        <v>2.92</v>
      </c>
      <c r="F72" s="25">
        <v>0.55000000000000004</v>
      </c>
      <c r="G72" s="23">
        <f t="shared" si="5"/>
        <v>0.40782122905027929</v>
      </c>
      <c r="H72" s="24">
        <f t="shared" si="6"/>
        <v>7.8461999999999996</v>
      </c>
      <c r="I72" s="25">
        <v>3.5000000000000003E-2</v>
      </c>
      <c r="J72" s="25">
        <v>2.7E-2</v>
      </c>
      <c r="K72" s="25">
        <v>3.0999999999999999E-3</v>
      </c>
      <c r="L72" s="25">
        <v>5.5999999999999995E-4</v>
      </c>
      <c r="M72" s="183">
        <v>0.10675</v>
      </c>
      <c r="N72" s="25">
        <v>0.17</v>
      </c>
      <c r="O72" s="25">
        <v>0.13</v>
      </c>
      <c r="P72" s="25"/>
      <c r="Q72" s="25">
        <v>30</v>
      </c>
      <c r="R72" s="25">
        <v>27</v>
      </c>
      <c r="S72" s="184">
        <v>19.899999999999999</v>
      </c>
      <c r="T72" s="184">
        <v>3.6</v>
      </c>
      <c r="U72" s="147">
        <f t="shared" si="7"/>
        <v>18.090452261306535</v>
      </c>
      <c r="V72" s="24">
        <v>200</v>
      </c>
      <c r="W72" s="37">
        <v>1400</v>
      </c>
      <c r="X72" s="22">
        <f t="shared" si="8"/>
        <v>33.666666666666664</v>
      </c>
      <c r="Y72" s="22">
        <f t="shared" si="9"/>
        <v>0.37407407407407411</v>
      </c>
    </row>
    <row r="73" spans="1:25" s="54" customFormat="1" x14ac:dyDescent="0.2">
      <c r="A73" s="54" t="s">
        <v>1679</v>
      </c>
      <c r="B73" s="22">
        <v>17.294</v>
      </c>
      <c r="C73" s="37">
        <v>4.03</v>
      </c>
      <c r="D73" s="25">
        <v>0.28999999999999998</v>
      </c>
      <c r="E73" s="25">
        <v>1.86</v>
      </c>
      <c r="F73" s="25">
        <v>0.18</v>
      </c>
      <c r="G73" s="23">
        <f t="shared" si="5"/>
        <v>0.46153846153846151</v>
      </c>
      <c r="H73" s="24">
        <f t="shared" si="6"/>
        <v>4.4671000000000003</v>
      </c>
      <c r="I73" s="25">
        <v>0.13400000000000001</v>
      </c>
      <c r="J73" s="25">
        <v>7.2999999999999995E-2</v>
      </c>
      <c r="K73" s="25">
        <v>3.0999999999999999E-3</v>
      </c>
      <c r="L73" s="25">
        <v>1E-3</v>
      </c>
      <c r="M73" s="25">
        <v>1.6646999999999999E-2</v>
      </c>
      <c r="N73" s="25">
        <v>0.14000000000000001</v>
      </c>
      <c r="O73" s="25">
        <v>0.32</v>
      </c>
      <c r="P73" s="25"/>
      <c r="Q73" s="25">
        <v>137</v>
      </c>
      <c r="R73" s="25">
        <v>68</v>
      </c>
      <c r="S73" s="184">
        <v>19.899999999999999</v>
      </c>
      <c r="T73" s="184">
        <v>6.4</v>
      </c>
      <c r="U73" s="147">
        <f t="shared" si="7"/>
        <v>32.160804020100507</v>
      </c>
      <c r="V73" s="24">
        <v>-5200</v>
      </c>
      <c r="W73" s="37">
        <v>5300</v>
      </c>
      <c r="X73" s="22">
        <f t="shared" si="8"/>
        <v>85.474452554744531</v>
      </c>
      <c r="Y73" s="29">
        <f t="shared" si="9"/>
        <v>1.7220588235294116</v>
      </c>
    </row>
    <row r="74" spans="1:25" x14ac:dyDescent="0.2">
      <c r="A74" s="50" t="s">
        <v>1680</v>
      </c>
      <c r="B74" s="84">
        <v>6.8569000000000004</v>
      </c>
      <c r="C74" s="32">
        <v>74.400000000000006</v>
      </c>
      <c r="D74" s="17">
        <v>2.7</v>
      </c>
      <c r="E74" s="17">
        <v>56.9</v>
      </c>
      <c r="F74" s="17">
        <v>2.2000000000000002</v>
      </c>
      <c r="G74" s="31">
        <f t="shared" si="5"/>
        <v>0.76478494623655902</v>
      </c>
      <c r="H74" s="32">
        <f t="shared" si="6"/>
        <v>87.771500000000003</v>
      </c>
      <c r="I74" s="17">
        <v>1.9099999999999999E-2</v>
      </c>
      <c r="J74" s="17">
        <v>5.5999999999999999E-3</v>
      </c>
      <c r="K74" s="17">
        <v>3.1800000000000001E-3</v>
      </c>
      <c r="L74" s="17">
        <v>2.0000000000000001E-4</v>
      </c>
      <c r="M74" s="132">
        <v>0.13789000000000001</v>
      </c>
      <c r="N74" s="17">
        <v>4.5999999999999999E-2</v>
      </c>
      <c r="O74" s="17">
        <v>1.4E-2</v>
      </c>
      <c r="P74" s="17"/>
      <c r="Q74" s="17">
        <v>19.100000000000001</v>
      </c>
      <c r="R74" s="17">
        <v>5.5</v>
      </c>
      <c r="S74" s="182">
        <v>20.399999999999999</v>
      </c>
      <c r="T74" s="182">
        <v>1.3</v>
      </c>
      <c r="U74" s="121">
        <f t="shared" si="7"/>
        <v>6.3725490196078445</v>
      </c>
      <c r="V74" s="32">
        <v>-60</v>
      </c>
      <c r="W74" s="32">
        <v>480</v>
      </c>
      <c r="X74" s="30">
        <f t="shared" si="8"/>
        <v>-6.8062827225130684</v>
      </c>
      <c r="Y74" s="30">
        <f t="shared" si="9"/>
        <v>-0.23636363636363586</v>
      </c>
    </row>
    <row r="75" spans="1:25" x14ac:dyDescent="0.2">
      <c r="A75" s="50" t="s">
        <v>1681</v>
      </c>
      <c r="B75" s="30">
        <v>22.088999999999999</v>
      </c>
      <c r="C75" s="32">
        <v>55.9</v>
      </c>
      <c r="D75" s="17">
        <v>2.4</v>
      </c>
      <c r="E75" s="17">
        <v>36.200000000000003</v>
      </c>
      <c r="F75" s="17">
        <v>1.1000000000000001</v>
      </c>
      <c r="G75" s="31">
        <f t="shared" si="5"/>
        <v>0.64758497316636854</v>
      </c>
      <c r="H75" s="32">
        <f t="shared" si="6"/>
        <v>64.406999999999996</v>
      </c>
      <c r="I75" s="17">
        <v>2.07E-2</v>
      </c>
      <c r="J75" s="17">
        <v>4.0000000000000001E-3</v>
      </c>
      <c r="K75" s="17">
        <v>3.1800000000000001E-3</v>
      </c>
      <c r="L75" s="17">
        <v>1.8000000000000001E-4</v>
      </c>
      <c r="M75" s="132">
        <v>0.20799999999999999</v>
      </c>
      <c r="N75" s="17">
        <v>5.0799999999999998E-2</v>
      </c>
      <c r="O75" s="17">
        <v>9.7000000000000003E-3</v>
      </c>
      <c r="P75" s="17"/>
      <c r="Q75" s="17">
        <v>20.7</v>
      </c>
      <c r="R75" s="17">
        <v>3.9</v>
      </c>
      <c r="S75" s="182">
        <v>20.5</v>
      </c>
      <c r="T75" s="182">
        <v>1.1000000000000001</v>
      </c>
      <c r="U75" s="121">
        <f t="shared" si="7"/>
        <v>5.3658536585365857</v>
      </c>
      <c r="V75" s="32">
        <v>150</v>
      </c>
      <c r="W75" s="32">
        <v>310</v>
      </c>
      <c r="X75" s="30">
        <f t="shared" si="8"/>
        <v>0.96618357487922024</v>
      </c>
      <c r="Y75" s="30">
        <f t="shared" si="9"/>
        <v>5.12820512820511E-2</v>
      </c>
    </row>
    <row r="76" spans="1:25" x14ac:dyDescent="0.2">
      <c r="A76" s="50" t="s">
        <v>1682</v>
      </c>
      <c r="B76" s="84">
        <v>4.5904999999999996</v>
      </c>
      <c r="C76" s="32">
        <v>622</v>
      </c>
      <c r="D76" s="17">
        <v>13</v>
      </c>
      <c r="E76" s="17">
        <v>147.1</v>
      </c>
      <c r="F76" s="17">
        <v>4.4000000000000004</v>
      </c>
      <c r="G76" s="31">
        <f t="shared" si="5"/>
        <v>0.23649517684887458</v>
      </c>
      <c r="H76" s="32">
        <f t="shared" si="6"/>
        <v>656.56849999999997</v>
      </c>
      <c r="I76" s="17">
        <v>2.0899999999999998E-2</v>
      </c>
      <c r="J76" s="17">
        <v>1.9E-3</v>
      </c>
      <c r="K76" s="17">
        <v>3.2200000000000002E-3</v>
      </c>
      <c r="L76" s="17">
        <v>1.9000000000000001E-4</v>
      </c>
      <c r="M76" s="132">
        <v>0.28805999999999998</v>
      </c>
      <c r="N76" s="17">
        <v>4.7399999999999998E-2</v>
      </c>
      <c r="O76" s="17">
        <v>4.4999999999999997E-3</v>
      </c>
      <c r="P76" s="17"/>
      <c r="Q76" s="17">
        <v>21</v>
      </c>
      <c r="R76" s="17">
        <v>1.9</v>
      </c>
      <c r="S76" s="182">
        <v>20.7</v>
      </c>
      <c r="T76" s="182">
        <v>1.2</v>
      </c>
      <c r="U76" s="121">
        <f t="shared" si="7"/>
        <v>5.7971014492753623</v>
      </c>
      <c r="V76" s="32">
        <v>80</v>
      </c>
      <c r="W76" s="32">
        <v>180</v>
      </c>
      <c r="X76" s="30">
        <f t="shared" si="8"/>
        <v>1.4285714285714346</v>
      </c>
      <c r="Y76" s="30">
        <f t="shared" si="9"/>
        <v>0.15789473684210564</v>
      </c>
    </row>
    <row r="77" spans="1:25" x14ac:dyDescent="0.2">
      <c r="A77" s="50" t="s">
        <v>1683</v>
      </c>
      <c r="B77" s="84">
        <v>5.3182</v>
      </c>
      <c r="C77" s="32">
        <v>113.9</v>
      </c>
      <c r="D77" s="17">
        <v>3.1</v>
      </c>
      <c r="E77" s="17">
        <v>65.099999999999994</v>
      </c>
      <c r="F77" s="17">
        <v>1.4</v>
      </c>
      <c r="G77" s="31">
        <f t="shared" si="5"/>
        <v>0.57155399473222113</v>
      </c>
      <c r="H77" s="32">
        <f t="shared" si="6"/>
        <v>129.1985</v>
      </c>
      <c r="I77" s="17">
        <v>1.8700000000000001E-2</v>
      </c>
      <c r="J77" s="17">
        <v>5.7000000000000002E-3</v>
      </c>
      <c r="K77" s="17">
        <v>3.2799999999999999E-3</v>
      </c>
      <c r="L77" s="17">
        <v>1.3999999999999999E-4</v>
      </c>
      <c r="M77" s="17">
        <v>0.27133000000000002</v>
      </c>
      <c r="N77" s="17">
        <v>4.5999999999999999E-2</v>
      </c>
      <c r="O77" s="17">
        <v>1.4E-2</v>
      </c>
      <c r="P77" s="17"/>
      <c r="Q77" s="17">
        <v>18.8</v>
      </c>
      <c r="R77" s="17">
        <v>5.7</v>
      </c>
      <c r="S77" s="182">
        <v>21.11</v>
      </c>
      <c r="T77" s="182">
        <v>0.87</v>
      </c>
      <c r="U77" s="121">
        <f t="shared" si="7"/>
        <v>4.1212695405021318</v>
      </c>
      <c r="V77" s="32">
        <v>-50</v>
      </c>
      <c r="W77" s="32">
        <v>480</v>
      </c>
      <c r="X77" s="30">
        <f t="shared" si="8"/>
        <v>-12.287234042553186</v>
      </c>
      <c r="Y77" s="30">
        <f t="shared" si="9"/>
        <v>-0.4052631578947366</v>
      </c>
    </row>
    <row r="78" spans="1:25" x14ac:dyDescent="0.2">
      <c r="A78" s="50" t="s">
        <v>1684</v>
      </c>
      <c r="B78" s="30">
        <v>9.5728000000000009</v>
      </c>
      <c r="C78" s="32">
        <v>142.80000000000001</v>
      </c>
      <c r="D78" s="17">
        <v>2.2000000000000002</v>
      </c>
      <c r="E78" s="17">
        <v>81.400000000000006</v>
      </c>
      <c r="F78" s="17">
        <v>2.9</v>
      </c>
      <c r="G78" s="31">
        <f t="shared" si="5"/>
        <v>0.57002801120448177</v>
      </c>
      <c r="H78" s="32">
        <f t="shared" si="6"/>
        <v>161.929</v>
      </c>
      <c r="I78" s="17">
        <v>2.4E-2</v>
      </c>
      <c r="J78" s="17">
        <v>4.3E-3</v>
      </c>
      <c r="K78" s="17">
        <v>3.32E-3</v>
      </c>
      <c r="L78" s="17">
        <v>1.4999999999999999E-4</v>
      </c>
      <c r="M78" s="34">
        <v>0.01</v>
      </c>
      <c r="N78" s="17">
        <v>5.1700000000000003E-2</v>
      </c>
      <c r="O78" s="17">
        <v>9.4999999999999998E-3</v>
      </c>
      <c r="P78" s="17"/>
      <c r="Q78" s="17">
        <v>24</v>
      </c>
      <c r="R78" s="17">
        <v>4.3</v>
      </c>
      <c r="S78" s="182">
        <v>21.37</v>
      </c>
      <c r="T78" s="182">
        <v>0.98</v>
      </c>
      <c r="U78" s="121">
        <f t="shared" si="7"/>
        <v>4.5858680393074396</v>
      </c>
      <c r="V78" s="32">
        <v>160</v>
      </c>
      <c r="W78" s="32">
        <v>330</v>
      </c>
      <c r="X78" s="30">
        <f t="shared" si="8"/>
        <v>10.958333333333325</v>
      </c>
      <c r="Y78" s="30">
        <f t="shared" si="9"/>
        <v>0.61162790697674396</v>
      </c>
    </row>
    <row r="79" spans="1:25" s="54" customFormat="1" x14ac:dyDescent="0.2">
      <c r="A79" s="54" t="s">
        <v>1685</v>
      </c>
      <c r="B79" s="22">
        <v>15.619</v>
      </c>
      <c r="C79" s="37">
        <v>6.76</v>
      </c>
      <c r="D79" s="25">
        <v>0.18</v>
      </c>
      <c r="E79" s="25">
        <v>2.4500000000000002</v>
      </c>
      <c r="F79" s="25">
        <v>0.15</v>
      </c>
      <c r="G79" s="23">
        <f t="shared" si="5"/>
        <v>0.3624260355029586</v>
      </c>
      <c r="H79" s="24">
        <f t="shared" si="6"/>
        <v>7.33575</v>
      </c>
      <c r="I79" s="25">
        <v>6.5000000000000002E-2</v>
      </c>
      <c r="J79" s="25">
        <v>3.7999999999999999E-2</v>
      </c>
      <c r="K79" s="25">
        <v>3.3500000000000001E-3</v>
      </c>
      <c r="L79" s="25">
        <v>4.2000000000000002E-4</v>
      </c>
      <c r="M79" s="185">
        <v>4.8818999999999998E-3</v>
      </c>
      <c r="N79" s="25">
        <v>0.11</v>
      </c>
      <c r="O79" s="25">
        <v>0.21</v>
      </c>
      <c r="P79" s="25"/>
      <c r="Q79" s="25">
        <v>56</v>
      </c>
      <c r="R79" s="25">
        <v>35</v>
      </c>
      <c r="S79" s="184">
        <v>21.5</v>
      </c>
      <c r="T79" s="184">
        <v>2.7</v>
      </c>
      <c r="U79" s="147">
        <f t="shared" si="7"/>
        <v>12.558139534883722</v>
      </c>
      <c r="V79" s="24">
        <v>-400</v>
      </c>
      <c r="W79" s="37">
        <v>1500</v>
      </c>
      <c r="X79" s="22">
        <f t="shared" si="8"/>
        <v>61.607142857142861</v>
      </c>
      <c r="Y79" s="22">
        <f t="shared" si="9"/>
        <v>0.98571428571428577</v>
      </c>
    </row>
    <row r="80" spans="1:25" x14ac:dyDescent="0.2">
      <c r="A80" s="50" t="s">
        <v>1686</v>
      </c>
      <c r="B80" s="30">
        <v>12.832000000000001</v>
      </c>
      <c r="C80" s="32">
        <v>48.2</v>
      </c>
      <c r="D80" s="17">
        <v>1.8</v>
      </c>
      <c r="E80" s="17">
        <v>31.82</v>
      </c>
      <c r="F80" s="17">
        <v>0.98</v>
      </c>
      <c r="G80" s="31">
        <f t="shared" si="5"/>
        <v>0.66016597510373443</v>
      </c>
      <c r="H80" s="32">
        <f t="shared" si="6"/>
        <v>55.677700000000002</v>
      </c>
      <c r="I80" s="17">
        <v>2.3900000000000001E-2</v>
      </c>
      <c r="J80" s="17">
        <v>6.3E-3</v>
      </c>
      <c r="K80" s="17">
        <v>3.4199999999999999E-3</v>
      </c>
      <c r="L80" s="17">
        <v>2.3000000000000001E-4</v>
      </c>
      <c r="M80" s="132">
        <v>2.3533999999999999E-2</v>
      </c>
      <c r="N80" s="17">
        <v>5.1999999999999998E-2</v>
      </c>
      <c r="O80" s="17">
        <v>1.4999999999999999E-2</v>
      </c>
      <c r="P80" s="17"/>
      <c r="Q80" s="17">
        <v>23.7</v>
      </c>
      <c r="R80" s="17">
        <v>6.2</v>
      </c>
      <c r="S80" s="182">
        <v>22</v>
      </c>
      <c r="T80" s="182">
        <v>1.5</v>
      </c>
      <c r="U80" s="121">
        <f t="shared" si="7"/>
        <v>6.8181818181818175</v>
      </c>
      <c r="V80" s="32">
        <v>170</v>
      </c>
      <c r="W80" s="32">
        <v>450</v>
      </c>
      <c r="X80" s="30">
        <f t="shared" si="8"/>
        <v>7.1729957805907185</v>
      </c>
      <c r="Y80" s="30">
        <f t="shared" si="9"/>
        <v>0.27419354838709664</v>
      </c>
    </row>
    <row r="81" spans="1:25" x14ac:dyDescent="0.2">
      <c r="A81" s="50" t="s">
        <v>1687</v>
      </c>
      <c r="B81" s="30">
        <v>20.375</v>
      </c>
      <c r="C81" s="32">
        <v>98.9</v>
      </c>
      <c r="D81" s="17">
        <v>3.3</v>
      </c>
      <c r="E81" s="17">
        <v>70.8</v>
      </c>
      <c r="F81" s="17">
        <v>2.2000000000000002</v>
      </c>
      <c r="G81" s="31">
        <f t="shared" si="5"/>
        <v>0.71587462082912023</v>
      </c>
      <c r="H81" s="32">
        <f t="shared" si="6"/>
        <v>115.53800000000001</v>
      </c>
      <c r="I81" s="17">
        <v>2.3199999999999998E-2</v>
      </c>
      <c r="J81" s="17">
        <v>2.8E-3</v>
      </c>
      <c r="K81" s="17">
        <v>3.4399999999999999E-3</v>
      </c>
      <c r="L81" s="17">
        <v>1.4999999999999999E-4</v>
      </c>
      <c r="M81" s="132">
        <v>0.27456999999999998</v>
      </c>
      <c r="N81" s="17">
        <v>4.8899999999999999E-2</v>
      </c>
      <c r="O81" s="17">
        <v>5.7999999999999996E-3</v>
      </c>
      <c r="P81" s="17"/>
      <c r="Q81" s="17">
        <v>23.2</v>
      </c>
      <c r="R81" s="17">
        <v>2.8</v>
      </c>
      <c r="S81" s="182">
        <v>22.12</v>
      </c>
      <c r="T81" s="182">
        <v>0.94</v>
      </c>
      <c r="U81" s="121">
        <f t="shared" si="7"/>
        <v>4.2495479204339954</v>
      </c>
      <c r="V81" s="32">
        <v>230</v>
      </c>
      <c r="W81" s="32">
        <v>210</v>
      </c>
      <c r="X81" s="30">
        <f t="shared" si="8"/>
        <v>4.6551724137930961</v>
      </c>
      <c r="Y81" s="30">
        <f t="shared" si="9"/>
        <v>0.38571428571428512</v>
      </c>
    </row>
    <row r="82" spans="1:25" x14ac:dyDescent="0.2">
      <c r="A82" s="50" t="s">
        <v>1688</v>
      </c>
      <c r="B82" s="30">
        <v>13.175000000000001</v>
      </c>
      <c r="C82" s="32">
        <v>119.7</v>
      </c>
      <c r="D82" s="17">
        <v>4.0999999999999996</v>
      </c>
      <c r="E82" s="17">
        <v>136.6</v>
      </c>
      <c r="F82" s="17">
        <v>4.2</v>
      </c>
      <c r="G82" s="31">
        <f t="shared" si="5"/>
        <v>1.1411862990810357</v>
      </c>
      <c r="H82" s="32">
        <f t="shared" si="6"/>
        <v>151.80099999999999</v>
      </c>
      <c r="I82" s="17">
        <v>2.2100000000000002E-2</v>
      </c>
      <c r="J82" s="17">
        <v>3.0999999999999999E-3</v>
      </c>
      <c r="K82" s="17">
        <v>3.4499999999999999E-3</v>
      </c>
      <c r="L82" s="17">
        <v>1.2E-4</v>
      </c>
      <c r="M82" s="132">
        <v>0.24032999999999999</v>
      </c>
      <c r="N82" s="17">
        <v>4.4999999999999998E-2</v>
      </c>
      <c r="O82" s="17">
        <v>6.0000000000000001E-3</v>
      </c>
      <c r="P82" s="17"/>
      <c r="Q82" s="17">
        <v>22.2</v>
      </c>
      <c r="R82" s="17">
        <v>3</v>
      </c>
      <c r="S82" s="182">
        <v>22.21</v>
      </c>
      <c r="T82" s="182">
        <v>0.74</v>
      </c>
      <c r="U82" s="121">
        <f t="shared" si="7"/>
        <v>3.3318325078793336</v>
      </c>
      <c r="V82" s="32">
        <v>70</v>
      </c>
      <c r="W82" s="32">
        <v>230</v>
      </c>
      <c r="X82" s="30">
        <f t="shared" si="8"/>
        <v>-4.5045045045055687E-2</v>
      </c>
      <c r="Y82" s="30">
        <f t="shared" si="9"/>
        <v>-3.3333333333338544E-3</v>
      </c>
    </row>
    <row r="83" spans="1:25" x14ac:dyDescent="0.2">
      <c r="A83" s="50" t="s">
        <v>1689</v>
      </c>
      <c r="B83" s="84">
        <v>7.0536000000000003</v>
      </c>
      <c r="C83" s="32">
        <v>68.5</v>
      </c>
      <c r="D83" s="17">
        <v>1.2</v>
      </c>
      <c r="E83" s="17">
        <v>44.93</v>
      </c>
      <c r="F83" s="17">
        <v>0.94</v>
      </c>
      <c r="G83" s="31">
        <f t="shared" si="5"/>
        <v>0.65591240875912404</v>
      </c>
      <c r="H83" s="32">
        <f t="shared" si="6"/>
        <v>79.058549999999997</v>
      </c>
      <c r="I83" s="17">
        <v>2.5999999999999999E-2</v>
      </c>
      <c r="J83" s="17">
        <v>4.8999999999999998E-3</v>
      </c>
      <c r="K83" s="17">
        <v>3.48E-3</v>
      </c>
      <c r="L83" s="17">
        <v>2.1000000000000001E-4</v>
      </c>
      <c r="M83" s="17"/>
      <c r="N83" s="17">
        <v>5.5E-2</v>
      </c>
      <c r="O83" s="17">
        <v>1.0999999999999999E-2</v>
      </c>
      <c r="P83" s="17"/>
      <c r="Q83" s="17">
        <v>26</v>
      </c>
      <c r="R83" s="17">
        <v>4.9000000000000004</v>
      </c>
      <c r="S83" s="182">
        <v>22.4</v>
      </c>
      <c r="T83" s="182">
        <v>1.4</v>
      </c>
      <c r="U83" s="121">
        <f t="shared" si="7"/>
        <v>6.25</v>
      </c>
      <c r="V83" s="32">
        <v>440</v>
      </c>
      <c r="W83" s="32">
        <v>370</v>
      </c>
      <c r="X83" s="30">
        <f t="shared" si="8"/>
        <v>13.846153846153852</v>
      </c>
      <c r="Y83" s="30">
        <f t="shared" si="9"/>
        <v>0.73469387755102067</v>
      </c>
    </row>
    <row r="84" spans="1:25" x14ac:dyDescent="0.2">
      <c r="A84" s="50" t="s">
        <v>1690</v>
      </c>
      <c r="B84" s="30">
        <v>10.189</v>
      </c>
      <c r="C84" s="32">
        <v>95.9</v>
      </c>
      <c r="D84" s="17">
        <v>4.8</v>
      </c>
      <c r="E84" s="17">
        <v>73.3</v>
      </c>
      <c r="F84" s="17">
        <v>3.5</v>
      </c>
      <c r="G84" s="31">
        <f t="shared" si="5"/>
        <v>0.76433785192909276</v>
      </c>
      <c r="H84" s="32">
        <f t="shared" si="6"/>
        <v>113.1255</v>
      </c>
      <c r="I84" s="17">
        <v>2.5499999999999998E-2</v>
      </c>
      <c r="J84" s="17">
        <v>3.8999999999999998E-3</v>
      </c>
      <c r="K84" s="17">
        <v>3.5000000000000001E-3</v>
      </c>
      <c r="L84" s="17">
        <v>2.5999999999999998E-4</v>
      </c>
      <c r="M84" s="132">
        <v>0.15952</v>
      </c>
      <c r="N84" s="17">
        <v>5.1200000000000002E-2</v>
      </c>
      <c r="O84" s="17">
        <v>7.9000000000000008E-3</v>
      </c>
      <c r="P84" s="17"/>
      <c r="Q84" s="17">
        <v>25.5</v>
      </c>
      <c r="R84" s="17">
        <v>3.9</v>
      </c>
      <c r="S84" s="182">
        <v>22.5</v>
      </c>
      <c r="T84" s="182">
        <v>1.7</v>
      </c>
      <c r="U84" s="121">
        <f t="shared" si="7"/>
        <v>7.5555555555555554</v>
      </c>
      <c r="V84" s="32">
        <v>320</v>
      </c>
      <c r="W84" s="32">
        <v>290</v>
      </c>
      <c r="X84" s="30">
        <f t="shared" si="8"/>
        <v>11.764705882352944</v>
      </c>
      <c r="Y84" s="30">
        <f t="shared" si="9"/>
        <v>0.76923076923076927</v>
      </c>
    </row>
    <row r="85" spans="1:25" x14ac:dyDescent="0.2">
      <c r="A85" s="50" t="s">
        <v>1691</v>
      </c>
      <c r="B85" s="30">
        <v>17.73</v>
      </c>
      <c r="C85" s="32">
        <v>93</v>
      </c>
      <c r="D85" s="17">
        <v>4.5999999999999996</v>
      </c>
      <c r="E85" s="17">
        <v>68.400000000000006</v>
      </c>
      <c r="F85" s="17">
        <v>3.1</v>
      </c>
      <c r="G85" s="31">
        <f t="shared" si="5"/>
        <v>0.73548387096774204</v>
      </c>
      <c r="H85" s="32">
        <f t="shared" si="6"/>
        <v>109.074</v>
      </c>
      <c r="I85" s="17">
        <v>2.4799999999999999E-2</v>
      </c>
      <c r="J85" s="17">
        <v>3.5000000000000001E-3</v>
      </c>
      <c r="K85" s="17">
        <v>3.5000000000000001E-3</v>
      </c>
      <c r="L85" s="17">
        <v>1.3999999999999999E-4</v>
      </c>
      <c r="M85" s="132">
        <v>0.19319</v>
      </c>
      <c r="N85" s="17">
        <v>5.0799999999999998E-2</v>
      </c>
      <c r="O85" s="17">
        <v>7.1999999999999998E-3</v>
      </c>
      <c r="P85" s="17"/>
      <c r="Q85" s="17">
        <v>24.8</v>
      </c>
      <c r="R85" s="17">
        <v>3.5</v>
      </c>
      <c r="S85" s="182">
        <v>22.55</v>
      </c>
      <c r="T85" s="182">
        <v>0.92</v>
      </c>
      <c r="U85" s="121">
        <f t="shared" si="7"/>
        <v>4.0798226164079825</v>
      </c>
      <c r="V85" s="32">
        <v>240</v>
      </c>
      <c r="W85" s="32">
        <v>260</v>
      </c>
      <c r="X85" s="30">
        <f t="shared" si="8"/>
        <v>9.0725806451612883</v>
      </c>
      <c r="Y85" s="30">
        <f t="shared" si="9"/>
        <v>0.6428571428571429</v>
      </c>
    </row>
    <row r="86" spans="1:25" x14ac:dyDescent="0.2">
      <c r="A86" s="50" t="s">
        <v>1692</v>
      </c>
      <c r="B86" s="84">
        <v>5.6540999999999997</v>
      </c>
      <c r="C86" s="32">
        <v>83.8</v>
      </c>
      <c r="D86" s="17">
        <v>3</v>
      </c>
      <c r="E86" s="17">
        <v>57.4</v>
      </c>
      <c r="F86" s="17">
        <v>2.9</v>
      </c>
      <c r="G86" s="31">
        <f t="shared" si="5"/>
        <v>0.68496420047732698</v>
      </c>
      <c r="H86" s="32">
        <f t="shared" si="6"/>
        <v>97.289000000000001</v>
      </c>
      <c r="I86" s="17">
        <v>2.6200000000000001E-2</v>
      </c>
      <c r="J86" s="17">
        <v>7.1000000000000004E-3</v>
      </c>
      <c r="K86" s="17">
        <v>3.5599999999999998E-3</v>
      </c>
      <c r="L86" s="17">
        <v>1.4999999999999999E-4</v>
      </c>
      <c r="M86" s="34">
        <v>0.01</v>
      </c>
      <c r="N86" s="17">
        <v>5.3999999999999999E-2</v>
      </c>
      <c r="O86" s="17">
        <v>1.4999999999999999E-2</v>
      </c>
      <c r="P86" s="17"/>
      <c r="Q86" s="17">
        <v>26.2</v>
      </c>
      <c r="R86" s="17">
        <v>7</v>
      </c>
      <c r="S86" s="182">
        <v>22.91</v>
      </c>
      <c r="T86" s="182">
        <v>0.97</v>
      </c>
      <c r="U86" s="121">
        <f t="shared" si="7"/>
        <v>4.2339589698821474</v>
      </c>
      <c r="V86" s="32">
        <v>200</v>
      </c>
      <c r="W86" s="32">
        <v>500</v>
      </c>
      <c r="X86" s="30">
        <f t="shared" si="8"/>
        <v>12.55725190839695</v>
      </c>
      <c r="Y86" s="30">
        <f t="shared" si="9"/>
        <v>0.46999999999999986</v>
      </c>
    </row>
    <row r="87" spans="1:25" x14ac:dyDescent="0.2">
      <c r="A87" s="50" t="s">
        <v>1693</v>
      </c>
      <c r="B87" s="30">
        <v>9.0609999999999999</v>
      </c>
      <c r="C87" s="32">
        <v>112</v>
      </c>
      <c r="D87" s="17">
        <v>11</v>
      </c>
      <c r="E87" s="17">
        <v>65.099999999999994</v>
      </c>
      <c r="F87" s="17">
        <v>9.1999999999999993</v>
      </c>
      <c r="G87" s="31">
        <f t="shared" si="5"/>
        <v>0.58124999999999993</v>
      </c>
      <c r="H87" s="32">
        <f t="shared" si="6"/>
        <v>127.29849999999999</v>
      </c>
      <c r="I87" s="17">
        <v>2.4500000000000001E-2</v>
      </c>
      <c r="J87" s="17">
        <v>5.3E-3</v>
      </c>
      <c r="K87" s="17">
        <v>3.6600000000000001E-3</v>
      </c>
      <c r="L87" s="17">
        <v>1.9000000000000001E-4</v>
      </c>
      <c r="M87" s="132">
        <v>0.35233999999999999</v>
      </c>
      <c r="N87" s="17">
        <v>4.82E-2</v>
      </c>
      <c r="O87" s="17">
        <v>9.7999999999999997E-3</v>
      </c>
      <c r="P87" s="17"/>
      <c r="Q87" s="17">
        <v>24.4</v>
      </c>
      <c r="R87" s="17">
        <v>5.3</v>
      </c>
      <c r="S87" s="182">
        <v>23.5</v>
      </c>
      <c r="T87" s="182">
        <v>1.2</v>
      </c>
      <c r="U87" s="121">
        <f t="shared" si="7"/>
        <v>5.1063829787234036</v>
      </c>
      <c r="V87" s="32">
        <v>100</v>
      </c>
      <c r="W87" s="32">
        <v>360</v>
      </c>
      <c r="X87" s="30">
        <f t="shared" si="8"/>
        <v>3.688524590163933</v>
      </c>
      <c r="Y87" s="30">
        <f t="shared" si="9"/>
        <v>0.16981132075471672</v>
      </c>
    </row>
    <row r="88" spans="1:25" x14ac:dyDescent="0.2">
      <c r="A88" s="50" t="s">
        <v>1694</v>
      </c>
      <c r="B88" s="30">
        <v>9.2568999999999999</v>
      </c>
      <c r="C88" s="32">
        <v>1120</v>
      </c>
      <c r="D88" s="17">
        <v>280</v>
      </c>
      <c r="E88" s="17">
        <v>291</v>
      </c>
      <c r="F88" s="17">
        <v>58</v>
      </c>
      <c r="G88" s="31">
        <f t="shared" si="5"/>
        <v>0.25982142857142859</v>
      </c>
      <c r="H88" s="32">
        <f t="shared" si="6"/>
        <v>1188.385</v>
      </c>
      <c r="I88" s="17">
        <v>2.3199999999999998E-2</v>
      </c>
      <c r="J88" s="17">
        <v>1.1999999999999999E-3</v>
      </c>
      <c r="K88" s="17">
        <v>3.6600000000000001E-3</v>
      </c>
      <c r="L88" s="17">
        <v>2.4000000000000001E-4</v>
      </c>
      <c r="M88" s="132">
        <v>0.67730000000000001</v>
      </c>
      <c r="N88" s="17">
        <v>4.7699999999999999E-2</v>
      </c>
      <c r="O88" s="17">
        <v>2.7000000000000001E-3</v>
      </c>
      <c r="P88" s="17"/>
      <c r="Q88" s="17">
        <v>23.3</v>
      </c>
      <c r="R88" s="17">
        <v>1.2</v>
      </c>
      <c r="S88" s="182">
        <v>23.5</v>
      </c>
      <c r="T88" s="182">
        <v>1.5</v>
      </c>
      <c r="U88" s="121">
        <f t="shared" si="7"/>
        <v>6.3829787234042552</v>
      </c>
      <c r="V88" s="32">
        <v>90</v>
      </c>
      <c r="W88" s="32">
        <v>110</v>
      </c>
      <c r="X88" s="30">
        <f t="shared" si="8"/>
        <v>-0.85836909871244149</v>
      </c>
      <c r="Y88" s="30">
        <f t="shared" si="9"/>
        <v>-0.16666666666666607</v>
      </c>
    </row>
    <row r="89" spans="1:25" x14ac:dyDescent="0.2">
      <c r="A89" s="50" t="s">
        <v>1695</v>
      </c>
      <c r="B89" s="30">
        <v>16.399999999999999</v>
      </c>
      <c r="C89" s="32">
        <v>58.2</v>
      </c>
      <c r="D89" s="17">
        <v>8.9</v>
      </c>
      <c r="E89" s="17">
        <v>45.9</v>
      </c>
      <c r="F89" s="17">
        <v>7.8</v>
      </c>
      <c r="G89" s="31">
        <f t="shared" si="5"/>
        <v>0.78865979381443296</v>
      </c>
      <c r="H89" s="32">
        <f t="shared" si="6"/>
        <v>68.986500000000007</v>
      </c>
      <c r="I89" s="17">
        <v>2.6200000000000001E-2</v>
      </c>
      <c r="J89" s="17">
        <v>8.3000000000000001E-3</v>
      </c>
      <c r="K89" s="17">
        <v>3.6900000000000001E-3</v>
      </c>
      <c r="L89" s="17">
        <v>2.3000000000000001E-4</v>
      </c>
      <c r="M89" s="17">
        <v>4.7245000000000002E-2</v>
      </c>
      <c r="N89" s="17">
        <v>5.1999999999999998E-2</v>
      </c>
      <c r="O89" s="17">
        <v>2.1999999999999999E-2</v>
      </c>
      <c r="P89" s="17"/>
      <c r="Q89" s="17">
        <v>25.8</v>
      </c>
      <c r="R89" s="17">
        <v>8.3000000000000007</v>
      </c>
      <c r="S89" s="182">
        <v>23.7</v>
      </c>
      <c r="T89" s="182">
        <v>1.5</v>
      </c>
      <c r="U89" s="121">
        <f t="shared" si="7"/>
        <v>6.3291139240506329</v>
      </c>
      <c r="V89" s="32">
        <v>330</v>
      </c>
      <c r="W89" s="32">
        <v>440</v>
      </c>
      <c r="X89" s="30">
        <f t="shared" si="8"/>
        <v>8.139534883720934</v>
      </c>
      <c r="Y89" s="30">
        <f t="shared" si="9"/>
        <v>0.25301204819277123</v>
      </c>
    </row>
    <row r="90" spans="1:25" x14ac:dyDescent="0.2">
      <c r="A90" s="50" t="s">
        <v>1696</v>
      </c>
      <c r="B90" s="30">
        <v>19.727</v>
      </c>
      <c r="C90" s="32">
        <v>161.1</v>
      </c>
      <c r="D90" s="17">
        <v>7.9</v>
      </c>
      <c r="E90" s="17">
        <v>146.4</v>
      </c>
      <c r="F90" s="17">
        <v>5.4</v>
      </c>
      <c r="G90" s="31">
        <f t="shared" si="5"/>
        <v>0.9087523277467412</v>
      </c>
      <c r="H90" s="32">
        <f t="shared" si="6"/>
        <v>195.50399999999999</v>
      </c>
      <c r="I90" s="17">
        <v>2.3900000000000001E-2</v>
      </c>
      <c r="J90" s="17">
        <v>1.6999999999999999E-3</v>
      </c>
      <c r="K90" s="17">
        <v>3.7100000000000002E-3</v>
      </c>
      <c r="L90" s="17">
        <v>1.1E-4</v>
      </c>
      <c r="M90" s="132">
        <v>1.7507999999999999E-2</v>
      </c>
      <c r="N90" s="17">
        <v>4.5600000000000002E-2</v>
      </c>
      <c r="O90" s="17">
        <v>3.5000000000000001E-3</v>
      </c>
      <c r="P90" s="17"/>
      <c r="Q90" s="17">
        <v>24</v>
      </c>
      <c r="R90" s="17">
        <v>1.7</v>
      </c>
      <c r="S90" s="182">
        <v>23.85</v>
      </c>
      <c r="T90" s="182">
        <v>0.73</v>
      </c>
      <c r="U90" s="121">
        <f t="shared" si="7"/>
        <v>3.0607966457023057</v>
      </c>
      <c r="V90" s="32">
        <v>30</v>
      </c>
      <c r="W90" s="32">
        <v>130</v>
      </c>
      <c r="X90" s="30">
        <f t="shared" si="8"/>
        <v>0.62499999999999778</v>
      </c>
      <c r="Y90" s="30">
        <f t="shared" si="9"/>
        <v>8.8235294117646232E-2</v>
      </c>
    </row>
    <row r="91" spans="1:25" x14ac:dyDescent="0.2">
      <c r="A91" s="50" t="s">
        <v>1697</v>
      </c>
      <c r="B91" s="30">
        <v>13.212</v>
      </c>
      <c r="C91" s="32">
        <v>28.8</v>
      </c>
      <c r="D91" s="17">
        <v>4.9000000000000004</v>
      </c>
      <c r="E91" s="17">
        <v>30.1</v>
      </c>
      <c r="F91" s="17">
        <v>6</v>
      </c>
      <c r="G91" s="31">
        <f t="shared" si="5"/>
        <v>1.0451388888888888</v>
      </c>
      <c r="H91" s="32">
        <f t="shared" si="6"/>
        <v>35.8735</v>
      </c>
      <c r="I91" s="17">
        <v>2.1999999999999999E-2</v>
      </c>
      <c r="J91" s="17">
        <v>1.4E-2</v>
      </c>
      <c r="K91" s="17">
        <v>3.7200000000000002E-3</v>
      </c>
      <c r="L91" s="17">
        <v>3.4000000000000002E-4</v>
      </c>
      <c r="M91" s="34">
        <v>0.01</v>
      </c>
      <c r="N91" s="17">
        <v>6.4000000000000001E-2</v>
      </c>
      <c r="O91" s="17">
        <v>0.05</v>
      </c>
      <c r="P91" s="17"/>
      <c r="Q91" s="17">
        <v>21</v>
      </c>
      <c r="R91" s="17">
        <v>14</v>
      </c>
      <c r="S91" s="182">
        <v>23.9</v>
      </c>
      <c r="T91" s="182">
        <v>2.2000000000000002</v>
      </c>
      <c r="U91" s="121">
        <f t="shared" si="7"/>
        <v>9.2050209205020934</v>
      </c>
      <c r="V91" s="32">
        <v>-110</v>
      </c>
      <c r="W91" s="32">
        <v>690</v>
      </c>
      <c r="X91" s="30">
        <f t="shared" si="8"/>
        <v>-13.809523809523805</v>
      </c>
      <c r="Y91" s="30">
        <f t="shared" si="9"/>
        <v>-0.20714285714285705</v>
      </c>
    </row>
    <row r="92" spans="1:25" s="54" customFormat="1" x14ac:dyDescent="0.2">
      <c r="A92" s="54" t="s">
        <v>1698</v>
      </c>
      <c r="B92" s="22">
        <v>9.9646000000000008</v>
      </c>
      <c r="C92" s="24">
        <v>144.1</v>
      </c>
      <c r="D92" s="25">
        <v>9.9</v>
      </c>
      <c r="E92" s="25">
        <v>90.5</v>
      </c>
      <c r="F92" s="25">
        <v>5.6</v>
      </c>
      <c r="G92" s="23">
        <f t="shared" si="5"/>
        <v>0.6280360860513533</v>
      </c>
      <c r="H92" s="24">
        <f t="shared" si="6"/>
        <v>165.36750000000001</v>
      </c>
      <c r="I92" s="25">
        <v>7.3999999999999996E-2</v>
      </c>
      <c r="J92" s="25">
        <v>1.9E-2</v>
      </c>
      <c r="K92" s="25">
        <v>3.7699999999999999E-3</v>
      </c>
      <c r="L92" s="25">
        <v>2.7E-4</v>
      </c>
      <c r="M92" s="183">
        <v>0.32185999999999998</v>
      </c>
      <c r="N92" s="25">
        <v>0.129</v>
      </c>
      <c r="O92" s="25">
        <v>0.03</v>
      </c>
      <c r="P92" s="25"/>
      <c r="Q92" s="25">
        <v>71</v>
      </c>
      <c r="R92" s="25">
        <v>18</v>
      </c>
      <c r="S92" s="184">
        <v>24.3</v>
      </c>
      <c r="T92" s="184">
        <v>1.7</v>
      </c>
      <c r="U92" s="146">
        <f t="shared" si="7"/>
        <v>6.9958847736625511</v>
      </c>
      <c r="V92" s="24">
        <v>1580</v>
      </c>
      <c r="W92" s="24">
        <v>460</v>
      </c>
      <c r="X92" s="22">
        <f t="shared" si="8"/>
        <v>65.774647887323951</v>
      </c>
      <c r="Y92" s="29">
        <f t="shared" si="9"/>
        <v>2.5944444444444446</v>
      </c>
    </row>
    <row r="93" spans="1:25" s="54" customFormat="1" x14ac:dyDescent="0.2">
      <c r="A93" s="54" t="s">
        <v>1699</v>
      </c>
      <c r="B93" s="22">
        <v>17.239999999999998</v>
      </c>
      <c r="C93" s="24">
        <v>7.75</v>
      </c>
      <c r="D93" s="25">
        <v>0.31</v>
      </c>
      <c r="E93" s="25">
        <v>2.6040000000000001</v>
      </c>
      <c r="F93" s="25">
        <v>7.3999999999999996E-2</v>
      </c>
      <c r="G93" s="23">
        <f t="shared" si="5"/>
        <v>0.33600000000000002</v>
      </c>
      <c r="H93" s="24">
        <f t="shared" si="6"/>
        <v>8.3619400000000006</v>
      </c>
      <c r="I93" s="25">
        <v>3.2000000000000001E-2</v>
      </c>
      <c r="J93" s="25">
        <v>2.7E-2</v>
      </c>
      <c r="K93" s="25">
        <v>3.8E-3</v>
      </c>
      <c r="L93" s="25">
        <v>4.4999999999999999E-4</v>
      </c>
      <c r="M93" s="28">
        <v>0.01</v>
      </c>
      <c r="N93" s="25">
        <v>7.3999999999999996E-2</v>
      </c>
      <c r="O93" s="25">
        <v>6.9000000000000006E-2</v>
      </c>
      <c r="P93" s="25"/>
      <c r="Q93" s="25">
        <v>27</v>
      </c>
      <c r="R93" s="25">
        <v>27</v>
      </c>
      <c r="S93" s="184">
        <v>24.4</v>
      </c>
      <c r="T93" s="184">
        <v>2.9</v>
      </c>
      <c r="U93" s="147">
        <f t="shared" si="7"/>
        <v>11.885245901639346</v>
      </c>
      <c r="V93" s="24">
        <v>-1400</v>
      </c>
      <c r="W93" s="37">
        <v>1600</v>
      </c>
      <c r="X93" s="22">
        <f t="shared" si="8"/>
        <v>9.6296296296296333</v>
      </c>
      <c r="Y93" s="22">
        <f t="shared" si="9"/>
        <v>9.6296296296296352E-2</v>
      </c>
    </row>
    <row r="94" spans="1:25" x14ac:dyDescent="0.2">
      <c r="A94" s="50" t="s">
        <v>1700</v>
      </c>
      <c r="B94" s="84">
        <v>7.4936999999999996</v>
      </c>
      <c r="C94" s="32">
        <v>40.1</v>
      </c>
      <c r="D94" s="17">
        <v>2.5</v>
      </c>
      <c r="E94" s="17">
        <v>21.3</v>
      </c>
      <c r="F94" s="17">
        <v>1.7</v>
      </c>
      <c r="G94" s="31">
        <f t="shared" si="5"/>
        <v>0.53117206982543641</v>
      </c>
      <c r="H94" s="32">
        <f t="shared" si="6"/>
        <v>45.105499999999999</v>
      </c>
      <c r="I94" s="17">
        <v>2.9000000000000001E-2</v>
      </c>
      <c r="J94" s="17">
        <v>1.0999999999999999E-2</v>
      </c>
      <c r="K94" s="17">
        <v>3.8300000000000001E-3</v>
      </c>
      <c r="L94" s="17">
        <v>2.5999999999999998E-4</v>
      </c>
      <c r="M94" s="132">
        <v>1.6172000000000001E-3</v>
      </c>
      <c r="N94" s="17">
        <v>5.3999999999999999E-2</v>
      </c>
      <c r="O94" s="17">
        <v>0.02</v>
      </c>
      <c r="P94" s="17"/>
      <c r="Q94" s="17">
        <v>28</v>
      </c>
      <c r="R94" s="17">
        <v>11</v>
      </c>
      <c r="S94" s="182">
        <v>24.7</v>
      </c>
      <c r="T94" s="182">
        <v>1.7</v>
      </c>
      <c r="U94" s="121">
        <f t="shared" si="7"/>
        <v>6.8825910931174086</v>
      </c>
      <c r="V94" s="32">
        <v>320</v>
      </c>
      <c r="W94" s="32">
        <v>610</v>
      </c>
      <c r="X94" s="30">
        <f t="shared" si="8"/>
        <v>11.785714285714288</v>
      </c>
      <c r="Y94" s="30">
        <f t="shared" si="9"/>
        <v>0.30000000000000004</v>
      </c>
    </row>
    <row r="95" spans="1:25" x14ac:dyDescent="0.2">
      <c r="A95" s="50" t="s">
        <v>1701</v>
      </c>
      <c r="B95" s="30">
        <v>12.316000000000001</v>
      </c>
      <c r="C95" s="32">
        <v>146.5</v>
      </c>
      <c r="D95" s="17">
        <v>3.9</v>
      </c>
      <c r="E95" s="17">
        <v>106.8</v>
      </c>
      <c r="F95" s="17">
        <v>2.9</v>
      </c>
      <c r="G95" s="31">
        <f t="shared" si="5"/>
        <v>0.72901023890784977</v>
      </c>
      <c r="H95" s="32">
        <f t="shared" si="6"/>
        <v>171.59800000000001</v>
      </c>
      <c r="I95" s="17">
        <v>2.76E-2</v>
      </c>
      <c r="J95" s="17">
        <v>2.5999999999999999E-3</v>
      </c>
      <c r="K95" s="17">
        <v>3.8800000000000002E-3</v>
      </c>
      <c r="L95" s="17">
        <v>1.2E-4</v>
      </c>
      <c r="M95" s="17">
        <v>0.13919999999999999</v>
      </c>
      <c r="N95" s="17">
        <v>4.8599999999999997E-2</v>
      </c>
      <c r="O95" s="17">
        <v>4.5999999999999999E-3</v>
      </c>
      <c r="P95" s="17"/>
      <c r="Q95" s="17">
        <v>27.6</v>
      </c>
      <c r="R95" s="17">
        <v>2.5</v>
      </c>
      <c r="S95" s="182">
        <v>24.96</v>
      </c>
      <c r="T95" s="182">
        <v>0.77</v>
      </c>
      <c r="U95" s="121">
        <f t="shared" si="7"/>
        <v>3.0849358974358974</v>
      </c>
      <c r="V95" s="32">
        <v>220</v>
      </c>
      <c r="W95" s="32">
        <v>190</v>
      </c>
      <c r="X95" s="30">
        <f t="shared" si="8"/>
        <v>9.5652173913043477</v>
      </c>
      <c r="Y95" s="30">
        <f t="shared" si="9"/>
        <v>1.0560000000000003</v>
      </c>
    </row>
    <row r="96" spans="1:25" x14ac:dyDescent="0.2">
      <c r="A96" s="50" t="s">
        <v>1702</v>
      </c>
      <c r="B96" s="30">
        <v>17.387</v>
      </c>
      <c r="C96" s="32">
        <v>169.9</v>
      </c>
      <c r="D96" s="17">
        <v>7</v>
      </c>
      <c r="E96" s="17">
        <v>86</v>
      </c>
      <c r="F96" s="17">
        <v>2.9</v>
      </c>
      <c r="G96" s="31">
        <f t="shared" si="5"/>
        <v>0.50618010594467333</v>
      </c>
      <c r="H96" s="32">
        <f t="shared" si="6"/>
        <v>190.11</v>
      </c>
      <c r="I96" s="17">
        <v>2.6200000000000001E-2</v>
      </c>
      <c r="J96" s="17">
        <v>2.3999999999999998E-3</v>
      </c>
      <c r="K96" s="17">
        <v>3.8890000000000001E-3</v>
      </c>
      <c r="L96" s="17">
        <v>1E-4</v>
      </c>
      <c r="M96" s="132">
        <v>3.7682E-2</v>
      </c>
      <c r="N96" s="17">
        <v>4.9399999999999999E-2</v>
      </c>
      <c r="O96" s="17">
        <v>4.3E-3</v>
      </c>
      <c r="P96" s="17"/>
      <c r="Q96" s="17">
        <v>26.3</v>
      </c>
      <c r="R96" s="17">
        <v>2.4</v>
      </c>
      <c r="S96" s="182">
        <v>25.02</v>
      </c>
      <c r="T96" s="182">
        <v>0.64</v>
      </c>
      <c r="U96" s="121">
        <f t="shared" si="7"/>
        <v>2.5579536370903275</v>
      </c>
      <c r="V96" s="32">
        <v>140</v>
      </c>
      <c r="W96" s="32">
        <v>160</v>
      </c>
      <c r="X96" s="30">
        <f t="shared" si="8"/>
        <v>4.8669201520912591</v>
      </c>
      <c r="Y96" s="30">
        <f t="shared" si="9"/>
        <v>0.53333333333333388</v>
      </c>
    </row>
    <row r="97" spans="1:25" x14ac:dyDescent="0.2">
      <c r="A97" s="50" t="s">
        <v>1703</v>
      </c>
      <c r="B97" s="30">
        <v>21.696999999999999</v>
      </c>
      <c r="C97" s="32">
        <v>154.4</v>
      </c>
      <c r="D97" s="17">
        <v>7</v>
      </c>
      <c r="E97" s="17">
        <v>143.80000000000001</v>
      </c>
      <c r="F97" s="17">
        <v>3.4</v>
      </c>
      <c r="G97" s="31">
        <f t="shared" si="5"/>
        <v>0.93134715025906745</v>
      </c>
      <c r="H97" s="32">
        <f t="shared" si="6"/>
        <v>188.19300000000001</v>
      </c>
      <c r="I97" s="17">
        <v>2.52E-2</v>
      </c>
      <c r="J97" s="17">
        <v>2.5000000000000001E-3</v>
      </c>
      <c r="K97" s="17">
        <v>3.8999999999999998E-3</v>
      </c>
      <c r="L97" s="17">
        <v>1.8000000000000001E-4</v>
      </c>
      <c r="M97" s="132">
        <v>0.29669000000000001</v>
      </c>
      <c r="N97" s="17">
        <v>4.7600000000000003E-2</v>
      </c>
      <c r="O97" s="17">
        <v>4.3E-3</v>
      </c>
      <c r="P97" s="17"/>
      <c r="Q97" s="17">
        <v>25.2</v>
      </c>
      <c r="R97" s="17">
        <v>2.4</v>
      </c>
      <c r="S97" s="182">
        <v>25.1</v>
      </c>
      <c r="T97" s="182">
        <v>1.2</v>
      </c>
      <c r="U97" s="121">
        <f t="shared" si="7"/>
        <v>4.7808764940239037</v>
      </c>
      <c r="V97" s="32">
        <v>100</v>
      </c>
      <c r="W97" s="32">
        <v>160</v>
      </c>
      <c r="X97" s="30">
        <f t="shared" si="8"/>
        <v>0.39682539682538431</v>
      </c>
      <c r="Y97" s="30">
        <f t="shared" si="9"/>
        <v>4.1666666666665783E-2</v>
      </c>
    </row>
    <row r="98" spans="1:25" x14ac:dyDescent="0.2">
      <c r="A98" s="50" t="s">
        <v>1704</v>
      </c>
      <c r="B98" s="30">
        <v>12</v>
      </c>
      <c r="C98" s="32">
        <v>144.9</v>
      </c>
      <c r="D98" s="17">
        <v>5.8</v>
      </c>
      <c r="E98" s="17">
        <v>65.400000000000006</v>
      </c>
      <c r="F98" s="17">
        <v>2.6</v>
      </c>
      <c r="G98" s="31">
        <f t="shared" si="5"/>
        <v>0.45134575569358182</v>
      </c>
      <c r="H98" s="32">
        <f t="shared" si="6"/>
        <v>160.26900000000001</v>
      </c>
      <c r="I98" s="17">
        <v>2.5999999999999999E-2</v>
      </c>
      <c r="J98" s="17">
        <v>3.3999999999999998E-3</v>
      </c>
      <c r="K98" s="17">
        <v>3.96E-3</v>
      </c>
      <c r="L98" s="17">
        <v>1.4999999999999999E-4</v>
      </c>
      <c r="M98" s="132">
        <v>0.25048999999999999</v>
      </c>
      <c r="N98" s="17">
        <v>4.4200000000000003E-2</v>
      </c>
      <c r="O98" s="17">
        <v>5.8999999999999999E-3</v>
      </c>
      <c r="P98" s="17"/>
      <c r="Q98" s="17">
        <v>26</v>
      </c>
      <c r="R98" s="17">
        <v>3.4</v>
      </c>
      <c r="S98" s="182">
        <v>25.47</v>
      </c>
      <c r="T98" s="182">
        <v>0.98</v>
      </c>
      <c r="U98" s="121">
        <f t="shared" si="7"/>
        <v>3.8476639183352965</v>
      </c>
      <c r="V98" s="32">
        <v>50</v>
      </c>
      <c r="W98" s="32">
        <v>230</v>
      </c>
      <c r="X98" s="30">
        <f t="shared" si="8"/>
        <v>2.0384615384615445</v>
      </c>
      <c r="Y98" s="30">
        <f t="shared" si="9"/>
        <v>0.1558823529411768</v>
      </c>
    </row>
    <row r="99" spans="1:25" x14ac:dyDescent="0.2">
      <c r="A99" s="50" t="s">
        <v>1705</v>
      </c>
      <c r="B99" s="30">
        <v>19.149999999999999</v>
      </c>
      <c r="C99" s="32">
        <v>56.2</v>
      </c>
      <c r="D99" s="17">
        <v>2.5</v>
      </c>
      <c r="E99" s="17">
        <v>39.200000000000003</v>
      </c>
      <c r="F99" s="17">
        <v>1.1000000000000001</v>
      </c>
      <c r="G99" s="31">
        <f t="shared" si="5"/>
        <v>0.697508896797153</v>
      </c>
      <c r="H99" s="32">
        <f t="shared" si="6"/>
        <v>65.412000000000006</v>
      </c>
      <c r="I99" s="17">
        <v>2.5899999999999999E-2</v>
      </c>
      <c r="J99" s="17">
        <v>3.8999999999999998E-3</v>
      </c>
      <c r="K99" s="17">
        <v>3.9699999999999996E-3</v>
      </c>
      <c r="L99" s="17">
        <v>2.4000000000000001E-4</v>
      </c>
      <c r="M99" s="34">
        <v>0.01</v>
      </c>
      <c r="N99" s="17">
        <v>4.7699999999999999E-2</v>
      </c>
      <c r="O99" s="17">
        <v>8.3000000000000001E-3</v>
      </c>
      <c r="P99" s="17"/>
      <c r="Q99" s="17">
        <v>25.8</v>
      </c>
      <c r="R99" s="17">
        <v>3.8</v>
      </c>
      <c r="S99" s="182">
        <v>25.5</v>
      </c>
      <c r="T99" s="182">
        <v>1.6</v>
      </c>
      <c r="U99" s="121">
        <f t="shared" si="7"/>
        <v>6.2745098039215685</v>
      </c>
      <c r="V99" s="32">
        <v>130</v>
      </c>
      <c r="W99" s="32">
        <v>280</v>
      </c>
      <c r="X99" s="30">
        <f t="shared" si="8"/>
        <v>1.1627906976744207</v>
      </c>
      <c r="Y99" s="30">
        <f t="shared" si="9"/>
        <v>7.8947368421052821E-2</v>
      </c>
    </row>
    <row r="100" spans="1:25" x14ac:dyDescent="0.2">
      <c r="A100" s="50" t="s">
        <v>1706</v>
      </c>
      <c r="B100" s="84">
        <v>6.2691999999999997</v>
      </c>
      <c r="C100" s="32">
        <v>148.6</v>
      </c>
      <c r="D100" s="17">
        <v>4.5999999999999996</v>
      </c>
      <c r="E100" s="17">
        <v>104</v>
      </c>
      <c r="F100" s="17">
        <v>2.8</v>
      </c>
      <c r="G100" s="31">
        <f t="shared" si="5"/>
        <v>0.69986541049798123</v>
      </c>
      <c r="H100" s="32">
        <f t="shared" si="6"/>
        <v>173.04</v>
      </c>
      <c r="I100" s="17">
        <v>2.6499999999999999E-2</v>
      </c>
      <c r="J100" s="17">
        <v>5.4999999999999997E-3</v>
      </c>
      <c r="K100" s="17">
        <v>4.0299999999999997E-3</v>
      </c>
      <c r="L100" s="17">
        <v>2.4000000000000001E-4</v>
      </c>
      <c r="M100" s="132">
        <v>0.15412999999999999</v>
      </c>
      <c r="N100" s="17">
        <v>4.9000000000000002E-2</v>
      </c>
      <c r="O100" s="17">
        <v>0.01</v>
      </c>
      <c r="P100" s="17"/>
      <c r="Q100" s="17">
        <v>26.5</v>
      </c>
      <c r="R100" s="17">
        <v>5.5</v>
      </c>
      <c r="S100" s="182">
        <v>25.9</v>
      </c>
      <c r="T100" s="182">
        <v>1.5</v>
      </c>
      <c r="U100" s="121">
        <f t="shared" si="7"/>
        <v>5.7915057915057915</v>
      </c>
      <c r="V100" s="32">
        <v>180</v>
      </c>
      <c r="W100" s="32">
        <v>400</v>
      </c>
      <c r="X100" s="30">
        <f t="shared" si="8"/>
        <v>2.264150943396237</v>
      </c>
      <c r="Y100" s="30">
        <f t="shared" si="9"/>
        <v>0.10909090909090935</v>
      </c>
    </row>
    <row r="101" spans="1:25" x14ac:dyDescent="0.2">
      <c r="A101" s="50" t="s">
        <v>1707</v>
      </c>
      <c r="B101" s="30">
        <v>9.8445999999999998</v>
      </c>
      <c r="C101" s="32">
        <v>59.8</v>
      </c>
      <c r="D101" s="17">
        <v>1.3</v>
      </c>
      <c r="E101" s="17">
        <v>38.380000000000003</v>
      </c>
      <c r="F101" s="17">
        <v>0.94</v>
      </c>
      <c r="G101" s="31">
        <f t="shared" si="5"/>
        <v>0.64180602006688969</v>
      </c>
      <c r="H101" s="32">
        <f t="shared" si="6"/>
        <v>68.819299999999998</v>
      </c>
      <c r="I101" s="17">
        <v>2.7E-2</v>
      </c>
      <c r="J101" s="17">
        <v>6.7999999999999996E-3</v>
      </c>
      <c r="K101" s="17">
        <v>4.0299999999999997E-3</v>
      </c>
      <c r="L101" s="17">
        <v>2.5999999999999998E-4</v>
      </c>
      <c r="M101" s="132">
        <v>0.22433</v>
      </c>
      <c r="N101" s="17">
        <v>4.9000000000000002E-2</v>
      </c>
      <c r="O101" s="17">
        <v>1.0999999999999999E-2</v>
      </c>
      <c r="P101" s="17"/>
      <c r="Q101" s="17">
        <v>26.8</v>
      </c>
      <c r="R101" s="17">
        <v>6.7</v>
      </c>
      <c r="S101" s="182">
        <v>25.9</v>
      </c>
      <c r="T101" s="182">
        <v>1.6</v>
      </c>
      <c r="U101" s="121">
        <f t="shared" si="7"/>
        <v>6.1776061776061786</v>
      </c>
      <c r="V101" s="32">
        <v>190</v>
      </c>
      <c r="W101" s="32">
        <v>390</v>
      </c>
      <c r="X101" s="30">
        <f t="shared" si="8"/>
        <v>3.3582089552238847</v>
      </c>
      <c r="Y101" s="30">
        <f t="shared" si="9"/>
        <v>0.13432835820895553</v>
      </c>
    </row>
    <row r="102" spans="1:25" x14ac:dyDescent="0.2">
      <c r="A102" s="50" t="s">
        <v>1708</v>
      </c>
      <c r="B102" s="30">
        <v>18.361999999999998</v>
      </c>
      <c r="C102" s="32">
        <v>127.9</v>
      </c>
      <c r="D102" s="17">
        <v>5.4</v>
      </c>
      <c r="E102" s="17">
        <v>104.5</v>
      </c>
      <c r="F102" s="17">
        <v>4.7</v>
      </c>
      <c r="G102" s="31">
        <f t="shared" si="5"/>
        <v>0.81704456606723996</v>
      </c>
      <c r="H102" s="32">
        <f t="shared" si="6"/>
        <v>152.45750000000001</v>
      </c>
      <c r="I102" s="17">
        <v>2.7799999999999998E-2</v>
      </c>
      <c r="J102" s="17">
        <v>2.5000000000000001E-3</v>
      </c>
      <c r="K102" s="17">
        <v>4.0400000000000002E-3</v>
      </c>
      <c r="L102" s="17">
        <v>1.1E-4</v>
      </c>
      <c r="M102" s="17">
        <v>0.16772000000000001</v>
      </c>
      <c r="N102" s="17">
        <v>4.9099999999999998E-2</v>
      </c>
      <c r="O102" s="17">
        <v>4.4999999999999997E-3</v>
      </c>
      <c r="P102" s="17"/>
      <c r="Q102" s="17">
        <v>27.8</v>
      </c>
      <c r="R102" s="17">
        <v>2.5</v>
      </c>
      <c r="S102" s="182">
        <v>25.99</v>
      </c>
      <c r="T102" s="182">
        <v>0.72</v>
      </c>
      <c r="U102" s="121">
        <f t="shared" si="7"/>
        <v>2.770296267795306</v>
      </c>
      <c r="V102" s="32">
        <v>170</v>
      </c>
      <c r="W102" s="32">
        <v>170</v>
      </c>
      <c r="X102" s="30">
        <f t="shared" si="8"/>
        <v>6.5107913669064876</v>
      </c>
      <c r="Y102" s="30">
        <f t="shared" si="9"/>
        <v>0.72400000000000087</v>
      </c>
    </row>
    <row r="103" spans="1:25" x14ac:dyDescent="0.2">
      <c r="A103" s="50" t="s">
        <v>1709</v>
      </c>
      <c r="B103" s="30">
        <v>21.942</v>
      </c>
      <c r="C103" s="32">
        <v>115.9</v>
      </c>
      <c r="D103" s="17">
        <v>9.6</v>
      </c>
      <c r="E103" s="17">
        <v>89.7</v>
      </c>
      <c r="F103" s="17">
        <v>9.3000000000000007</v>
      </c>
      <c r="G103" s="31">
        <f t="shared" si="5"/>
        <v>0.77394305435720445</v>
      </c>
      <c r="H103" s="32">
        <f t="shared" si="6"/>
        <v>136.9795</v>
      </c>
      <c r="I103" s="17">
        <v>2.6100000000000002E-2</v>
      </c>
      <c r="J103" s="17">
        <v>2.3E-3</v>
      </c>
      <c r="K103" s="17">
        <v>4.1000000000000003E-3</v>
      </c>
      <c r="L103" s="17">
        <v>3.6999999999999999E-4</v>
      </c>
      <c r="M103" s="132">
        <v>0.56513999999999998</v>
      </c>
      <c r="N103" s="17">
        <v>4.7300000000000002E-2</v>
      </c>
      <c r="O103" s="17">
        <v>4.1999999999999997E-3</v>
      </c>
      <c r="P103" s="17"/>
      <c r="Q103" s="17">
        <v>26.1</v>
      </c>
      <c r="R103" s="17">
        <v>2.2000000000000002</v>
      </c>
      <c r="S103" s="182">
        <v>26.4</v>
      </c>
      <c r="T103" s="182">
        <v>2.4</v>
      </c>
      <c r="U103" s="121">
        <f t="shared" si="7"/>
        <v>9.0909090909090917</v>
      </c>
      <c r="V103" s="32">
        <v>70</v>
      </c>
      <c r="W103" s="32">
        <v>160</v>
      </c>
      <c r="X103" s="30">
        <f t="shared" si="8"/>
        <v>-1.1494252873563093</v>
      </c>
      <c r="Y103" s="30">
        <f t="shared" si="9"/>
        <v>-0.13636363636363505</v>
      </c>
    </row>
    <row r="104" spans="1:25" s="54" customFormat="1" x14ac:dyDescent="0.2">
      <c r="A104" s="54" t="s">
        <v>1710</v>
      </c>
      <c r="B104" s="22">
        <v>15.98</v>
      </c>
      <c r="C104" s="37">
        <v>6.75</v>
      </c>
      <c r="D104" s="25">
        <v>0.28999999999999998</v>
      </c>
      <c r="E104" s="25">
        <v>2.8</v>
      </c>
      <c r="F104" s="25">
        <v>0.13</v>
      </c>
      <c r="G104" s="23">
        <f t="shared" si="5"/>
        <v>0.4148148148148148</v>
      </c>
      <c r="H104" s="24">
        <f t="shared" si="6"/>
        <v>7.4079999999999995</v>
      </c>
      <c r="I104" s="25">
        <v>5.5E-2</v>
      </c>
      <c r="J104" s="25">
        <v>2.9000000000000001E-2</v>
      </c>
      <c r="K104" s="25">
        <v>4.1000000000000003E-3</v>
      </c>
      <c r="L104" s="25">
        <v>6.0999999999999997E-4</v>
      </c>
      <c r="M104" s="28">
        <v>0.01</v>
      </c>
      <c r="N104" s="25">
        <v>7.9000000000000001E-2</v>
      </c>
      <c r="O104" s="25">
        <v>7.0000000000000007E-2</v>
      </c>
      <c r="P104" s="25"/>
      <c r="Q104" s="25">
        <v>49</v>
      </c>
      <c r="R104" s="25">
        <v>27</v>
      </c>
      <c r="S104" s="184">
        <v>26.4</v>
      </c>
      <c r="T104" s="184">
        <v>3.9</v>
      </c>
      <c r="U104" s="147">
        <f t="shared" si="7"/>
        <v>14.772727272727273</v>
      </c>
      <c r="V104" s="24">
        <v>-200</v>
      </c>
      <c r="W104" s="37">
        <v>1200</v>
      </c>
      <c r="X104" s="22">
        <f t="shared" si="8"/>
        <v>46.122448979591837</v>
      </c>
      <c r="Y104" s="22">
        <f t="shared" si="9"/>
        <v>0.83703703703703713</v>
      </c>
    </row>
    <row r="105" spans="1:25" s="54" customFormat="1" x14ac:dyDescent="0.2">
      <c r="A105" s="54" t="s">
        <v>1711</v>
      </c>
      <c r="B105" s="22">
        <v>10.077</v>
      </c>
      <c r="C105" s="24">
        <v>236</v>
      </c>
      <c r="D105" s="25">
        <v>16</v>
      </c>
      <c r="E105" s="25">
        <v>129.69999999999999</v>
      </c>
      <c r="F105" s="25">
        <v>5.7</v>
      </c>
      <c r="G105" s="23">
        <f t="shared" si="5"/>
        <v>0.54957627118644059</v>
      </c>
      <c r="H105" s="24">
        <f t="shared" si="6"/>
        <v>266.47949999999997</v>
      </c>
      <c r="I105" s="25">
        <v>4.2999999999999997E-2</v>
      </c>
      <c r="J105" s="25">
        <v>5.4000000000000003E-3</v>
      </c>
      <c r="K105" s="25">
        <v>4.13E-3</v>
      </c>
      <c r="L105" s="25">
        <v>1.8000000000000001E-4</v>
      </c>
      <c r="M105" s="183">
        <v>0.35757</v>
      </c>
      <c r="N105" s="25">
        <v>7.5200000000000003E-2</v>
      </c>
      <c r="O105" s="25">
        <v>8.8999999999999999E-3</v>
      </c>
      <c r="P105" s="25"/>
      <c r="Q105" s="25">
        <v>42.7</v>
      </c>
      <c r="R105" s="25">
        <v>5.3</v>
      </c>
      <c r="S105" s="184">
        <v>26.5</v>
      </c>
      <c r="T105" s="184">
        <v>1.2</v>
      </c>
      <c r="U105" s="146">
        <f t="shared" si="7"/>
        <v>4.5283018867924527</v>
      </c>
      <c r="V105" s="24">
        <v>980</v>
      </c>
      <c r="W105" s="24">
        <v>240</v>
      </c>
      <c r="X105" s="22">
        <f t="shared" si="8"/>
        <v>37.93911007025762</v>
      </c>
      <c r="Y105" s="29">
        <f t="shared" si="9"/>
        <v>3.0566037735849063</v>
      </c>
    </row>
    <row r="106" spans="1:25" x14ac:dyDescent="0.2">
      <c r="A106" s="50" t="s">
        <v>1712</v>
      </c>
      <c r="B106" s="84">
        <v>7.1487999999999996</v>
      </c>
      <c r="C106" s="32">
        <v>228.9</v>
      </c>
      <c r="D106" s="17">
        <v>5.3</v>
      </c>
      <c r="E106" s="17">
        <v>132.80000000000001</v>
      </c>
      <c r="F106" s="17">
        <v>2.2000000000000002</v>
      </c>
      <c r="G106" s="31">
        <f t="shared" si="5"/>
        <v>0.58016601135867196</v>
      </c>
      <c r="H106" s="32">
        <f t="shared" si="6"/>
        <v>260.108</v>
      </c>
      <c r="I106" s="17">
        <v>2.9000000000000001E-2</v>
      </c>
      <c r="J106" s="17">
        <v>3.5000000000000001E-3</v>
      </c>
      <c r="K106" s="17">
        <v>4.1399999999999996E-3</v>
      </c>
      <c r="L106" s="17">
        <v>1.9000000000000001E-4</v>
      </c>
      <c r="M106" s="17">
        <v>9.1788999999999996E-2</v>
      </c>
      <c r="N106" s="17">
        <v>5.1299999999999998E-2</v>
      </c>
      <c r="O106" s="17">
        <v>6.1000000000000004E-3</v>
      </c>
      <c r="P106" s="17"/>
      <c r="Q106" s="17">
        <v>29</v>
      </c>
      <c r="R106" s="17">
        <v>3.4</v>
      </c>
      <c r="S106" s="182">
        <v>26.6</v>
      </c>
      <c r="T106" s="182">
        <v>1.2</v>
      </c>
      <c r="U106" s="121">
        <f t="shared" si="7"/>
        <v>4.5112781954887211</v>
      </c>
      <c r="V106" s="32">
        <v>280</v>
      </c>
      <c r="W106" s="32">
        <v>220</v>
      </c>
      <c r="X106" s="30">
        <f t="shared" si="8"/>
        <v>8.2758620689655125</v>
      </c>
      <c r="Y106" s="30">
        <f t="shared" si="9"/>
        <v>0.70588235294117607</v>
      </c>
    </row>
    <row r="107" spans="1:25" x14ac:dyDescent="0.2">
      <c r="A107" s="50" t="s">
        <v>1713</v>
      </c>
      <c r="B107" s="30">
        <v>9.5142000000000007</v>
      </c>
      <c r="C107" s="32">
        <v>148.5</v>
      </c>
      <c r="D107" s="17">
        <v>5.3</v>
      </c>
      <c r="E107" s="17">
        <v>118.6</v>
      </c>
      <c r="F107" s="17">
        <v>4.5</v>
      </c>
      <c r="G107" s="31">
        <f t="shared" si="5"/>
        <v>0.79865319865319861</v>
      </c>
      <c r="H107" s="32">
        <f t="shared" si="6"/>
        <v>176.37100000000001</v>
      </c>
      <c r="I107" s="17">
        <v>2.9899999999999999E-2</v>
      </c>
      <c r="J107" s="17">
        <v>2.7000000000000001E-3</v>
      </c>
      <c r="K107" s="17">
        <v>4.15E-3</v>
      </c>
      <c r="L107" s="17">
        <v>1.4999999999999999E-4</v>
      </c>
      <c r="M107" s="17">
        <v>4.1409000000000001E-2</v>
      </c>
      <c r="N107" s="17">
        <v>5.0500000000000003E-2</v>
      </c>
      <c r="O107" s="17">
        <v>4.8999999999999998E-3</v>
      </c>
      <c r="P107" s="17"/>
      <c r="Q107" s="17">
        <v>29.8</v>
      </c>
      <c r="R107" s="17">
        <v>2.7</v>
      </c>
      <c r="S107" s="182">
        <v>26.67</v>
      </c>
      <c r="T107" s="182">
        <v>0.96</v>
      </c>
      <c r="U107" s="121">
        <f t="shared" si="7"/>
        <v>3.5995500562429692</v>
      </c>
      <c r="V107" s="32">
        <v>230</v>
      </c>
      <c r="W107" s="32">
        <v>200</v>
      </c>
      <c r="X107" s="30">
        <f t="shared" si="8"/>
        <v>10.503355704697981</v>
      </c>
      <c r="Y107" s="30">
        <f t="shared" si="9"/>
        <v>1.1592592592592588</v>
      </c>
    </row>
    <row r="108" spans="1:25" s="54" customFormat="1" x14ac:dyDescent="0.2">
      <c r="A108" s="54" t="s">
        <v>1714</v>
      </c>
      <c r="B108" s="22">
        <v>22.088999999999999</v>
      </c>
      <c r="C108" s="24">
        <v>5.9</v>
      </c>
      <c r="D108" s="25">
        <v>0.28000000000000003</v>
      </c>
      <c r="E108" s="25">
        <v>2.1240000000000001</v>
      </c>
      <c r="F108" s="25">
        <v>8.8999999999999996E-2</v>
      </c>
      <c r="G108" s="23">
        <f t="shared" si="5"/>
        <v>0.36</v>
      </c>
      <c r="H108" s="24">
        <f t="shared" si="6"/>
        <v>6.3991400000000001</v>
      </c>
      <c r="I108" s="25">
        <v>1.0999999999999999E-2</v>
      </c>
      <c r="J108" s="25">
        <v>2.5999999999999999E-2</v>
      </c>
      <c r="K108" s="25">
        <v>4.1700000000000001E-3</v>
      </c>
      <c r="L108" s="25">
        <v>5.5999999999999995E-4</v>
      </c>
      <c r="M108" s="183">
        <v>1.5325E-2</v>
      </c>
      <c r="N108" s="25">
        <v>3.3000000000000002E-2</v>
      </c>
      <c r="O108" s="25">
        <v>8.3000000000000004E-2</v>
      </c>
      <c r="P108" s="25"/>
      <c r="Q108" s="25">
        <v>9</v>
      </c>
      <c r="R108" s="25">
        <v>26</v>
      </c>
      <c r="S108" s="184">
        <v>26.8</v>
      </c>
      <c r="T108" s="184">
        <v>3.6</v>
      </c>
      <c r="U108" s="147">
        <f t="shared" si="7"/>
        <v>13.432835820895523</v>
      </c>
      <c r="V108" s="24">
        <v>-2300</v>
      </c>
      <c r="W108" s="37">
        <v>2600</v>
      </c>
      <c r="X108" s="22">
        <f t="shared" si="8"/>
        <v>-197.77777777777777</v>
      </c>
      <c r="Y108" s="22">
        <f t="shared" si="9"/>
        <v>-0.68461538461538463</v>
      </c>
    </row>
    <row r="109" spans="1:25" s="54" customFormat="1" x14ac:dyDescent="0.2">
      <c r="A109" s="54" t="s">
        <v>1715</v>
      </c>
      <c r="B109" s="22">
        <v>18.698</v>
      </c>
      <c r="C109" s="24">
        <v>8.35</v>
      </c>
      <c r="D109" s="25">
        <v>0.37</v>
      </c>
      <c r="E109" s="25">
        <v>3.57</v>
      </c>
      <c r="F109" s="25">
        <v>0.15</v>
      </c>
      <c r="G109" s="23">
        <f t="shared" si="5"/>
        <v>0.42754491017964069</v>
      </c>
      <c r="H109" s="24">
        <f t="shared" si="6"/>
        <v>9.1889500000000002</v>
      </c>
      <c r="I109" s="25">
        <v>2.1999999999999999E-2</v>
      </c>
      <c r="J109" s="25">
        <v>2.1999999999999999E-2</v>
      </c>
      <c r="K109" s="25">
        <v>4.1700000000000001E-3</v>
      </c>
      <c r="L109" s="25">
        <v>5.5000000000000003E-4</v>
      </c>
      <c r="M109" s="28">
        <v>0.01</v>
      </c>
      <c r="N109" s="25">
        <v>4.4999999999999998E-2</v>
      </c>
      <c r="O109" s="25">
        <v>8.7999999999999995E-2</v>
      </c>
      <c r="P109" s="25"/>
      <c r="Q109" s="25">
        <v>21</v>
      </c>
      <c r="R109" s="25">
        <v>21</v>
      </c>
      <c r="S109" s="184">
        <v>26.8</v>
      </c>
      <c r="T109" s="184">
        <v>3.5</v>
      </c>
      <c r="U109" s="147">
        <f t="shared" si="7"/>
        <v>13.059701492537313</v>
      </c>
      <c r="V109" s="24">
        <v>-800</v>
      </c>
      <c r="W109" s="37">
        <v>1400</v>
      </c>
      <c r="X109" s="22">
        <f t="shared" si="8"/>
        <v>-27.619047619047631</v>
      </c>
      <c r="Y109" s="22">
        <f t="shared" si="9"/>
        <v>-0.27619047619047621</v>
      </c>
    </row>
    <row r="110" spans="1:25" s="54" customFormat="1" x14ac:dyDescent="0.2">
      <c r="A110" s="54" t="s">
        <v>1716</v>
      </c>
      <c r="B110" s="22">
        <v>11.252000000000001</v>
      </c>
      <c r="C110" s="37">
        <v>3.52</v>
      </c>
      <c r="D110" s="25">
        <v>0.14000000000000001</v>
      </c>
      <c r="E110" s="25">
        <v>1.06</v>
      </c>
      <c r="F110" s="25">
        <v>0.1</v>
      </c>
      <c r="G110" s="23">
        <f t="shared" si="5"/>
        <v>0.30113636363636365</v>
      </c>
      <c r="H110" s="24">
        <f t="shared" si="6"/>
        <v>3.7690999999999999</v>
      </c>
      <c r="I110" s="25">
        <v>0.13600000000000001</v>
      </c>
      <c r="J110" s="25">
        <v>6.8000000000000005E-2</v>
      </c>
      <c r="K110" s="25">
        <v>4.1999999999999997E-3</v>
      </c>
      <c r="L110" s="25">
        <v>1.1000000000000001E-3</v>
      </c>
      <c r="M110" s="185">
        <v>5.0247E-2</v>
      </c>
      <c r="N110" s="25">
        <v>0.16</v>
      </c>
      <c r="O110" s="25">
        <v>0.33</v>
      </c>
      <c r="P110" s="25"/>
      <c r="Q110" s="25">
        <v>123</v>
      </c>
      <c r="R110" s="25">
        <v>65</v>
      </c>
      <c r="S110" s="184">
        <v>26.8</v>
      </c>
      <c r="T110" s="184">
        <v>7.2</v>
      </c>
      <c r="U110" s="147">
        <f t="shared" si="7"/>
        <v>26.865671641791046</v>
      </c>
      <c r="V110" s="24">
        <v>-5400</v>
      </c>
      <c r="W110" s="37">
        <v>7700</v>
      </c>
      <c r="X110" s="22">
        <f t="shared" si="8"/>
        <v>78.211382113821131</v>
      </c>
      <c r="Y110" s="29">
        <f t="shared" si="9"/>
        <v>1.48</v>
      </c>
    </row>
    <row r="111" spans="1:25" s="54" customFormat="1" x14ac:dyDescent="0.2">
      <c r="A111" s="54" t="s">
        <v>1717</v>
      </c>
      <c r="B111" s="22">
        <v>16.399999999999999</v>
      </c>
      <c r="C111" s="37">
        <v>4.4400000000000004</v>
      </c>
      <c r="D111" s="25">
        <v>0.2</v>
      </c>
      <c r="E111" s="25">
        <v>1.5840000000000001</v>
      </c>
      <c r="F111" s="25">
        <v>8.7999999999999995E-2</v>
      </c>
      <c r="G111" s="23">
        <f t="shared" si="5"/>
        <v>0.35675675675675672</v>
      </c>
      <c r="H111" s="24">
        <f t="shared" si="6"/>
        <v>4.8122400000000001</v>
      </c>
      <c r="I111" s="25">
        <v>8.3000000000000004E-2</v>
      </c>
      <c r="J111" s="25">
        <v>5.6000000000000001E-2</v>
      </c>
      <c r="K111" s="25">
        <v>4.1900000000000001E-3</v>
      </c>
      <c r="L111" s="25">
        <v>7.7999999999999999E-4</v>
      </c>
      <c r="M111" s="28">
        <v>0.01</v>
      </c>
      <c r="N111" s="25">
        <v>0.19</v>
      </c>
      <c r="O111" s="25">
        <v>0.15</v>
      </c>
      <c r="P111" s="25"/>
      <c r="Q111" s="25">
        <v>62</v>
      </c>
      <c r="R111" s="25">
        <v>52</v>
      </c>
      <c r="S111" s="184">
        <v>26.9</v>
      </c>
      <c r="T111" s="184">
        <v>5</v>
      </c>
      <c r="U111" s="147">
        <f t="shared" si="7"/>
        <v>18.587360594795541</v>
      </c>
      <c r="V111" s="24">
        <v>-1000</v>
      </c>
      <c r="W111" s="37">
        <v>2400</v>
      </c>
      <c r="X111" s="22">
        <f t="shared" si="8"/>
        <v>56.612903225806456</v>
      </c>
      <c r="Y111" s="22">
        <f t="shared" si="9"/>
        <v>0.67500000000000004</v>
      </c>
    </row>
    <row r="112" spans="1:25" x14ac:dyDescent="0.2">
      <c r="A112" s="50" t="s">
        <v>1718</v>
      </c>
      <c r="B112" s="30">
        <v>19.425000000000001</v>
      </c>
      <c r="C112" s="32">
        <v>80.400000000000006</v>
      </c>
      <c r="D112" s="17">
        <v>5.3</v>
      </c>
      <c r="E112" s="17">
        <v>51.5</v>
      </c>
      <c r="F112" s="17">
        <v>4.5</v>
      </c>
      <c r="G112" s="31">
        <f t="shared" si="5"/>
        <v>0.64054726368159198</v>
      </c>
      <c r="H112" s="32">
        <f t="shared" si="6"/>
        <v>92.502499999999998</v>
      </c>
      <c r="I112" s="17">
        <v>2.8500000000000001E-2</v>
      </c>
      <c r="J112" s="17">
        <v>3.3E-3</v>
      </c>
      <c r="K112" s="17">
        <v>4.1900000000000001E-3</v>
      </c>
      <c r="L112" s="17">
        <v>1.4999999999999999E-4</v>
      </c>
      <c r="M112" s="34">
        <v>0.01</v>
      </c>
      <c r="N112" s="17">
        <v>4.9000000000000002E-2</v>
      </c>
      <c r="O112" s="17">
        <v>6.1999999999999998E-3</v>
      </c>
      <c r="P112" s="17"/>
      <c r="Q112" s="17">
        <v>28.4</v>
      </c>
      <c r="R112" s="17">
        <v>3.3</v>
      </c>
      <c r="S112" s="182">
        <v>26.94</v>
      </c>
      <c r="T112" s="182">
        <v>0.96</v>
      </c>
      <c r="U112" s="121">
        <f t="shared" si="7"/>
        <v>3.5634743875278394</v>
      </c>
      <c r="V112" s="32">
        <v>140</v>
      </c>
      <c r="W112" s="32">
        <v>220</v>
      </c>
      <c r="X112" s="30">
        <f t="shared" si="8"/>
        <v>5.1408450704225288</v>
      </c>
      <c r="Y112" s="30">
        <f t="shared" si="9"/>
        <v>0.44242424242424161</v>
      </c>
    </row>
    <row r="113" spans="1:25" x14ac:dyDescent="0.2">
      <c r="A113" s="50" t="s">
        <v>1719</v>
      </c>
      <c r="B113" s="30">
        <v>22.138000000000002</v>
      </c>
      <c r="C113" s="32">
        <v>75.099999999999994</v>
      </c>
      <c r="D113" s="17">
        <v>3.9</v>
      </c>
      <c r="E113" s="17">
        <v>42.4</v>
      </c>
      <c r="F113" s="17">
        <v>1.6</v>
      </c>
      <c r="G113" s="31">
        <f t="shared" si="5"/>
        <v>0.5645805592543276</v>
      </c>
      <c r="H113" s="32">
        <f t="shared" si="6"/>
        <v>85.063999999999993</v>
      </c>
      <c r="I113" s="17">
        <v>2.7699999999999999E-2</v>
      </c>
      <c r="J113" s="17">
        <v>3.5000000000000001E-3</v>
      </c>
      <c r="K113" s="17">
        <v>4.2199999999999998E-3</v>
      </c>
      <c r="L113" s="17">
        <v>1.8000000000000001E-4</v>
      </c>
      <c r="M113" s="34">
        <v>0.01</v>
      </c>
      <c r="N113" s="17">
        <v>4.7800000000000002E-2</v>
      </c>
      <c r="O113" s="17">
        <v>6.8999999999999999E-3</v>
      </c>
      <c r="P113" s="17"/>
      <c r="Q113" s="17">
        <v>27.6</v>
      </c>
      <c r="R113" s="17">
        <v>3.4</v>
      </c>
      <c r="S113" s="182">
        <v>27.1</v>
      </c>
      <c r="T113" s="182">
        <v>1.1000000000000001</v>
      </c>
      <c r="U113" s="121">
        <f t="shared" si="7"/>
        <v>4.0590405904059041</v>
      </c>
      <c r="V113" s="32">
        <v>130</v>
      </c>
      <c r="W113" s="32">
        <v>230</v>
      </c>
      <c r="X113" s="30">
        <f t="shared" si="8"/>
        <v>1.8115942028985477</v>
      </c>
      <c r="Y113" s="30">
        <f t="shared" si="9"/>
        <v>0.14705882352941177</v>
      </c>
    </row>
    <row r="114" spans="1:25" x14ac:dyDescent="0.2">
      <c r="A114" s="50" t="s">
        <v>1720</v>
      </c>
      <c r="B114" s="30">
        <v>21.648</v>
      </c>
      <c r="C114" s="32">
        <v>125.8</v>
      </c>
      <c r="D114" s="17">
        <v>3.8</v>
      </c>
      <c r="E114" s="17">
        <v>117.3</v>
      </c>
      <c r="F114" s="17">
        <v>3.1</v>
      </c>
      <c r="G114" s="31">
        <f t="shared" si="5"/>
        <v>0.93243243243243246</v>
      </c>
      <c r="H114" s="32">
        <f t="shared" si="6"/>
        <v>153.3655</v>
      </c>
      <c r="I114" s="17">
        <v>2.63E-2</v>
      </c>
      <c r="J114" s="17">
        <v>2.8E-3</v>
      </c>
      <c r="K114" s="17">
        <v>4.2199999999999998E-3</v>
      </c>
      <c r="L114" s="17">
        <v>1.3999999999999999E-4</v>
      </c>
      <c r="M114" s="132">
        <v>0.15340999999999999</v>
      </c>
      <c r="N114" s="17">
        <v>4.6100000000000002E-2</v>
      </c>
      <c r="O114" s="17">
        <v>5.1000000000000004E-3</v>
      </c>
      <c r="P114" s="17"/>
      <c r="Q114" s="17">
        <v>26.3</v>
      </c>
      <c r="R114" s="17">
        <v>2.7</v>
      </c>
      <c r="S114" s="182">
        <v>27.14</v>
      </c>
      <c r="T114" s="182">
        <v>0.9</v>
      </c>
      <c r="U114" s="121">
        <f t="shared" si="7"/>
        <v>3.316138540899042</v>
      </c>
      <c r="V114" s="32">
        <v>40</v>
      </c>
      <c r="W114" s="32">
        <v>190</v>
      </c>
      <c r="X114" s="30">
        <f t="shared" si="8"/>
        <v>-3.1939163498098777</v>
      </c>
      <c r="Y114" s="30">
        <f t="shared" si="9"/>
        <v>-0.31111111111111106</v>
      </c>
    </row>
    <row r="115" spans="1:25" x14ac:dyDescent="0.2">
      <c r="A115" s="50" t="s">
        <v>1721</v>
      </c>
      <c r="B115" s="30">
        <v>22.04</v>
      </c>
      <c r="C115" s="32">
        <v>170.2</v>
      </c>
      <c r="D115" s="17">
        <v>5.9</v>
      </c>
      <c r="E115" s="17">
        <v>134.9</v>
      </c>
      <c r="F115" s="17">
        <v>2.8</v>
      </c>
      <c r="G115" s="31">
        <f t="shared" si="5"/>
        <v>0.79259694477085785</v>
      </c>
      <c r="H115" s="32">
        <f t="shared" si="6"/>
        <v>201.9015</v>
      </c>
      <c r="I115" s="17">
        <v>2.7199999999999998E-2</v>
      </c>
      <c r="J115" s="17">
        <v>2.7000000000000001E-3</v>
      </c>
      <c r="K115" s="17">
        <v>4.2900000000000004E-3</v>
      </c>
      <c r="L115" s="17">
        <v>2.0000000000000001E-4</v>
      </c>
      <c r="M115" s="132">
        <v>0.42487999999999998</v>
      </c>
      <c r="N115" s="17">
        <v>4.6899999999999997E-2</v>
      </c>
      <c r="O115" s="17">
        <v>4.1999999999999997E-3</v>
      </c>
      <c r="P115" s="17"/>
      <c r="Q115" s="17">
        <v>27.1</v>
      </c>
      <c r="R115" s="17">
        <v>2.6</v>
      </c>
      <c r="S115" s="182">
        <v>27.6</v>
      </c>
      <c r="T115" s="182">
        <v>1.3</v>
      </c>
      <c r="U115" s="121">
        <f t="shared" si="7"/>
        <v>4.7101449275362324</v>
      </c>
      <c r="V115" s="32">
        <v>50</v>
      </c>
      <c r="W115" s="32">
        <v>160</v>
      </c>
      <c r="X115" s="30">
        <f t="shared" si="8"/>
        <v>-1.8450184501844991</v>
      </c>
      <c r="Y115" s="30">
        <f t="shared" si="9"/>
        <v>-0.19230769230769229</v>
      </c>
    </row>
    <row r="116" spans="1:25" x14ac:dyDescent="0.2">
      <c r="A116" s="50" t="s">
        <v>1722</v>
      </c>
      <c r="B116" s="30">
        <v>9.0120000000000005</v>
      </c>
      <c r="C116" s="32">
        <v>53.2</v>
      </c>
      <c r="D116" s="17">
        <v>5.3</v>
      </c>
      <c r="E116" s="17">
        <v>32.9</v>
      </c>
      <c r="F116" s="17">
        <v>3.8</v>
      </c>
      <c r="G116" s="31">
        <f t="shared" si="5"/>
        <v>0.61842105263157887</v>
      </c>
      <c r="H116" s="32">
        <f t="shared" si="6"/>
        <v>60.9315</v>
      </c>
      <c r="I116" s="17">
        <v>3.1E-2</v>
      </c>
      <c r="J116" s="17">
        <v>6.1999999999999998E-3</v>
      </c>
      <c r="K116" s="17">
        <v>4.3099999999999996E-3</v>
      </c>
      <c r="L116" s="17">
        <v>2.4000000000000001E-4</v>
      </c>
      <c r="M116" s="132">
        <v>0.37124000000000001</v>
      </c>
      <c r="N116" s="17">
        <v>5.28E-2</v>
      </c>
      <c r="O116" s="17">
        <v>8.6E-3</v>
      </c>
      <c r="P116" s="17"/>
      <c r="Q116" s="17">
        <v>30.8</v>
      </c>
      <c r="R116" s="17">
        <v>6.1</v>
      </c>
      <c r="S116" s="182">
        <v>27.7</v>
      </c>
      <c r="T116" s="182">
        <v>1.6</v>
      </c>
      <c r="U116" s="121">
        <f t="shared" si="7"/>
        <v>5.7761732851985563</v>
      </c>
      <c r="V116" s="32">
        <v>450</v>
      </c>
      <c r="W116" s="32">
        <v>310</v>
      </c>
      <c r="X116" s="30">
        <f t="shared" si="8"/>
        <v>10.064935064935066</v>
      </c>
      <c r="Y116" s="30">
        <f t="shared" si="9"/>
        <v>0.50819672131147564</v>
      </c>
    </row>
    <row r="117" spans="1:25" x14ac:dyDescent="0.2">
      <c r="A117" s="50" t="s">
        <v>1723</v>
      </c>
      <c r="B117" s="30">
        <v>10.46</v>
      </c>
      <c r="C117" s="32">
        <v>1620</v>
      </c>
      <c r="D117" s="17">
        <v>160</v>
      </c>
      <c r="E117" s="17">
        <v>271</v>
      </c>
      <c r="F117" s="17">
        <v>15</v>
      </c>
      <c r="G117" s="31">
        <f t="shared" si="5"/>
        <v>0.16728395061728396</v>
      </c>
      <c r="H117" s="32">
        <f t="shared" si="6"/>
        <v>1683.6849999999999</v>
      </c>
      <c r="I117" s="17">
        <v>2.75E-2</v>
      </c>
      <c r="J117" s="17">
        <v>1.4E-3</v>
      </c>
      <c r="K117" s="17">
        <v>4.3400000000000001E-3</v>
      </c>
      <c r="L117" s="17">
        <v>1.2999999999999999E-4</v>
      </c>
      <c r="M117" s="17">
        <v>0.16582</v>
      </c>
      <c r="N117" s="17">
        <v>4.7600000000000003E-2</v>
      </c>
      <c r="O117" s="17">
        <v>2E-3</v>
      </c>
      <c r="P117" s="17"/>
      <c r="Q117" s="17">
        <v>27.6</v>
      </c>
      <c r="R117" s="17">
        <v>1.4</v>
      </c>
      <c r="S117" s="182">
        <v>27.91</v>
      </c>
      <c r="T117" s="182">
        <v>0.85</v>
      </c>
      <c r="U117" s="121">
        <f t="shared" si="7"/>
        <v>3.0455034037979218</v>
      </c>
      <c r="V117" s="32">
        <v>84</v>
      </c>
      <c r="W117" s="32">
        <v>86</v>
      </c>
      <c r="X117" s="30">
        <f t="shared" si="8"/>
        <v>-1.1231884057971042</v>
      </c>
      <c r="Y117" s="30">
        <f t="shared" si="9"/>
        <v>-0.22142857142857053</v>
      </c>
    </row>
    <row r="118" spans="1:25" x14ac:dyDescent="0.2">
      <c r="A118" s="50" t="s">
        <v>1724</v>
      </c>
      <c r="B118" s="30">
        <v>8.5414999999999992</v>
      </c>
      <c r="C118" s="32">
        <v>158.5</v>
      </c>
      <c r="D118" s="17">
        <v>6</v>
      </c>
      <c r="E118" s="17">
        <v>74.3</v>
      </c>
      <c r="F118" s="17">
        <v>1.9</v>
      </c>
      <c r="G118" s="31">
        <f t="shared" si="5"/>
        <v>0.46876971608832807</v>
      </c>
      <c r="H118" s="32">
        <f t="shared" si="6"/>
        <v>175.9605</v>
      </c>
      <c r="I118" s="17">
        <v>2.9100000000000001E-2</v>
      </c>
      <c r="J118" s="17">
        <v>5.1000000000000004E-3</v>
      </c>
      <c r="K118" s="17">
        <v>4.3699999999999998E-3</v>
      </c>
      <c r="L118" s="17">
        <v>1.7000000000000001E-4</v>
      </c>
      <c r="M118" s="132">
        <v>0.21471999999999999</v>
      </c>
      <c r="N118" s="17">
        <v>4.8099999999999997E-2</v>
      </c>
      <c r="O118" s="17">
        <v>8.6E-3</v>
      </c>
      <c r="P118" s="17"/>
      <c r="Q118" s="17">
        <v>29</v>
      </c>
      <c r="R118" s="17">
        <v>5</v>
      </c>
      <c r="S118" s="182">
        <v>28.1</v>
      </c>
      <c r="T118" s="182">
        <v>1.1000000000000001</v>
      </c>
      <c r="U118" s="121">
        <f t="shared" si="7"/>
        <v>3.9145907473309607</v>
      </c>
      <c r="V118" s="32">
        <v>60</v>
      </c>
      <c r="W118" s="32">
        <v>300</v>
      </c>
      <c r="X118" s="30">
        <f t="shared" si="8"/>
        <v>3.1034482758620641</v>
      </c>
      <c r="Y118" s="30">
        <f t="shared" si="9"/>
        <v>0.17999999999999972</v>
      </c>
    </row>
    <row r="119" spans="1:25" x14ac:dyDescent="0.2">
      <c r="A119" s="50" t="s">
        <v>1725</v>
      </c>
      <c r="B119" s="30">
        <v>9.6486999999999998</v>
      </c>
      <c r="C119" s="32">
        <v>108.2</v>
      </c>
      <c r="D119" s="17">
        <v>3.9</v>
      </c>
      <c r="E119" s="17">
        <v>76.3</v>
      </c>
      <c r="F119" s="17">
        <v>1.9</v>
      </c>
      <c r="G119" s="31">
        <f t="shared" si="5"/>
        <v>0.70517560073937147</v>
      </c>
      <c r="H119" s="32">
        <f t="shared" si="6"/>
        <v>126.1305</v>
      </c>
      <c r="I119" s="17">
        <v>2.63E-2</v>
      </c>
      <c r="J119" s="17">
        <v>4.5999999999999999E-3</v>
      </c>
      <c r="K119" s="17">
        <v>4.3899999999999998E-3</v>
      </c>
      <c r="L119" s="17">
        <v>2.3000000000000001E-4</v>
      </c>
      <c r="M119" s="34">
        <v>0.01</v>
      </c>
      <c r="N119" s="17">
        <v>4.4600000000000001E-2</v>
      </c>
      <c r="O119" s="17">
        <v>8.3999999999999995E-3</v>
      </c>
      <c r="P119" s="17"/>
      <c r="Q119" s="17">
        <v>26.3</v>
      </c>
      <c r="R119" s="17">
        <v>4.5</v>
      </c>
      <c r="S119" s="182">
        <v>28.2</v>
      </c>
      <c r="T119" s="182">
        <v>1.4</v>
      </c>
      <c r="U119" s="121">
        <f t="shared" si="7"/>
        <v>4.9645390070921982</v>
      </c>
      <c r="V119" s="32">
        <v>-10</v>
      </c>
      <c r="W119" s="32">
        <v>320</v>
      </c>
      <c r="X119" s="30">
        <f t="shared" si="8"/>
        <v>-7.2243346007604403</v>
      </c>
      <c r="Y119" s="30">
        <f t="shared" si="9"/>
        <v>-0.42222222222222189</v>
      </c>
    </row>
    <row r="120" spans="1:25" x14ac:dyDescent="0.2">
      <c r="A120" s="50" t="s">
        <v>1726</v>
      </c>
      <c r="B120" s="84">
        <v>7.8373999999999997</v>
      </c>
      <c r="C120" s="32">
        <v>97.4</v>
      </c>
      <c r="D120" s="17">
        <v>4.3</v>
      </c>
      <c r="E120" s="17">
        <v>58.6</v>
      </c>
      <c r="F120" s="17">
        <v>2.5</v>
      </c>
      <c r="G120" s="31">
        <f t="shared" si="5"/>
        <v>0.60164271047227924</v>
      </c>
      <c r="H120" s="32">
        <f t="shared" si="6"/>
        <v>111.17100000000001</v>
      </c>
      <c r="I120" s="17">
        <v>2.7E-2</v>
      </c>
      <c r="J120" s="17">
        <v>4.1999999999999997E-3</v>
      </c>
      <c r="K120" s="17">
        <v>4.3800000000000002E-3</v>
      </c>
      <c r="L120" s="17">
        <v>2.0000000000000001E-4</v>
      </c>
      <c r="M120" s="17">
        <v>0.31392999999999999</v>
      </c>
      <c r="N120" s="17">
        <v>4.6899999999999997E-2</v>
      </c>
      <c r="O120" s="17">
        <v>7.4999999999999997E-3</v>
      </c>
      <c r="P120" s="17"/>
      <c r="Q120" s="17">
        <v>27</v>
      </c>
      <c r="R120" s="17">
        <v>4.0999999999999996</v>
      </c>
      <c r="S120" s="182">
        <v>28.2</v>
      </c>
      <c r="T120" s="182">
        <v>1.3</v>
      </c>
      <c r="U120" s="121">
        <f t="shared" si="7"/>
        <v>4.6099290780141846</v>
      </c>
      <c r="V120" s="32">
        <v>40</v>
      </c>
      <c r="W120" s="32">
        <v>290</v>
      </c>
      <c r="X120" s="30">
        <f t="shared" si="8"/>
        <v>-4.4444444444444509</v>
      </c>
      <c r="Y120" s="30">
        <f t="shared" si="9"/>
        <v>-0.29268292682926816</v>
      </c>
    </row>
    <row r="121" spans="1:25" s="54" customFormat="1" x14ac:dyDescent="0.2">
      <c r="A121" s="54" t="s">
        <v>1727</v>
      </c>
      <c r="B121" s="22">
        <v>18.765999999999998</v>
      </c>
      <c r="C121" s="24">
        <v>346</v>
      </c>
      <c r="D121" s="25">
        <v>37</v>
      </c>
      <c r="E121" s="25">
        <v>147</v>
      </c>
      <c r="F121" s="25">
        <v>11</v>
      </c>
      <c r="G121" s="23">
        <f t="shared" si="5"/>
        <v>0.42485549132947975</v>
      </c>
      <c r="H121" s="24">
        <f t="shared" si="6"/>
        <v>380.54500000000002</v>
      </c>
      <c r="I121" s="25">
        <v>4.8099999999999997E-2</v>
      </c>
      <c r="J121" s="25">
        <v>6.4000000000000003E-3</v>
      </c>
      <c r="K121" s="25">
        <v>4.45E-3</v>
      </c>
      <c r="L121" s="25">
        <v>4.2999999999999999E-4</v>
      </c>
      <c r="M121" s="25">
        <v>0.37119999999999997</v>
      </c>
      <c r="N121" s="25">
        <v>7.4800000000000005E-2</v>
      </c>
      <c r="O121" s="25">
        <v>9.1999999999999998E-3</v>
      </c>
      <c r="P121" s="25"/>
      <c r="Q121" s="25">
        <v>47.4</v>
      </c>
      <c r="R121" s="25">
        <v>6.2</v>
      </c>
      <c r="S121" s="184">
        <v>28.6</v>
      </c>
      <c r="T121" s="184">
        <v>2.7</v>
      </c>
      <c r="U121" s="146">
        <f t="shared" si="7"/>
        <v>9.44055944055944</v>
      </c>
      <c r="V121" s="24">
        <v>870</v>
      </c>
      <c r="W121" s="24">
        <v>180</v>
      </c>
      <c r="X121" s="22">
        <f t="shared" si="8"/>
        <v>39.66244725738396</v>
      </c>
      <c r="Y121" s="29">
        <f t="shared" si="9"/>
        <v>3.0322580645161286</v>
      </c>
    </row>
    <row r="122" spans="1:25" s="54" customFormat="1" x14ac:dyDescent="0.2">
      <c r="A122" s="54" t="s">
        <v>1728</v>
      </c>
      <c r="B122" s="22">
        <v>15.170999999999999</v>
      </c>
      <c r="C122" s="24">
        <v>7.28</v>
      </c>
      <c r="D122" s="25">
        <v>0.23</v>
      </c>
      <c r="E122" s="25">
        <v>2.8820000000000001</v>
      </c>
      <c r="F122" s="25">
        <v>9.9000000000000005E-2</v>
      </c>
      <c r="G122" s="23">
        <f t="shared" si="5"/>
        <v>0.39587912087912086</v>
      </c>
      <c r="H122" s="24">
        <f t="shared" si="6"/>
        <v>7.9572700000000003</v>
      </c>
      <c r="I122" s="25">
        <v>3.5000000000000003E-2</v>
      </c>
      <c r="J122" s="25">
        <v>0.03</v>
      </c>
      <c r="K122" s="25">
        <v>4.4600000000000004E-3</v>
      </c>
      <c r="L122" s="25">
        <v>5.6999999999999998E-4</v>
      </c>
      <c r="M122" s="183">
        <v>0.11090999999999999</v>
      </c>
      <c r="N122" s="25">
        <v>9.5000000000000001E-2</v>
      </c>
      <c r="O122" s="25">
        <v>6.0999999999999999E-2</v>
      </c>
      <c r="P122" s="25"/>
      <c r="Q122" s="25">
        <v>29</v>
      </c>
      <c r="R122" s="25">
        <v>30</v>
      </c>
      <c r="S122" s="184">
        <v>28.7</v>
      </c>
      <c r="T122" s="184">
        <v>3.7</v>
      </c>
      <c r="U122" s="147">
        <f t="shared" si="7"/>
        <v>12.89198606271777</v>
      </c>
      <c r="V122" s="24">
        <v>-300</v>
      </c>
      <c r="W122" s="37">
        <v>1300</v>
      </c>
      <c r="X122" s="22">
        <f t="shared" si="8"/>
        <v>1.0344827586206917</v>
      </c>
      <c r="Y122" s="22">
        <f t="shared" si="9"/>
        <v>1.0000000000000024E-2</v>
      </c>
    </row>
    <row r="123" spans="1:25" s="54" customFormat="1" x14ac:dyDescent="0.2">
      <c r="A123" s="54" t="s">
        <v>1729</v>
      </c>
      <c r="B123" s="22">
        <v>9.8842999999999996</v>
      </c>
      <c r="C123" s="24">
        <v>5.74</v>
      </c>
      <c r="D123" s="25">
        <v>0.19</v>
      </c>
      <c r="E123" s="25">
        <v>1.395</v>
      </c>
      <c r="F123" s="25">
        <v>8.1000000000000003E-2</v>
      </c>
      <c r="G123" s="23">
        <f t="shared" si="5"/>
        <v>0.24303135888501742</v>
      </c>
      <c r="H123" s="24">
        <f t="shared" si="6"/>
        <v>6.067825</v>
      </c>
      <c r="I123" s="25">
        <v>1.7999999999999999E-2</v>
      </c>
      <c r="J123" s="25">
        <v>5.5E-2</v>
      </c>
      <c r="K123" s="25">
        <v>4.5199999999999997E-3</v>
      </c>
      <c r="L123" s="25">
        <v>9.7000000000000005E-4</v>
      </c>
      <c r="M123" s="28">
        <v>0.01</v>
      </c>
      <c r="N123" s="25">
        <v>0.02</v>
      </c>
      <c r="O123" s="25">
        <v>0.16</v>
      </c>
      <c r="P123" s="25"/>
      <c r="Q123" s="25">
        <v>16</v>
      </c>
      <c r="R123" s="25">
        <v>56</v>
      </c>
      <c r="S123" s="184">
        <v>29.1</v>
      </c>
      <c r="T123" s="184">
        <v>6.2</v>
      </c>
      <c r="U123" s="147">
        <f t="shared" si="7"/>
        <v>21.305841924398624</v>
      </c>
      <c r="V123" s="24">
        <v>-4600</v>
      </c>
      <c r="W123" s="37">
        <v>4000</v>
      </c>
      <c r="X123" s="22">
        <f t="shared" si="8"/>
        <v>-81.875000000000014</v>
      </c>
      <c r="Y123" s="22">
        <f t="shared" si="9"/>
        <v>-0.23392857142857146</v>
      </c>
    </row>
    <row r="124" spans="1:25" x14ac:dyDescent="0.2">
      <c r="A124" s="50" t="s">
        <v>1730</v>
      </c>
      <c r="B124" s="84">
        <v>5.1426999999999996</v>
      </c>
      <c r="C124" s="32">
        <v>50.5</v>
      </c>
      <c r="D124" s="17">
        <v>3.8</v>
      </c>
      <c r="E124" s="17">
        <v>24.9</v>
      </c>
      <c r="F124" s="17">
        <v>2</v>
      </c>
      <c r="G124" s="31">
        <f t="shared" si="5"/>
        <v>0.49306930693069306</v>
      </c>
      <c r="H124" s="32">
        <f t="shared" si="6"/>
        <v>56.351500000000001</v>
      </c>
      <c r="I124" s="17">
        <v>4.2000000000000003E-2</v>
      </c>
      <c r="J124" s="17">
        <v>1.4E-2</v>
      </c>
      <c r="K124" s="17">
        <v>4.5399999999999998E-3</v>
      </c>
      <c r="L124" s="17">
        <v>4.2000000000000002E-4</v>
      </c>
      <c r="M124" s="132">
        <v>0.38024999999999998</v>
      </c>
      <c r="N124" s="17">
        <v>6.0999999999999999E-2</v>
      </c>
      <c r="O124" s="17">
        <v>2.1000000000000001E-2</v>
      </c>
      <c r="P124" s="17"/>
      <c r="Q124" s="17">
        <v>42</v>
      </c>
      <c r="R124" s="17">
        <v>14</v>
      </c>
      <c r="S124" s="182">
        <v>29.2</v>
      </c>
      <c r="T124" s="182">
        <v>2.7</v>
      </c>
      <c r="U124" s="121">
        <f t="shared" si="7"/>
        <v>9.2465753424657535</v>
      </c>
      <c r="V124" s="32">
        <v>500</v>
      </c>
      <c r="W124" s="32">
        <v>690</v>
      </c>
      <c r="X124" s="30">
        <f t="shared" si="8"/>
        <v>30.476190476190478</v>
      </c>
      <c r="Y124" s="30">
        <f t="shared" si="9"/>
        <v>0.91428571428571437</v>
      </c>
    </row>
    <row r="125" spans="1:25" x14ac:dyDescent="0.2">
      <c r="A125" s="50" t="s">
        <v>1731</v>
      </c>
      <c r="B125" s="30">
        <v>22.001000000000001</v>
      </c>
      <c r="C125" s="32">
        <v>208.6</v>
      </c>
      <c r="D125" s="17">
        <v>8</v>
      </c>
      <c r="E125" s="17">
        <v>123.2</v>
      </c>
      <c r="F125" s="17">
        <v>3.7</v>
      </c>
      <c r="G125" s="31">
        <f t="shared" si="5"/>
        <v>0.59060402684563762</v>
      </c>
      <c r="H125" s="32">
        <f t="shared" si="6"/>
        <v>237.55199999999999</v>
      </c>
      <c r="I125" s="17">
        <v>3.1E-2</v>
      </c>
      <c r="J125" s="17">
        <v>2.3E-3</v>
      </c>
      <c r="K125" s="17">
        <v>4.5900000000000003E-3</v>
      </c>
      <c r="L125" s="17">
        <v>1.3999999999999999E-4</v>
      </c>
      <c r="M125" s="132">
        <v>8.7179000000000006E-2</v>
      </c>
      <c r="N125" s="17">
        <v>4.9599999999999998E-2</v>
      </c>
      <c r="O125" s="17">
        <v>3.8999999999999998E-3</v>
      </c>
      <c r="P125" s="17"/>
      <c r="Q125" s="17">
        <v>30.9</v>
      </c>
      <c r="R125" s="17">
        <v>2.2000000000000002</v>
      </c>
      <c r="S125" s="182">
        <v>29.54</v>
      </c>
      <c r="T125" s="182">
        <v>0.91</v>
      </c>
      <c r="U125" s="121">
        <f t="shared" si="7"/>
        <v>3.080568720379147</v>
      </c>
      <c r="V125" s="32">
        <v>110</v>
      </c>
      <c r="W125" s="32">
        <v>120</v>
      </c>
      <c r="X125" s="30">
        <f t="shared" si="8"/>
        <v>4.4012944983818798</v>
      </c>
      <c r="Y125" s="30">
        <f t="shared" si="9"/>
        <v>0.61818181818181783</v>
      </c>
    </row>
    <row r="126" spans="1:25" x14ac:dyDescent="0.2">
      <c r="A126" s="50" t="s">
        <v>1732</v>
      </c>
      <c r="B126" s="30">
        <v>21.901</v>
      </c>
      <c r="C126" s="32">
        <v>126.8</v>
      </c>
      <c r="D126" s="17">
        <v>4.5999999999999996</v>
      </c>
      <c r="E126" s="17">
        <v>97.3</v>
      </c>
      <c r="F126" s="17">
        <v>1.3</v>
      </c>
      <c r="G126" s="31">
        <f t="shared" si="5"/>
        <v>0.76735015772870663</v>
      </c>
      <c r="H126" s="32">
        <f t="shared" si="6"/>
        <v>149.66550000000001</v>
      </c>
      <c r="I126" s="17">
        <v>0.03</v>
      </c>
      <c r="J126" s="17">
        <v>3.0999999999999999E-3</v>
      </c>
      <c r="K126" s="17">
        <v>4.5999999999999999E-3</v>
      </c>
      <c r="L126" s="17">
        <v>1.1E-4</v>
      </c>
      <c r="M126" s="132">
        <v>6.4820000000000003E-2</v>
      </c>
      <c r="N126" s="17">
        <v>4.7E-2</v>
      </c>
      <c r="O126" s="17">
        <v>5.0000000000000001E-3</v>
      </c>
      <c r="P126" s="17"/>
      <c r="Q126" s="17">
        <v>29.9</v>
      </c>
      <c r="R126" s="17">
        <v>3</v>
      </c>
      <c r="S126" s="182">
        <v>29.59</v>
      </c>
      <c r="T126" s="182">
        <v>0.69</v>
      </c>
      <c r="U126" s="121">
        <f t="shared" si="7"/>
        <v>2.3318688746198037</v>
      </c>
      <c r="V126" s="32">
        <v>50</v>
      </c>
      <c r="W126" s="32">
        <v>190</v>
      </c>
      <c r="X126" s="30">
        <f t="shared" si="8"/>
        <v>1.0367892976588577</v>
      </c>
      <c r="Y126" s="30">
        <f t="shared" si="9"/>
        <v>0.1033333333333329</v>
      </c>
    </row>
    <row r="127" spans="1:25" x14ac:dyDescent="0.2">
      <c r="A127" s="50" t="s">
        <v>1733</v>
      </c>
      <c r="B127" s="84">
        <v>6.4938000000000002</v>
      </c>
      <c r="C127" s="32">
        <v>70.900000000000006</v>
      </c>
      <c r="D127" s="17">
        <v>5.3</v>
      </c>
      <c r="E127" s="17">
        <v>80.5</v>
      </c>
      <c r="F127" s="17">
        <v>7</v>
      </c>
      <c r="G127" s="31">
        <f t="shared" si="5"/>
        <v>1.1354019746121298</v>
      </c>
      <c r="H127" s="32">
        <f t="shared" si="6"/>
        <v>89.81750000000001</v>
      </c>
      <c r="I127" s="17">
        <v>2.8400000000000002E-2</v>
      </c>
      <c r="J127" s="17">
        <v>7.7999999999999996E-3</v>
      </c>
      <c r="K127" s="17">
        <v>4.62E-3</v>
      </c>
      <c r="L127" s="17">
        <v>2.9E-4</v>
      </c>
      <c r="M127" s="34">
        <v>0.01</v>
      </c>
      <c r="N127" s="17">
        <v>4.3999999999999997E-2</v>
      </c>
      <c r="O127" s="17">
        <v>1.2E-2</v>
      </c>
      <c r="P127" s="17"/>
      <c r="Q127" s="17">
        <v>28.3</v>
      </c>
      <c r="R127" s="17">
        <v>7.6</v>
      </c>
      <c r="S127" s="182">
        <v>29.7</v>
      </c>
      <c r="T127" s="182">
        <v>1.9</v>
      </c>
      <c r="U127" s="121">
        <f t="shared" si="7"/>
        <v>6.3973063973063971</v>
      </c>
      <c r="V127" s="32">
        <v>-30</v>
      </c>
      <c r="W127" s="32">
        <v>450</v>
      </c>
      <c r="X127" s="30">
        <f t="shared" si="8"/>
        <v>-4.9469964664310861</v>
      </c>
      <c r="Y127" s="30">
        <f t="shared" si="9"/>
        <v>-0.1842105263157893</v>
      </c>
    </row>
    <row r="128" spans="1:25" x14ac:dyDescent="0.2">
      <c r="A128" s="50" t="s">
        <v>1734</v>
      </c>
      <c r="B128" s="30">
        <v>18.268999999999998</v>
      </c>
      <c r="C128" s="32">
        <v>786</v>
      </c>
      <c r="D128" s="17">
        <v>49</v>
      </c>
      <c r="E128" s="17">
        <v>183.9</v>
      </c>
      <c r="F128" s="17">
        <v>6.5</v>
      </c>
      <c r="G128" s="31">
        <f t="shared" si="5"/>
        <v>0.23396946564885496</v>
      </c>
      <c r="H128" s="32">
        <f t="shared" si="6"/>
        <v>829.2165</v>
      </c>
      <c r="I128" s="17">
        <v>3.0599999999999999E-2</v>
      </c>
      <c r="J128" s="17">
        <v>1.2999999999999999E-3</v>
      </c>
      <c r="K128" s="17">
        <v>4.6499999999999996E-3</v>
      </c>
      <c r="L128" s="17">
        <v>1.4999999999999999E-4</v>
      </c>
      <c r="M128" s="132">
        <v>0.36329</v>
      </c>
      <c r="N128" s="17">
        <v>4.8000000000000001E-2</v>
      </c>
      <c r="O128" s="17">
        <v>2.2000000000000001E-3</v>
      </c>
      <c r="P128" s="17"/>
      <c r="Q128" s="17">
        <v>30.8</v>
      </c>
      <c r="R128" s="17">
        <v>1.4</v>
      </c>
      <c r="S128" s="182">
        <v>29.9</v>
      </c>
      <c r="T128" s="182">
        <v>0.94</v>
      </c>
      <c r="U128" s="121">
        <f t="shared" si="7"/>
        <v>3.1438127090301005</v>
      </c>
      <c r="V128" s="32">
        <v>101</v>
      </c>
      <c r="W128" s="32">
        <v>89</v>
      </c>
      <c r="X128" s="30">
        <f t="shared" si="8"/>
        <v>2.9220779220779258</v>
      </c>
      <c r="Y128" s="30">
        <f t="shared" si="9"/>
        <v>0.64285714285714446</v>
      </c>
    </row>
    <row r="129" spans="1:25" x14ac:dyDescent="0.2">
      <c r="A129" s="50" t="s">
        <v>1735</v>
      </c>
      <c r="B129" s="30">
        <v>14.253</v>
      </c>
      <c r="C129" s="32">
        <v>118.4</v>
      </c>
      <c r="D129" s="17">
        <v>4.4000000000000004</v>
      </c>
      <c r="E129" s="17">
        <v>73.5</v>
      </c>
      <c r="F129" s="17">
        <v>2.4</v>
      </c>
      <c r="G129" s="31">
        <f t="shared" si="5"/>
        <v>0.62077702702702697</v>
      </c>
      <c r="H129" s="32">
        <f t="shared" si="6"/>
        <v>135.67250000000001</v>
      </c>
      <c r="I129" s="17">
        <v>3.3500000000000002E-2</v>
      </c>
      <c r="J129" s="17">
        <v>5.0000000000000001E-3</v>
      </c>
      <c r="K129" s="17">
        <v>4.6699999999999997E-3</v>
      </c>
      <c r="L129" s="17">
        <v>1.4999999999999999E-4</v>
      </c>
      <c r="M129" s="34">
        <v>0.01</v>
      </c>
      <c r="N129" s="17">
        <v>5.0500000000000003E-2</v>
      </c>
      <c r="O129" s="17">
        <v>7.7000000000000002E-3</v>
      </c>
      <c r="P129" s="17"/>
      <c r="Q129" s="17">
        <v>33.299999999999997</v>
      </c>
      <c r="R129" s="17">
        <v>4.9000000000000004</v>
      </c>
      <c r="S129" s="182">
        <v>30.03</v>
      </c>
      <c r="T129" s="182">
        <v>0.95</v>
      </c>
      <c r="U129" s="121">
        <f t="shared" si="7"/>
        <v>3.1635031635031634</v>
      </c>
      <c r="V129" s="32">
        <v>160</v>
      </c>
      <c r="W129" s="32">
        <v>270</v>
      </c>
      <c r="X129" s="30">
        <f t="shared" si="8"/>
        <v>9.8198198198198092</v>
      </c>
      <c r="Y129" s="30">
        <f t="shared" si="9"/>
        <v>0.66734693877550932</v>
      </c>
    </row>
    <row r="130" spans="1:25" x14ac:dyDescent="0.2">
      <c r="A130" s="50" t="s">
        <v>1736</v>
      </c>
      <c r="B130" s="30">
        <v>10.971</v>
      </c>
      <c r="C130" s="32">
        <v>110.4</v>
      </c>
      <c r="D130" s="17">
        <v>6.5</v>
      </c>
      <c r="E130" s="17">
        <v>113.8</v>
      </c>
      <c r="F130" s="17">
        <v>7.4</v>
      </c>
      <c r="G130" s="31">
        <f t="shared" si="5"/>
        <v>1.0307971014492754</v>
      </c>
      <c r="H130" s="32">
        <f t="shared" si="6"/>
        <v>137.143</v>
      </c>
      <c r="I130" s="17">
        <v>2.7099999999999999E-2</v>
      </c>
      <c r="J130" s="17">
        <v>4.8999999999999998E-3</v>
      </c>
      <c r="K130" s="17">
        <v>4.7000000000000002E-3</v>
      </c>
      <c r="L130" s="17">
        <v>1.9000000000000001E-4</v>
      </c>
      <c r="M130" s="34">
        <v>0.01</v>
      </c>
      <c r="N130" s="17">
        <v>4.5100000000000001E-2</v>
      </c>
      <c r="O130" s="17">
        <v>8.8999999999999999E-3</v>
      </c>
      <c r="P130" s="17"/>
      <c r="Q130" s="17">
        <v>27</v>
      </c>
      <c r="R130" s="17">
        <v>4.8</v>
      </c>
      <c r="S130" s="182">
        <v>30.3</v>
      </c>
      <c r="T130" s="182">
        <v>1.2</v>
      </c>
      <c r="U130" s="121">
        <f t="shared" si="7"/>
        <v>3.9603960396039604</v>
      </c>
      <c r="V130" s="32">
        <v>-80</v>
      </c>
      <c r="W130" s="32">
        <v>310</v>
      </c>
      <c r="X130" s="30">
        <f t="shared" si="8"/>
        <v>-12.222222222222223</v>
      </c>
      <c r="Y130" s="30">
        <f t="shared" si="9"/>
        <v>-0.68750000000000022</v>
      </c>
    </row>
    <row r="131" spans="1:25" x14ac:dyDescent="0.2">
      <c r="A131" s="50" t="s">
        <v>1737</v>
      </c>
      <c r="B131" s="30">
        <v>21.745999999999999</v>
      </c>
      <c r="C131" s="32">
        <v>126.1</v>
      </c>
      <c r="D131" s="17">
        <v>5</v>
      </c>
      <c r="E131" s="17">
        <v>99.6</v>
      </c>
      <c r="F131" s="17">
        <v>2.4</v>
      </c>
      <c r="G131" s="31">
        <f t="shared" ref="G131:G194" si="10">E131/C131</f>
        <v>0.78984932593180013</v>
      </c>
      <c r="H131" s="32">
        <f t="shared" ref="H131:H194" si="11">C131+(0.235*E131)</f>
        <v>149.506</v>
      </c>
      <c r="I131" s="17">
        <v>3.2399999999999998E-2</v>
      </c>
      <c r="J131" s="17">
        <v>2.8E-3</v>
      </c>
      <c r="K131" s="17">
        <v>4.7200000000000002E-3</v>
      </c>
      <c r="L131" s="17">
        <v>1.6000000000000001E-4</v>
      </c>
      <c r="M131" s="132">
        <v>0.32218999999999998</v>
      </c>
      <c r="N131" s="17">
        <v>5.0200000000000002E-2</v>
      </c>
      <c r="O131" s="17">
        <v>3.8999999999999998E-3</v>
      </c>
      <c r="P131" s="17"/>
      <c r="Q131" s="17">
        <v>32.299999999999997</v>
      </c>
      <c r="R131" s="17">
        <v>2.7</v>
      </c>
      <c r="S131" s="182">
        <v>30.33</v>
      </c>
      <c r="T131" s="182">
        <v>1</v>
      </c>
      <c r="U131" s="121">
        <f t="shared" ref="U131:U194" si="12">T131/S131*100</f>
        <v>3.2970656116056714</v>
      </c>
      <c r="V131" s="32">
        <v>170</v>
      </c>
      <c r="W131" s="32">
        <v>150</v>
      </c>
      <c r="X131" s="30">
        <f t="shared" ref="X131:X194" si="13">100*(1-(S131/Q131))</f>
        <v>6.0990712074303399</v>
      </c>
      <c r="Y131" s="30">
        <f t="shared" ref="Y131:Y194" si="14">(Q131-S131)/R131</f>
        <v>0.72962962962962918</v>
      </c>
    </row>
    <row r="132" spans="1:25" x14ac:dyDescent="0.2">
      <c r="A132" s="50" t="s">
        <v>1738</v>
      </c>
      <c r="B132" s="30">
        <v>10.86</v>
      </c>
      <c r="C132" s="32">
        <v>119.5</v>
      </c>
      <c r="D132" s="17">
        <v>5.7</v>
      </c>
      <c r="E132" s="17">
        <v>123.6</v>
      </c>
      <c r="F132" s="17">
        <v>4.8</v>
      </c>
      <c r="G132" s="31">
        <f t="shared" si="10"/>
        <v>1.0343096234309623</v>
      </c>
      <c r="H132" s="32">
        <f t="shared" si="11"/>
        <v>148.54599999999999</v>
      </c>
      <c r="I132" s="17">
        <v>2.9700000000000001E-2</v>
      </c>
      <c r="J132" s="17">
        <v>3.0999999999999999E-3</v>
      </c>
      <c r="K132" s="17">
        <v>4.7200000000000002E-3</v>
      </c>
      <c r="L132" s="17">
        <v>2.1000000000000001E-4</v>
      </c>
      <c r="M132" s="132">
        <v>0.27260000000000001</v>
      </c>
      <c r="N132" s="17">
        <v>4.6300000000000001E-2</v>
      </c>
      <c r="O132" s="17">
        <v>4.5999999999999999E-3</v>
      </c>
      <c r="P132" s="17"/>
      <c r="Q132" s="17">
        <v>29.7</v>
      </c>
      <c r="R132" s="17">
        <v>3.1</v>
      </c>
      <c r="S132" s="182">
        <v>30.4</v>
      </c>
      <c r="T132" s="182">
        <v>1.4</v>
      </c>
      <c r="U132" s="121">
        <f t="shared" si="12"/>
        <v>4.6052631578947363</v>
      </c>
      <c r="V132" s="32">
        <v>40</v>
      </c>
      <c r="W132" s="32">
        <v>180</v>
      </c>
      <c r="X132" s="30">
        <f t="shared" si="13"/>
        <v>-2.3569023569023573</v>
      </c>
      <c r="Y132" s="30">
        <f t="shared" si="14"/>
        <v>-0.225806451612903</v>
      </c>
    </row>
    <row r="133" spans="1:25" x14ac:dyDescent="0.2">
      <c r="A133" s="50" t="s">
        <v>1739</v>
      </c>
      <c r="B133" s="30">
        <v>8.1476000000000006</v>
      </c>
      <c r="C133" s="32">
        <v>200.9</v>
      </c>
      <c r="D133" s="17">
        <v>8.1</v>
      </c>
      <c r="E133" s="17">
        <v>158</v>
      </c>
      <c r="F133" s="17">
        <v>3.4</v>
      </c>
      <c r="G133" s="31">
        <f t="shared" si="10"/>
        <v>0.78646092583374816</v>
      </c>
      <c r="H133" s="32">
        <f t="shared" si="11"/>
        <v>238.03</v>
      </c>
      <c r="I133" s="17">
        <v>3.4500000000000003E-2</v>
      </c>
      <c r="J133" s="17">
        <v>8.0000000000000002E-3</v>
      </c>
      <c r="K133" s="17">
        <v>4.7299999999999998E-3</v>
      </c>
      <c r="L133" s="17">
        <v>1.9000000000000001E-4</v>
      </c>
      <c r="M133" s="17">
        <v>0.17366999999999999</v>
      </c>
      <c r="N133" s="17">
        <v>5.1999999999999998E-2</v>
      </c>
      <c r="O133" s="17">
        <v>1.2E-2</v>
      </c>
      <c r="P133" s="17"/>
      <c r="Q133" s="17">
        <v>34.200000000000003</v>
      </c>
      <c r="R133" s="17">
        <v>7.6</v>
      </c>
      <c r="S133" s="182">
        <v>30.4</v>
      </c>
      <c r="T133" s="182">
        <v>1.2</v>
      </c>
      <c r="U133" s="121">
        <f t="shared" si="12"/>
        <v>3.9473684210526314</v>
      </c>
      <c r="V133" s="32">
        <v>20</v>
      </c>
      <c r="W133" s="32">
        <v>230</v>
      </c>
      <c r="X133" s="30">
        <f t="shared" si="13"/>
        <v>11.111111111111127</v>
      </c>
      <c r="Y133" s="30">
        <f t="shared" si="14"/>
        <v>0.50000000000000056</v>
      </c>
    </row>
    <row r="134" spans="1:25" x14ac:dyDescent="0.2">
      <c r="A134" s="50" t="s">
        <v>1740</v>
      </c>
      <c r="B134" s="30">
        <v>18.367000000000001</v>
      </c>
      <c r="C134" s="32">
        <v>219</v>
      </c>
      <c r="D134" s="17">
        <v>10</v>
      </c>
      <c r="E134" s="17">
        <v>138.80000000000001</v>
      </c>
      <c r="F134" s="17">
        <v>2</v>
      </c>
      <c r="G134" s="31">
        <f t="shared" si="10"/>
        <v>0.63378995433789964</v>
      </c>
      <c r="H134" s="32">
        <f t="shared" si="11"/>
        <v>251.61799999999999</v>
      </c>
      <c r="I134" s="17">
        <v>3.0300000000000001E-2</v>
      </c>
      <c r="J134" s="17">
        <v>2.0999999999999999E-3</v>
      </c>
      <c r="K134" s="17">
        <v>4.7499999999999999E-3</v>
      </c>
      <c r="L134" s="17">
        <v>1.2E-4</v>
      </c>
      <c r="M134" s="132">
        <v>0.24074999999999999</v>
      </c>
      <c r="N134" s="17">
        <v>4.6800000000000001E-2</v>
      </c>
      <c r="O134" s="17">
        <v>3.2000000000000002E-3</v>
      </c>
      <c r="P134" s="17"/>
      <c r="Q134" s="17">
        <v>30.3</v>
      </c>
      <c r="R134" s="17">
        <v>2.1</v>
      </c>
      <c r="S134" s="182">
        <v>30.57</v>
      </c>
      <c r="T134" s="182">
        <v>0.78</v>
      </c>
      <c r="U134" s="121">
        <f t="shared" si="12"/>
        <v>2.5515210991167812</v>
      </c>
      <c r="V134" s="32">
        <v>60</v>
      </c>
      <c r="W134" s="32">
        <v>130</v>
      </c>
      <c r="X134" s="30">
        <f t="shared" si="13"/>
        <v>-0.89108910891089188</v>
      </c>
      <c r="Y134" s="30">
        <f t="shared" si="14"/>
        <v>-0.12857142857142836</v>
      </c>
    </row>
    <row r="135" spans="1:25" x14ac:dyDescent="0.2">
      <c r="A135" s="50" t="s">
        <v>1741</v>
      </c>
      <c r="B135" s="30">
        <v>10.285</v>
      </c>
      <c r="C135" s="32">
        <v>114.2</v>
      </c>
      <c r="D135" s="17">
        <v>3.7</v>
      </c>
      <c r="E135" s="17">
        <v>84.1</v>
      </c>
      <c r="F135" s="17">
        <v>2</v>
      </c>
      <c r="G135" s="31">
        <f t="shared" si="10"/>
        <v>0.73642732049036774</v>
      </c>
      <c r="H135" s="32">
        <f t="shared" si="11"/>
        <v>133.96350000000001</v>
      </c>
      <c r="I135" s="17">
        <v>2.7400000000000001E-2</v>
      </c>
      <c r="J135" s="17">
        <v>3.3999999999999998E-3</v>
      </c>
      <c r="K135" s="17">
        <v>4.7699999999999999E-3</v>
      </c>
      <c r="L135" s="17">
        <v>1.7000000000000001E-4</v>
      </c>
      <c r="M135" s="132">
        <v>0.11892999999999999</v>
      </c>
      <c r="N135" s="17">
        <v>4.2900000000000001E-2</v>
      </c>
      <c r="O135" s="17">
        <v>5.7000000000000002E-3</v>
      </c>
      <c r="P135" s="17"/>
      <c r="Q135" s="17">
        <v>27.4</v>
      </c>
      <c r="R135" s="17">
        <v>3.4</v>
      </c>
      <c r="S135" s="182">
        <v>30.7</v>
      </c>
      <c r="T135" s="182">
        <v>1.1000000000000001</v>
      </c>
      <c r="U135" s="121">
        <f t="shared" si="12"/>
        <v>3.5830618892508146</v>
      </c>
      <c r="V135" s="32">
        <v>-110</v>
      </c>
      <c r="W135" s="32">
        <v>220</v>
      </c>
      <c r="X135" s="30">
        <f t="shared" si="13"/>
        <v>-12.043795620437958</v>
      </c>
      <c r="Y135" s="30">
        <f t="shared" si="14"/>
        <v>-0.97058823529411786</v>
      </c>
    </row>
    <row r="136" spans="1:25" x14ac:dyDescent="0.2">
      <c r="A136" s="50" t="s">
        <v>1742</v>
      </c>
      <c r="B136" s="30">
        <v>13.268000000000001</v>
      </c>
      <c r="C136" s="32">
        <v>209.4</v>
      </c>
      <c r="D136" s="17">
        <v>8.3000000000000007</v>
      </c>
      <c r="E136" s="17">
        <v>233</v>
      </c>
      <c r="F136" s="17">
        <v>7.5</v>
      </c>
      <c r="G136" s="31">
        <f t="shared" si="10"/>
        <v>1.1127029608404966</v>
      </c>
      <c r="H136" s="32">
        <f t="shared" si="11"/>
        <v>264.15499999999997</v>
      </c>
      <c r="I136" s="17">
        <v>3.1699999999999999E-2</v>
      </c>
      <c r="J136" s="17">
        <v>2.5000000000000001E-3</v>
      </c>
      <c r="K136" s="17">
        <v>4.7800000000000004E-3</v>
      </c>
      <c r="L136" s="17">
        <v>1.6000000000000001E-4</v>
      </c>
      <c r="M136" s="17">
        <v>0.43265999999999999</v>
      </c>
      <c r="N136" s="17">
        <v>4.9000000000000002E-2</v>
      </c>
      <c r="O136" s="17">
        <v>3.5999999999999999E-3</v>
      </c>
      <c r="P136" s="17"/>
      <c r="Q136" s="17">
        <v>31.7</v>
      </c>
      <c r="R136" s="17">
        <v>2.5</v>
      </c>
      <c r="S136" s="182">
        <v>30.7</v>
      </c>
      <c r="T136" s="182">
        <v>1</v>
      </c>
      <c r="U136" s="121">
        <f t="shared" si="12"/>
        <v>3.2573289902280131</v>
      </c>
      <c r="V136" s="32">
        <v>140</v>
      </c>
      <c r="W136" s="32">
        <v>140</v>
      </c>
      <c r="X136" s="30">
        <f t="shared" si="13"/>
        <v>3.1545741324921162</v>
      </c>
      <c r="Y136" s="30">
        <f t="shared" si="14"/>
        <v>0.4</v>
      </c>
    </row>
    <row r="137" spans="1:25" x14ac:dyDescent="0.2">
      <c r="A137" s="50" t="s">
        <v>1743</v>
      </c>
      <c r="B137" s="30">
        <v>22.088999999999999</v>
      </c>
      <c r="C137" s="32">
        <v>87</v>
      </c>
      <c r="D137" s="17">
        <v>3.5</v>
      </c>
      <c r="E137" s="17">
        <v>55.7</v>
      </c>
      <c r="F137" s="17">
        <v>1.8</v>
      </c>
      <c r="G137" s="31">
        <f t="shared" si="10"/>
        <v>0.64022988505747125</v>
      </c>
      <c r="H137" s="32">
        <f t="shared" si="11"/>
        <v>100.0895</v>
      </c>
      <c r="I137" s="17">
        <v>2.9700000000000001E-2</v>
      </c>
      <c r="J137" s="17">
        <v>3.8999999999999998E-3</v>
      </c>
      <c r="K137" s="17">
        <v>4.7999999999999996E-3</v>
      </c>
      <c r="L137" s="17">
        <v>3.1E-4</v>
      </c>
      <c r="M137" s="132">
        <v>0.43095</v>
      </c>
      <c r="N137" s="17">
        <v>4.6199999999999998E-2</v>
      </c>
      <c r="O137" s="17">
        <v>5.7999999999999996E-3</v>
      </c>
      <c r="P137" s="17"/>
      <c r="Q137" s="17">
        <v>29.5</v>
      </c>
      <c r="R137" s="17">
        <v>3.8</v>
      </c>
      <c r="S137" s="182">
        <v>30.8</v>
      </c>
      <c r="T137" s="182">
        <v>2</v>
      </c>
      <c r="U137" s="121">
        <f t="shared" si="12"/>
        <v>6.4935064935064926</v>
      </c>
      <c r="V137" s="32">
        <v>20</v>
      </c>
      <c r="W137" s="32">
        <v>220</v>
      </c>
      <c r="X137" s="30">
        <f t="shared" si="13"/>
        <v>-4.4067796610169463</v>
      </c>
      <c r="Y137" s="30">
        <f t="shared" si="14"/>
        <v>-0.34210526315789491</v>
      </c>
    </row>
    <row r="138" spans="1:25" x14ac:dyDescent="0.2">
      <c r="A138" s="50" t="s">
        <v>1744</v>
      </c>
      <c r="B138" s="30">
        <v>10.747999999999999</v>
      </c>
      <c r="C138" s="32">
        <v>150.4</v>
      </c>
      <c r="D138" s="17">
        <v>7.1</v>
      </c>
      <c r="E138" s="17">
        <v>134.4</v>
      </c>
      <c r="F138" s="17">
        <v>7.1</v>
      </c>
      <c r="G138" s="31">
        <f t="shared" si="10"/>
        <v>0.8936170212765957</v>
      </c>
      <c r="H138" s="32">
        <f t="shared" si="11"/>
        <v>181.98400000000001</v>
      </c>
      <c r="I138" s="17">
        <v>3.1300000000000001E-2</v>
      </c>
      <c r="J138" s="17">
        <v>3.8E-3</v>
      </c>
      <c r="K138" s="17">
        <v>4.7999999999999996E-3</v>
      </c>
      <c r="L138" s="17">
        <v>2.9999999999999997E-4</v>
      </c>
      <c r="M138" s="132">
        <v>0.57748999999999995</v>
      </c>
      <c r="N138" s="17">
        <v>4.6800000000000001E-2</v>
      </c>
      <c r="O138" s="17">
        <v>4.7999999999999996E-3</v>
      </c>
      <c r="P138" s="17"/>
      <c r="Q138" s="17">
        <v>31.2</v>
      </c>
      <c r="R138" s="17">
        <v>3.7</v>
      </c>
      <c r="S138" s="182">
        <v>30.9</v>
      </c>
      <c r="T138" s="182">
        <v>1.9</v>
      </c>
      <c r="U138" s="121">
        <f t="shared" si="12"/>
        <v>6.1488673139158578</v>
      </c>
      <c r="V138" s="32">
        <v>80</v>
      </c>
      <c r="W138" s="32">
        <v>190</v>
      </c>
      <c r="X138" s="30">
        <f t="shared" si="13"/>
        <v>0.96153846153846922</v>
      </c>
      <c r="Y138" s="30">
        <f t="shared" si="14"/>
        <v>8.1081081081081266E-2</v>
      </c>
    </row>
    <row r="139" spans="1:25" s="54" customFormat="1" x14ac:dyDescent="0.2">
      <c r="A139" s="54" t="s">
        <v>1745</v>
      </c>
      <c r="B139" s="22">
        <v>16.291</v>
      </c>
      <c r="C139" s="37">
        <v>6.98</v>
      </c>
      <c r="D139" s="25">
        <v>0.22</v>
      </c>
      <c r="E139" s="25">
        <v>3.16</v>
      </c>
      <c r="F139" s="25">
        <v>0.11</v>
      </c>
      <c r="G139" s="23">
        <f t="shared" si="10"/>
        <v>0.45272206303724927</v>
      </c>
      <c r="H139" s="24">
        <f t="shared" si="11"/>
        <v>7.7226000000000008</v>
      </c>
      <c r="I139" s="25">
        <v>4.5999999999999999E-2</v>
      </c>
      <c r="J139" s="25">
        <v>3.3000000000000002E-2</v>
      </c>
      <c r="K139" s="25">
        <v>4.81E-3</v>
      </c>
      <c r="L139" s="25">
        <v>5.6999999999999998E-4</v>
      </c>
      <c r="M139" s="28">
        <v>0.01</v>
      </c>
      <c r="N139" s="25">
        <v>8.5000000000000006E-2</v>
      </c>
      <c r="O139" s="25">
        <v>5.5E-2</v>
      </c>
      <c r="P139" s="25"/>
      <c r="Q139" s="25">
        <v>38</v>
      </c>
      <c r="R139" s="25">
        <v>32</v>
      </c>
      <c r="S139" s="184">
        <v>30.9</v>
      </c>
      <c r="T139" s="184">
        <v>3.6</v>
      </c>
      <c r="U139" s="147">
        <f t="shared" si="12"/>
        <v>11.650485436893204</v>
      </c>
      <c r="V139" s="24">
        <v>-100</v>
      </c>
      <c r="W139" s="37">
        <v>1100</v>
      </c>
      <c r="X139" s="22">
        <f t="shared" si="13"/>
        <v>18.684210526315791</v>
      </c>
      <c r="Y139" s="22">
        <f t="shared" si="14"/>
        <v>0.22187500000000004</v>
      </c>
    </row>
    <row r="140" spans="1:25" x14ac:dyDescent="0.2">
      <c r="A140" s="50" t="s">
        <v>1746</v>
      </c>
      <c r="B140" s="30">
        <v>22.579000000000001</v>
      </c>
      <c r="C140" s="32">
        <v>177.2</v>
      </c>
      <c r="D140" s="17">
        <v>9.9</v>
      </c>
      <c r="E140" s="17">
        <v>136.30000000000001</v>
      </c>
      <c r="F140" s="17">
        <v>3.9</v>
      </c>
      <c r="G140" s="31">
        <f t="shared" si="10"/>
        <v>0.76918735891647871</v>
      </c>
      <c r="H140" s="32">
        <f t="shared" si="11"/>
        <v>209.23050000000001</v>
      </c>
      <c r="I140" s="17">
        <v>3.32E-2</v>
      </c>
      <c r="J140" s="17">
        <v>2.3999999999999998E-3</v>
      </c>
      <c r="K140" s="17">
        <v>4.8199999999999996E-3</v>
      </c>
      <c r="L140" s="17">
        <v>1.3999999999999999E-4</v>
      </c>
      <c r="M140" s="132">
        <v>0.32508999999999999</v>
      </c>
      <c r="N140" s="17">
        <v>4.9500000000000002E-2</v>
      </c>
      <c r="O140" s="17">
        <v>3.3E-3</v>
      </c>
      <c r="P140" s="17"/>
      <c r="Q140" s="17">
        <v>33.1</v>
      </c>
      <c r="R140" s="17">
        <v>2.4</v>
      </c>
      <c r="S140" s="182">
        <v>30.99</v>
      </c>
      <c r="T140" s="182">
        <v>0.88</v>
      </c>
      <c r="U140" s="121">
        <f t="shared" si="12"/>
        <v>2.8396256857050663</v>
      </c>
      <c r="V140" s="32">
        <v>180</v>
      </c>
      <c r="W140" s="32">
        <v>130</v>
      </c>
      <c r="X140" s="30">
        <f t="shared" si="13"/>
        <v>6.3746223564954736</v>
      </c>
      <c r="Y140" s="30">
        <f t="shared" si="14"/>
        <v>0.87916666666666798</v>
      </c>
    </row>
    <row r="141" spans="1:25" x14ac:dyDescent="0.2">
      <c r="A141" s="50" t="s">
        <v>1747</v>
      </c>
      <c r="B141" s="30">
        <v>17.568000000000001</v>
      </c>
      <c r="C141" s="32">
        <v>171.9</v>
      </c>
      <c r="D141" s="17">
        <v>7.5</v>
      </c>
      <c r="E141" s="17">
        <v>100.7</v>
      </c>
      <c r="F141" s="17">
        <v>3.1</v>
      </c>
      <c r="G141" s="31">
        <f t="shared" si="10"/>
        <v>0.58580570098894702</v>
      </c>
      <c r="H141" s="32">
        <f t="shared" si="11"/>
        <v>195.56450000000001</v>
      </c>
      <c r="I141" s="17">
        <v>3.2500000000000001E-2</v>
      </c>
      <c r="J141" s="17">
        <v>2.7000000000000001E-3</v>
      </c>
      <c r="K141" s="17">
        <v>4.8399999999999997E-3</v>
      </c>
      <c r="L141" s="17">
        <v>1.4999999999999999E-4</v>
      </c>
      <c r="M141" s="132">
        <v>0.14383000000000001</v>
      </c>
      <c r="N141" s="17">
        <v>4.9599999999999998E-2</v>
      </c>
      <c r="O141" s="17">
        <v>4.7000000000000002E-3</v>
      </c>
      <c r="P141" s="17"/>
      <c r="Q141" s="17">
        <v>32.5</v>
      </c>
      <c r="R141" s="17">
        <v>2.6</v>
      </c>
      <c r="S141" s="182">
        <v>31.1</v>
      </c>
      <c r="T141" s="182">
        <v>0.94</v>
      </c>
      <c r="U141" s="121">
        <f t="shared" si="12"/>
        <v>3.022508038585209</v>
      </c>
      <c r="V141" s="32">
        <v>100</v>
      </c>
      <c r="W141" s="32">
        <v>150</v>
      </c>
      <c r="X141" s="30">
        <f t="shared" si="13"/>
        <v>4.3076923076923013</v>
      </c>
      <c r="Y141" s="30">
        <f t="shared" si="14"/>
        <v>0.53846153846153788</v>
      </c>
    </row>
    <row r="142" spans="1:25" x14ac:dyDescent="0.2">
      <c r="A142" s="50" t="s">
        <v>1748</v>
      </c>
      <c r="B142" s="30">
        <v>11.314</v>
      </c>
      <c r="C142" s="32">
        <v>113.6</v>
      </c>
      <c r="D142" s="17">
        <v>4.2</v>
      </c>
      <c r="E142" s="17">
        <v>86.2</v>
      </c>
      <c r="F142" s="17">
        <v>2.4</v>
      </c>
      <c r="G142" s="31">
        <f t="shared" si="10"/>
        <v>0.75880281690140849</v>
      </c>
      <c r="H142" s="32">
        <f t="shared" si="11"/>
        <v>133.857</v>
      </c>
      <c r="I142" s="17">
        <v>3.0599999999999999E-2</v>
      </c>
      <c r="J142" s="17">
        <v>4.1000000000000003E-3</v>
      </c>
      <c r="K142" s="17">
        <v>4.8300000000000001E-3</v>
      </c>
      <c r="L142" s="17">
        <v>2.5000000000000001E-4</v>
      </c>
      <c r="M142" s="132">
        <v>0.24787000000000001</v>
      </c>
      <c r="N142" s="17">
        <v>4.4299999999999999E-2</v>
      </c>
      <c r="O142" s="17">
        <v>5.3E-3</v>
      </c>
      <c r="P142" s="17"/>
      <c r="Q142" s="17">
        <v>30.5</v>
      </c>
      <c r="R142" s="17">
        <v>4</v>
      </c>
      <c r="S142" s="182">
        <v>31.1</v>
      </c>
      <c r="T142" s="182">
        <v>1.6</v>
      </c>
      <c r="U142" s="121">
        <f t="shared" si="12"/>
        <v>5.144694533762058</v>
      </c>
      <c r="V142" s="32">
        <v>-10</v>
      </c>
      <c r="W142" s="32">
        <v>220</v>
      </c>
      <c r="X142" s="30">
        <f t="shared" si="13"/>
        <v>-1.9672131147540961</v>
      </c>
      <c r="Y142" s="30">
        <f t="shared" si="14"/>
        <v>-0.15000000000000036</v>
      </c>
    </row>
    <row r="143" spans="1:25" x14ac:dyDescent="0.2">
      <c r="A143" s="50" t="s">
        <v>1749</v>
      </c>
      <c r="B143" s="30">
        <v>12.26</v>
      </c>
      <c r="C143" s="32">
        <v>110.3</v>
      </c>
      <c r="D143" s="17">
        <v>4</v>
      </c>
      <c r="E143" s="17">
        <v>76.3</v>
      </c>
      <c r="F143" s="17">
        <v>2.7</v>
      </c>
      <c r="G143" s="31">
        <f t="shared" si="10"/>
        <v>0.69174977334542154</v>
      </c>
      <c r="H143" s="32">
        <f t="shared" si="11"/>
        <v>128.23050000000001</v>
      </c>
      <c r="I143" s="17">
        <v>3.3099999999999997E-2</v>
      </c>
      <c r="J143" s="17">
        <v>3.5999999999999999E-3</v>
      </c>
      <c r="K143" s="17">
        <v>4.8300000000000001E-3</v>
      </c>
      <c r="L143" s="17">
        <v>2.3000000000000001E-4</v>
      </c>
      <c r="M143" s="17">
        <v>0.28083999999999998</v>
      </c>
      <c r="N143" s="17">
        <v>4.8899999999999999E-2</v>
      </c>
      <c r="O143" s="17">
        <v>5.3E-3</v>
      </c>
      <c r="P143" s="17"/>
      <c r="Q143" s="17">
        <v>33</v>
      </c>
      <c r="R143" s="17">
        <v>3.5</v>
      </c>
      <c r="S143" s="182">
        <v>31.1</v>
      </c>
      <c r="T143" s="182">
        <v>1.5</v>
      </c>
      <c r="U143" s="121">
        <f t="shared" si="12"/>
        <v>4.823151125401929</v>
      </c>
      <c r="V143" s="32">
        <v>120</v>
      </c>
      <c r="W143" s="32">
        <v>200</v>
      </c>
      <c r="X143" s="30">
        <f t="shared" si="13"/>
        <v>5.7575757575757507</v>
      </c>
      <c r="Y143" s="30">
        <f t="shared" si="14"/>
        <v>0.54285714285714248</v>
      </c>
    </row>
    <row r="144" spans="1:25" x14ac:dyDescent="0.2">
      <c r="A144" s="50" t="s">
        <v>1750</v>
      </c>
      <c r="B144" s="30">
        <v>14.693</v>
      </c>
      <c r="C144" s="32">
        <v>173.3</v>
      </c>
      <c r="D144" s="17">
        <v>6.4</v>
      </c>
      <c r="E144" s="17">
        <v>144.5</v>
      </c>
      <c r="F144" s="17">
        <v>5.4</v>
      </c>
      <c r="G144" s="31">
        <f t="shared" si="10"/>
        <v>0.8338141950375072</v>
      </c>
      <c r="H144" s="32">
        <f t="shared" si="11"/>
        <v>207.25749999999999</v>
      </c>
      <c r="I144" s="17">
        <v>0.03</v>
      </c>
      <c r="J144" s="17">
        <v>3.5000000000000001E-3</v>
      </c>
      <c r="K144" s="17">
        <v>4.8700000000000002E-3</v>
      </c>
      <c r="L144" s="17">
        <v>2.3000000000000001E-4</v>
      </c>
      <c r="M144" s="132">
        <v>0.10252</v>
      </c>
      <c r="N144" s="17">
        <v>4.5400000000000003E-2</v>
      </c>
      <c r="O144" s="17">
        <v>5.4000000000000003E-3</v>
      </c>
      <c r="P144" s="17"/>
      <c r="Q144" s="17">
        <v>30</v>
      </c>
      <c r="R144" s="17">
        <v>3.5</v>
      </c>
      <c r="S144" s="182">
        <v>31.3</v>
      </c>
      <c r="T144" s="182">
        <v>1.5</v>
      </c>
      <c r="U144" s="121">
        <f t="shared" si="12"/>
        <v>4.7923322683706067</v>
      </c>
      <c r="V144" s="32">
        <v>-10</v>
      </c>
      <c r="W144" s="32">
        <v>210</v>
      </c>
      <c r="X144" s="30">
        <f t="shared" si="13"/>
        <v>-4.3333333333333446</v>
      </c>
      <c r="Y144" s="30">
        <f t="shared" si="14"/>
        <v>-0.37142857142857161</v>
      </c>
    </row>
    <row r="145" spans="1:25" x14ac:dyDescent="0.2">
      <c r="A145" s="50" t="s">
        <v>1751</v>
      </c>
      <c r="B145" s="30">
        <v>19.149999999999999</v>
      </c>
      <c r="C145" s="32">
        <v>106.7</v>
      </c>
      <c r="D145" s="17">
        <v>3.4</v>
      </c>
      <c r="E145" s="17">
        <v>73.599999999999994</v>
      </c>
      <c r="F145" s="17">
        <v>1</v>
      </c>
      <c r="G145" s="31">
        <f t="shared" si="10"/>
        <v>0.68978444236176184</v>
      </c>
      <c r="H145" s="32">
        <f t="shared" si="11"/>
        <v>123.99600000000001</v>
      </c>
      <c r="I145" s="17">
        <v>3.1300000000000001E-2</v>
      </c>
      <c r="J145" s="17">
        <v>3.0000000000000001E-3</v>
      </c>
      <c r="K145" s="17">
        <v>4.8900000000000002E-3</v>
      </c>
      <c r="L145" s="17">
        <v>1.7000000000000001E-4</v>
      </c>
      <c r="M145" s="132">
        <v>0.18293000000000001</v>
      </c>
      <c r="N145" s="17">
        <v>4.7300000000000002E-2</v>
      </c>
      <c r="O145" s="17">
        <v>4.8999999999999998E-3</v>
      </c>
      <c r="P145" s="17"/>
      <c r="Q145" s="17">
        <v>31.2</v>
      </c>
      <c r="R145" s="17">
        <v>3</v>
      </c>
      <c r="S145" s="182">
        <v>31.4</v>
      </c>
      <c r="T145" s="182">
        <v>1.1000000000000001</v>
      </c>
      <c r="U145" s="121">
        <f t="shared" si="12"/>
        <v>3.5031847133757967</v>
      </c>
      <c r="V145" s="32">
        <v>40</v>
      </c>
      <c r="W145" s="32">
        <v>180</v>
      </c>
      <c r="X145" s="30">
        <f t="shared" si="13"/>
        <v>-0.64102564102563875</v>
      </c>
      <c r="Y145" s="30">
        <f t="shared" si="14"/>
        <v>-6.666666666666643E-2</v>
      </c>
    </row>
    <row r="146" spans="1:25" x14ac:dyDescent="0.2">
      <c r="A146" s="50" t="s">
        <v>1752</v>
      </c>
      <c r="B146" s="30">
        <v>18.138000000000002</v>
      </c>
      <c r="C146" s="32">
        <v>212</v>
      </c>
      <c r="D146" s="17">
        <v>11</v>
      </c>
      <c r="E146" s="17">
        <v>119.2</v>
      </c>
      <c r="F146" s="17">
        <v>4.0999999999999996</v>
      </c>
      <c r="G146" s="31">
        <f t="shared" si="10"/>
        <v>0.56226415094339621</v>
      </c>
      <c r="H146" s="32">
        <f t="shared" si="11"/>
        <v>240.012</v>
      </c>
      <c r="I146" s="17">
        <v>3.2000000000000001E-2</v>
      </c>
      <c r="J146" s="17">
        <v>2.5000000000000001E-3</v>
      </c>
      <c r="K146" s="17">
        <v>4.9100000000000003E-3</v>
      </c>
      <c r="L146" s="17">
        <v>1.2E-4</v>
      </c>
      <c r="M146" s="132">
        <v>6.7235000000000003E-2</v>
      </c>
      <c r="N146" s="17">
        <v>4.7300000000000002E-2</v>
      </c>
      <c r="O146" s="17">
        <v>3.8E-3</v>
      </c>
      <c r="P146" s="17"/>
      <c r="Q146" s="17">
        <v>31.9</v>
      </c>
      <c r="R146" s="17">
        <v>2.5</v>
      </c>
      <c r="S146" s="182">
        <v>31.56</v>
      </c>
      <c r="T146" s="182">
        <v>0.75</v>
      </c>
      <c r="U146" s="121">
        <f t="shared" si="12"/>
        <v>2.376425855513308</v>
      </c>
      <c r="V146" s="32">
        <v>90</v>
      </c>
      <c r="W146" s="32">
        <v>150</v>
      </c>
      <c r="X146" s="30">
        <f t="shared" si="13"/>
        <v>1.0658307210031359</v>
      </c>
      <c r="Y146" s="30">
        <f t="shared" si="14"/>
        <v>0.13599999999999995</v>
      </c>
    </row>
    <row r="147" spans="1:25" x14ac:dyDescent="0.2">
      <c r="A147" s="50" t="s">
        <v>1753</v>
      </c>
      <c r="B147" s="30">
        <v>9.5507000000000009</v>
      </c>
      <c r="C147" s="32">
        <v>104.7</v>
      </c>
      <c r="D147" s="17">
        <v>3.5</v>
      </c>
      <c r="E147" s="17">
        <v>97.7</v>
      </c>
      <c r="F147" s="17">
        <v>2.6</v>
      </c>
      <c r="G147" s="31">
        <f t="shared" si="10"/>
        <v>0.93314231136580705</v>
      </c>
      <c r="H147" s="32">
        <f t="shared" si="11"/>
        <v>127.65950000000001</v>
      </c>
      <c r="I147" s="17">
        <v>3.3399999999999999E-2</v>
      </c>
      <c r="J147" s="17">
        <v>4.1999999999999997E-3</v>
      </c>
      <c r="K147" s="17">
        <v>4.9199999999999999E-3</v>
      </c>
      <c r="L147" s="17">
        <v>2.0000000000000001E-4</v>
      </c>
      <c r="M147" s="132">
        <v>2.9902999999999999E-2</v>
      </c>
      <c r="N147" s="17">
        <v>4.8099999999999997E-2</v>
      </c>
      <c r="O147" s="17">
        <v>5.7999999999999996E-3</v>
      </c>
      <c r="P147" s="17"/>
      <c r="Q147" s="17">
        <v>34.200000000000003</v>
      </c>
      <c r="R147" s="17">
        <v>4.4000000000000004</v>
      </c>
      <c r="S147" s="182">
        <v>31.6</v>
      </c>
      <c r="T147" s="182">
        <v>1.3</v>
      </c>
      <c r="U147" s="121">
        <f t="shared" si="12"/>
        <v>4.1139240506329111</v>
      </c>
      <c r="V147" s="32">
        <v>190</v>
      </c>
      <c r="W147" s="32">
        <v>250</v>
      </c>
      <c r="X147" s="30">
        <f t="shared" si="13"/>
        <v>7.6023391812865544</v>
      </c>
      <c r="Y147" s="30">
        <f t="shared" si="14"/>
        <v>0.59090909090909116</v>
      </c>
    </row>
    <row r="148" spans="1:25" x14ac:dyDescent="0.2">
      <c r="A148" s="50" t="s">
        <v>1754</v>
      </c>
      <c r="B148" s="30">
        <v>21.105</v>
      </c>
      <c r="C148" s="32">
        <v>138.6</v>
      </c>
      <c r="D148" s="17">
        <v>4.9000000000000004</v>
      </c>
      <c r="E148" s="17">
        <v>95.7</v>
      </c>
      <c r="F148" s="17">
        <v>1.7</v>
      </c>
      <c r="G148" s="31">
        <f t="shared" si="10"/>
        <v>0.69047619047619058</v>
      </c>
      <c r="H148" s="32">
        <f t="shared" si="11"/>
        <v>161.08949999999999</v>
      </c>
      <c r="I148" s="17">
        <v>3.2899999999999999E-2</v>
      </c>
      <c r="J148" s="17">
        <v>2.5999999999999999E-3</v>
      </c>
      <c r="K148" s="17">
        <v>4.9399999999999999E-3</v>
      </c>
      <c r="L148" s="17">
        <v>1.3999999999999999E-4</v>
      </c>
      <c r="M148" s="132">
        <v>0.12773000000000001</v>
      </c>
      <c r="N148" s="17">
        <v>4.7E-2</v>
      </c>
      <c r="O148" s="17">
        <v>3.8999999999999998E-3</v>
      </c>
      <c r="P148" s="17"/>
      <c r="Q148" s="17">
        <v>32.799999999999997</v>
      </c>
      <c r="R148" s="17">
        <v>2.5</v>
      </c>
      <c r="S148" s="182">
        <v>31.74</v>
      </c>
      <c r="T148" s="182">
        <v>0.88</v>
      </c>
      <c r="U148" s="121">
        <f t="shared" si="12"/>
        <v>2.7725267800882167</v>
      </c>
      <c r="V148" s="32">
        <v>90</v>
      </c>
      <c r="W148" s="32">
        <v>150</v>
      </c>
      <c r="X148" s="30">
        <f t="shared" si="13"/>
        <v>3.2317073170731625</v>
      </c>
      <c r="Y148" s="30">
        <f t="shared" si="14"/>
        <v>0.42399999999999949</v>
      </c>
    </row>
    <row r="149" spans="1:25" x14ac:dyDescent="0.2">
      <c r="A149" s="50" t="s">
        <v>1755</v>
      </c>
      <c r="B149" s="30">
        <v>10.929</v>
      </c>
      <c r="C149" s="32">
        <v>128.4</v>
      </c>
      <c r="D149" s="17">
        <v>2</v>
      </c>
      <c r="E149" s="17">
        <v>82.7</v>
      </c>
      <c r="F149" s="17">
        <v>2.9</v>
      </c>
      <c r="G149" s="31">
        <f t="shared" si="10"/>
        <v>0.64408099688473519</v>
      </c>
      <c r="H149" s="32">
        <f t="shared" si="11"/>
        <v>147.83449999999999</v>
      </c>
      <c r="I149" s="17">
        <v>3.5200000000000002E-2</v>
      </c>
      <c r="J149" s="17">
        <v>4.4000000000000003E-3</v>
      </c>
      <c r="K149" s="17">
        <v>4.96E-3</v>
      </c>
      <c r="L149" s="17">
        <v>1.2E-4</v>
      </c>
      <c r="M149" s="132">
        <v>0.11405999999999999</v>
      </c>
      <c r="N149" s="17">
        <v>5.0799999999999998E-2</v>
      </c>
      <c r="O149" s="17">
        <v>6.4000000000000003E-3</v>
      </c>
      <c r="P149" s="17"/>
      <c r="Q149" s="17">
        <v>35.1</v>
      </c>
      <c r="R149" s="17">
        <v>4.3</v>
      </c>
      <c r="S149" s="182">
        <v>31.91</v>
      </c>
      <c r="T149" s="182">
        <v>0.8</v>
      </c>
      <c r="U149" s="121">
        <f t="shared" si="12"/>
        <v>2.5070510811657791</v>
      </c>
      <c r="V149" s="32">
        <v>190</v>
      </c>
      <c r="W149" s="32">
        <v>240</v>
      </c>
      <c r="X149" s="30">
        <f t="shared" si="13"/>
        <v>9.0883190883190963</v>
      </c>
      <c r="Y149" s="30">
        <f t="shared" si="14"/>
        <v>0.74186046511627934</v>
      </c>
    </row>
    <row r="150" spans="1:25" x14ac:dyDescent="0.2">
      <c r="A150" s="50" t="s">
        <v>1756</v>
      </c>
      <c r="B150" s="30">
        <v>9.1098999999999997</v>
      </c>
      <c r="C150" s="32">
        <v>136</v>
      </c>
      <c r="D150" s="17">
        <v>10</v>
      </c>
      <c r="E150" s="17">
        <v>71</v>
      </c>
      <c r="F150" s="17">
        <v>4</v>
      </c>
      <c r="G150" s="31">
        <f t="shared" si="10"/>
        <v>0.5220588235294118</v>
      </c>
      <c r="H150" s="32">
        <f t="shared" si="11"/>
        <v>152.685</v>
      </c>
      <c r="I150" s="17">
        <v>2.9899999999999999E-2</v>
      </c>
      <c r="J150" s="17">
        <v>4.1999999999999997E-3</v>
      </c>
      <c r="K150" s="17">
        <v>5.0000000000000001E-3</v>
      </c>
      <c r="L150" s="17">
        <v>2.4000000000000001E-4</v>
      </c>
      <c r="M150" s="132">
        <v>0.22120000000000001</v>
      </c>
      <c r="N150" s="17">
        <v>4.5400000000000003E-2</v>
      </c>
      <c r="O150" s="17">
        <v>6.4000000000000003E-3</v>
      </c>
      <c r="P150" s="17"/>
      <c r="Q150" s="17">
        <v>29.8</v>
      </c>
      <c r="R150" s="17">
        <v>4.0999999999999996</v>
      </c>
      <c r="S150" s="182">
        <v>32.200000000000003</v>
      </c>
      <c r="T150" s="182">
        <v>1.5</v>
      </c>
      <c r="U150" s="121">
        <f t="shared" si="12"/>
        <v>4.658385093167702</v>
      </c>
      <c r="V150" s="32">
        <v>-10</v>
      </c>
      <c r="W150" s="32">
        <v>250</v>
      </c>
      <c r="X150" s="30">
        <f t="shared" si="13"/>
        <v>-8.0536912751677967</v>
      </c>
      <c r="Y150" s="30">
        <f t="shared" si="14"/>
        <v>-0.58536585365853711</v>
      </c>
    </row>
    <row r="151" spans="1:25" x14ac:dyDescent="0.2">
      <c r="A151" s="50" t="s">
        <v>1757</v>
      </c>
      <c r="B151" s="30">
        <v>20.873000000000001</v>
      </c>
      <c r="C151" s="32">
        <v>137.19999999999999</v>
      </c>
      <c r="D151" s="17">
        <v>7.5</v>
      </c>
      <c r="E151" s="17">
        <v>83.7</v>
      </c>
      <c r="F151" s="17">
        <v>3</v>
      </c>
      <c r="G151" s="31">
        <f t="shared" si="10"/>
        <v>0.61005830903790093</v>
      </c>
      <c r="H151" s="32">
        <f t="shared" si="11"/>
        <v>156.86949999999999</v>
      </c>
      <c r="I151" s="17">
        <v>3.2199999999999999E-2</v>
      </c>
      <c r="J151" s="17">
        <v>2.5999999999999999E-3</v>
      </c>
      <c r="K151" s="17">
        <v>5.0899999999999999E-3</v>
      </c>
      <c r="L151" s="17">
        <v>1.2E-4</v>
      </c>
      <c r="M151" s="34">
        <v>0.01</v>
      </c>
      <c r="N151" s="17">
        <v>4.5999999999999999E-2</v>
      </c>
      <c r="O151" s="17">
        <v>3.8999999999999998E-3</v>
      </c>
      <c r="P151" s="17"/>
      <c r="Q151" s="17">
        <v>32.5</v>
      </c>
      <c r="R151" s="17">
        <v>2.6</v>
      </c>
      <c r="S151" s="182">
        <v>32.71</v>
      </c>
      <c r="T151" s="182">
        <v>0.76</v>
      </c>
      <c r="U151" s="121">
        <f t="shared" si="12"/>
        <v>2.3234484867013143</v>
      </c>
      <c r="V151" s="32">
        <v>40</v>
      </c>
      <c r="W151" s="32">
        <v>150</v>
      </c>
      <c r="X151" s="30">
        <f t="shared" si="13"/>
        <v>-0.64615384615385185</v>
      </c>
      <c r="Y151" s="30">
        <f t="shared" si="14"/>
        <v>-8.0769230769231093E-2</v>
      </c>
    </row>
    <row r="152" spans="1:25" x14ac:dyDescent="0.2">
      <c r="A152" s="50" t="s">
        <v>1758</v>
      </c>
      <c r="B152" s="30">
        <v>16.513999999999999</v>
      </c>
      <c r="C152" s="32">
        <v>198.2</v>
      </c>
      <c r="D152" s="17">
        <v>8.6999999999999993</v>
      </c>
      <c r="E152" s="17">
        <v>131</v>
      </c>
      <c r="F152" s="17">
        <v>3.7</v>
      </c>
      <c r="G152" s="31">
        <f t="shared" si="10"/>
        <v>0.66094853683148336</v>
      </c>
      <c r="H152" s="32">
        <f t="shared" si="11"/>
        <v>228.98499999999999</v>
      </c>
      <c r="I152" s="17">
        <v>3.3000000000000002E-2</v>
      </c>
      <c r="J152" s="17">
        <v>2.5999999999999999E-3</v>
      </c>
      <c r="K152" s="17">
        <v>5.11E-3</v>
      </c>
      <c r="L152" s="17">
        <v>1.3999999999999999E-4</v>
      </c>
      <c r="M152" s="132">
        <v>0.14058000000000001</v>
      </c>
      <c r="N152" s="17">
        <v>4.5600000000000002E-2</v>
      </c>
      <c r="O152" s="17">
        <v>3.5999999999999999E-3</v>
      </c>
      <c r="P152" s="17"/>
      <c r="Q152" s="17">
        <v>32.9</v>
      </c>
      <c r="R152" s="17">
        <v>2.6</v>
      </c>
      <c r="S152" s="182">
        <v>32.840000000000003</v>
      </c>
      <c r="T152" s="182">
        <v>0.92</v>
      </c>
      <c r="U152" s="121">
        <f t="shared" si="12"/>
        <v>2.8014616321559074</v>
      </c>
      <c r="V152" s="32">
        <v>70</v>
      </c>
      <c r="W152" s="32">
        <v>150</v>
      </c>
      <c r="X152" s="30">
        <f t="shared" si="13"/>
        <v>0.18237082066867583</v>
      </c>
      <c r="Y152" s="30">
        <f t="shared" si="14"/>
        <v>2.3076923076921219E-2</v>
      </c>
    </row>
    <row r="153" spans="1:25" x14ac:dyDescent="0.2">
      <c r="A153" s="50" t="s">
        <v>1759</v>
      </c>
      <c r="B153" s="30">
        <v>14.987</v>
      </c>
      <c r="C153" s="32">
        <v>148.4</v>
      </c>
      <c r="D153" s="17">
        <v>8.5</v>
      </c>
      <c r="E153" s="17">
        <v>82.9</v>
      </c>
      <c r="F153" s="17">
        <v>3</v>
      </c>
      <c r="G153" s="31">
        <f t="shared" si="10"/>
        <v>0.55862533692722371</v>
      </c>
      <c r="H153" s="32">
        <f t="shared" si="11"/>
        <v>167.88150000000002</v>
      </c>
      <c r="I153" s="17">
        <v>3.2800000000000003E-2</v>
      </c>
      <c r="J153" s="17">
        <v>3.0000000000000001E-3</v>
      </c>
      <c r="K153" s="17">
        <v>5.11E-3</v>
      </c>
      <c r="L153" s="17">
        <v>1.8000000000000001E-4</v>
      </c>
      <c r="M153" s="132">
        <v>0.29716999999999999</v>
      </c>
      <c r="N153" s="17">
        <v>4.6899999999999997E-2</v>
      </c>
      <c r="O153" s="17">
        <v>4.4000000000000003E-3</v>
      </c>
      <c r="P153" s="17"/>
      <c r="Q153" s="17">
        <v>32.700000000000003</v>
      </c>
      <c r="R153" s="17">
        <v>3</v>
      </c>
      <c r="S153" s="182">
        <v>32.9</v>
      </c>
      <c r="T153" s="182">
        <v>1.1000000000000001</v>
      </c>
      <c r="U153" s="121">
        <f t="shared" si="12"/>
        <v>3.3434650455927057</v>
      </c>
      <c r="V153" s="32">
        <v>100</v>
      </c>
      <c r="W153" s="32">
        <v>180</v>
      </c>
      <c r="X153" s="30">
        <f t="shared" si="13"/>
        <v>-0.61162079510701517</v>
      </c>
      <c r="Y153" s="30">
        <f t="shared" si="14"/>
        <v>-6.666666666666525E-2</v>
      </c>
    </row>
    <row r="154" spans="1:25" x14ac:dyDescent="0.2">
      <c r="A154" s="50" t="s">
        <v>1760</v>
      </c>
      <c r="B154" s="30">
        <v>12.571</v>
      </c>
      <c r="C154" s="32">
        <v>40.9</v>
      </c>
      <c r="D154" s="17">
        <v>1.9</v>
      </c>
      <c r="E154" s="17">
        <v>31.4</v>
      </c>
      <c r="F154" s="17">
        <v>1</v>
      </c>
      <c r="G154" s="31">
        <f t="shared" si="10"/>
        <v>0.76772616136919314</v>
      </c>
      <c r="H154" s="32">
        <f t="shared" si="11"/>
        <v>48.278999999999996</v>
      </c>
      <c r="I154" s="17">
        <v>3.44E-2</v>
      </c>
      <c r="J154" s="17">
        <v>7.4000000000000003E-3</v>
      </c>
      <c r="K154" s="17">
        <v>5.1399999999999996E-3</v>
      </c>
      <c r="L154" s="17">
        <v>2.9E-4</v>
      </c>
      <c r="M154" s="132">
        <v>1.5365999999999999E-2</v>
      </c>
      <c r="N154" s="17">
        <v>0.05</v>
      </c>
      <c r="O154" s="17">
        <v>1.0999999999999999E-2</v>
      </c>
      <c r="P154" s="17"/>
      <c r="Q154" s="17">
        <v>34.1</v>
      </c>
      <c r="R154" s="17">
        <v>7.2</v>
      </c>
      <c r="S154" s="182">
        <v>33</v>
      </c>
      <c r="T154" s="182">
        <v>1.9</v>
      </c>
      <c r="U154" s="121">
        <f t="shared" si="12"/>
        <v>5.7575757575757569</v>
      </c>
      <c r="V154" s="32">
        <v>180</v>
      </c>
      <c r="W154" s="32">
        <v>390</v>
      </c>
      <c r="X154" s="30">
        <f t="shared" si="13"/>
        <v>3.2258064516129115</v>
      </c>
      <c r="Y154" s="30">
        <f t="shared" si="14"/>
        <v>0.15277777777777798</v>
      </c>
    </row>
    <row r="155" spans="1:25" x14ac:dyDescent="0.2">
      <c r="A155" s="50" t="s">
        <v>1761</v>
      </c>
      <c r="B155" s="30">
        <v>11.98</v>
      </c>
      <c r="C155" s="32">
        <v>126.2</v>
      </c>
      <c r="D155" s="17">
        <v>4.0999999999999996</v>
      </c>
      <c r="E155" s="17">
        <v>110.1</v>
      </c>
      <c r="F155" s="17">
        <v>4.8</v>
      </c>
      <c r="G155" s="31">
        <f t="shared" si="10"/>
        <v>0.87242472266244053</v>
      </c>
      <c r="H155" s="32">
        <f t="shared" si="11"/>
        <v>152.0735</v>
      </c>
      <c r="I155" s="17">
        <v>3.2000000000000001E-2</v>
      </c>
      <c r="J155" s="17">
        <v>3.3E-3</v>
      </c>
      <c r="K155" s="17">
        <v>5.1799999999999997E-3</v>
      </c>
      <c r="L155" s="17">
        <v>4.0000000000000002E-4</v>
      </c>
      <c r="M155" s="132">
        <v>0.41011999999999998</v>
      </c>
      <c r="N155" s="17">
        <v>4.4999999999999998E-2</v>
      </c>
      <c r="O155" s="17">
        <v>3.8999999999999998E-3</v>
      </c>
      <c r="P155" s="17"/>
      <c r="Q155" s="17">
        <v>32</v>
      </c>
      <c r="R155" s="17">
        <v>3.2</v>
      </c>
      <c r="S155" s="182">
        <v>33.299999999999997</v>
      </c>
      <c r="T155" s="182">
        <v>2.6</v>
      </c>
      <c r="U155" s="121">
        <f t="shared" si="12"/>
        <v>7.8078078078078077</v>
      </c>
      <c r="V155" s="32">
        <v>10</v>
      </c>
      <c r="W155" s="32">
        <v>150</v>
      </c>
      <c r="X155" s="30">
        <f t="shared" si="13"/>
        <v>-4.0624999999999911</v>
      </c>
      <c r="Y155" s="30">
        <f t="shared" si="14"/>
        <v>-0.40624999999999911</v>
      </c>
    </row>
    <row r="156" spans="1:25" x14ac:dyDescent="0.2">
      <c r="A156" s="50" t="s">
        <v>1762</v>
      </c>
      <c r="B156" s="30">
        <v>19.928999999999998</v>
      </c>
      <c r="C156" s="32">
        <v>79</v>
      </c>
      <c r="D156" s="17">
        <v>3.5</v>
      </c>
      <c r="E156" s="17">
        <v>54.6</v>
      </c>
      <c r="F156" s="17">
        <v>1.6</v>
      </c>
      <c r="G156" s="31">
        <f t="shared" si="10"/>
        <v>0.69113924050632913</v>
      </c>
      <c r="H156" s="32">
        <f t="shared" si="11"/>
        <v>91.831000000000003</v>
      </c>
      <c r="I156" s="17">
        <v>3.3000000000000002E-2</v>
      </c>
      <c r="J156" s="17">
        <v>4.0000000000000001E-3</v>
      </c>
      <c r="K156" s="17">
        <v>5.1999999999999998E-3</v>
      </c>
      <c r="L156" s="17">
        <v>2.4000000000000001E-4</v>
      </c>
      <c r="M156" s="132">
        <v>0.25325999999999999</v>
      </c>
      <c r="N156" s="17">
        <v>4.7199999999999999E-2</v>
      </c>
      <c r="O156" s="17">
        <v>5.7000000000000002E-3</v>
      </c>
      <c r="P156" s="17"/>
      <c r="Q156" s="17">
        <v>32.9</v>
      </c>
      <c r="R156" s="17">
        <v>4</v>
      </c>
      <c r="S156" s="182">
        <v>33.4</v>
      </c>
      <c r="T156" s="182">
        <v>1.6</v>
      </c>
      <c r="U156" s="121">
        <f t="shared" si="12"/>
        <v>4.7904191616766472</v>
      </c>
      <c r="V156" s="32">
        <v>70</v>
      </c>
      <c r="W156" s="32">
        <v>220</v>
      </c>
      <c r="X156" s="30">
        <f t="shared" si="13"/>
        <v>-1.5197568389057725</v>
      </c>
      <c r="Y156" s="30">
        <f t="shared" si="14"/>
        <v>-0.125</v>
      </c>
    </row>
    <row r="157" spans="1:25" x14ac:dyDescent="0.2">
      <c r="A157" s="50" t="s">
        <v>1763</v>
      </c>
      <c r="B157" s="30">
        <v>19.199000000000002</v>
      </c>
      <c r="C157" s="32">
        <v>185</v>
      </c>
      <c r="D157" s="17">
        <v>10</v>
      </c>
      <c r="E157" s="17">
        <v>126.8</v>
      </c>
      <c r="F157" s="17">
        <v>5</v>
      </c>
      <c r="G157" s="31">
        <f t="shared" si="10"/>
        <v>0.6854054054054054</v>
      </c>
      <c r="H157" s="32">
        <f t="shared" si="11"/>
        <v>214.798</v>
      </c>
      <c r="I157" s="17">
        <v>3.3500000000000002E-2</v>
      </c>
      <c r="J157" s="17">
        <v>2.7000000000000001E-3</v>
      </c>
      <c r="K157" s="17">
        <v>5.2500000000000003E-3</v>
      </c>
      <c r="L157" s="17">
        <v>1.3999999999999999E-4</v>
      </c>
      <c r="M157" s="132">
        <v>0.2034</v>
      </c>
      <c r="N157" s="17">
        <v>4.7899999999999998E-2</v>
      </c>
      <c r="O157" s="17">
        <v>3.8E-3</v>
      </c>
      <c r="P157" s="17"/>
      <c r="Q157" s="17">
        <v>33.799999999999997</v>
      </c>
      <c r="R157" s="17">
        <v>2.6</v>
      </c>
      <c r="S157" s="182">
        <v>33.75</v>
      </c>
      <c r="T157" s="182">
        <v>0.91</v>
      </c>
      <c r="U157" s="121">
        <f t="shared" si="12"/>
        <v>2.6962962962962962</v>
      </c>
      <c r="V157" s="32">
        <v>100</v>
      </c>
      <c r="W157" s="32">
        <v>150</v>
      </c>
      <c r="X157" s="30">
        <f t="shared" si="13"/>
        <v>0.14792899408283544</v>
      </c>
      <c r="Y157" s="30">
        <f t="shared" si="14"/>
        <v>1.9230769230768135E-2</v>
      </c>
    </row>
    <row r="158" spans="1:25" x14ac:dyDescent="0.2">
      <c r="A158" s="50" t="s">
        <v>1764</v>
      </c>
      <c r="B158" s="30">
        <v>20.178999999999998</v>
      </c>
      <c r="C158" s="32">
        <v>771</v>
      </c>
      <c r="D158" s="17">
        <v>78</v>
      </c>
      <c r="E158" s="17">
        <v>156.9</v>
      </c>
      <c r="F158" s="17">
        <v>6.6</v>
      </c>
      <c r="G158" s="31">
        <f t="shared" si="10"/>
        <v>0.20350194552529183</v>
      </c>
      <c r="H158" s="32">
        <f t="shared" si="11"/>
        <v>807.87149999999997</v>
      </c>
      <c r="I158" s="17">
        <v>3.39E-2</v>
      </c>
      <c r="J158" s="17">
        <v>1.5E-3</v>
      </c>
      <c r="K158" s="17">
        <v>5.2700000000000004E-3</v>
      </c>
      <c r="L158" s="17">
        <v>1.9000000000000001E-4</v>
      </c>
      <c r="M158" s="132">
        <v>0.71538000000000002</v>
      </c>
      <c r="N158" s="17">
        <v>4.6699999999999998E-2</v>
      </c>
      <c r="O158" s="17">
        <v>1.4E-3</v>
      </c>
      <c r="P158" s="17"/>
      <c r="Q158" s="17">
        <v>33.799999999999997</v>
      </c>
      <c r="R158" s="17">
        <v>1.5</v>
      </c>
      <c r="S158" s="182">
        <v>33.9</v>
      </c>
      <c r="T158" s="182">
        <v>1.2</v>
      </c>
      <c r="U158" s="121">
        <f t="shared" si="12"/>
        <v>3.5398230088495577</v>
      </c>
      <c r="V158" s="32">
        <v>49</v>
      </c>
      <c r="W158" s="32">
        <v>60</v>
      </c>
      <c r="X158" s="30">
        <f t="shared" si="13"/>
        <v>-0.29585798816569309</v>
      </c>
      <c r="Y158" s="30">
        <f t="shared" si="14"/>
        <v>-6.6666666666667609E-2</v>
      </c>
    </row>
    <row r="159" spans="1:25" x14ac:dyDescent="0.2">
      <c r="A159" s="50" t="s">
        <v>1765</v>
      </c>
      <c r="B159" s="30">
        <v>21.048999999999999</v>
      </c>
      <c r="C159" s="32">
        <v>140.19999999999999</v>
      </c>
      <c r="D159" s="17">
        <v>7.3</v>
      </c>
      <c r="E159" s="17">
        <v>84.6</v>
      </c>
      <c r="F159" s="17">
        <v>2.2999999999999998</v>
      </c>
      <c r="G159" s="31">
        <f t="shared" si="10"/>
        <v>0.60342368045649075</v>
      </c>
      <c r="H159" s="32">
        <f t="shared" si="11"/>
        <v>160.08099999999999</v>
      </c>
      <c r="I159" s="17">
        <v>3.7900000000000003E-2</v>
      </c>
      <c r="J159" s="17">
        <v>3.0000000000000001E-3</v>
      </c>
      <c r="K159" s="17">
        <v>5.2700000000000004E-3</v>
      </c>
      <c r="L159" s="17">
        <v>1.9000000000000001E-4</v>
      </c>
      <c r="M159" s="132">
        <v>9.1800000000000007E-3</v>
      </c>
      <c r="N159" s="17">
        <v>5.0700000000000002E-2</v>
      </c>
      <c r="O159" s="17">
        <v>4.5999999999999999E-3</v>
      </c>
      <c r="P159" s="17"/>
      <c r="Q159" s="17">
        <v>37.700000000000003</v>
      </c>
      <c r="R159" s="17">
        <v>3</v>
      </c>
      <c r="S159" s="182">
        <v>33.9</v>
      </c>
      <c r="T159" s="182">
        <v>1.2</v>
      </c>
      <c r="U159" s="121">
        <f t="shared" si="12"/>
        <v>3.5398230088495577</v>
      </c>
      <c r="V159" s="32">
        <v>270</v>
      </c>
      <c r="W159" s="32">
        <v>170</v>
      </c>
      <c r="X159" s="30">
        <f t="shared" si="13"/>
        <v>10.079575596816992</v>
      </c>
      <c r="Y159" s="84">
        <f t="shared" si="14"/>
        <v>1.2666666666666682</v>
      </c>
    </row>
    <row r="160" spans="1:25" x14ac:dyDescent="0.2">
      <c r="A160" s="50" t="s">
        <v>1766</v>
      </c>
      <c r="B160" s="30">
        <v>18.073</v>
      </c>
      <c r="C160" s="32">
        <v>150.1</v>
      </c>
      <c r="D160" s="17">
        <v>9.8000000000000007</v>
      </c>
      <c r="E160" s="17">
        <v>66.5</v>
      </c>
      <c r="F160" s="17">
        <v>3.2</v>
      </c>
      <c r="G160" s="31">
        <f t="shared" si="10"/>
        <v>0.44303797468354433</v>
      </c>
      <c r="H160" s="32">
        <f t="shared" si="11"/>
        <v>165.72749999999999</v>
      </c>
      <c r="I160" s="17">
        <v>3.3000000000000002E-2</v>
      </c>
      <c r="J160" s="17">
        <v>2.8E-3</v>
      </c>
      <c r="K160" s="17">
        <v>5.3200000000000001E-3</v>
      </c>
      <c r="L160" s="17">
        <v>1.6000000000000001E-4</v>
      </c>
      <c r="M160" s="132">
        <v>9.2435000000000003E-2</v>
      </c>
      <c r="N160" s="17">
        <v>4.7399999999999998E-2</v>
      </c>
      <c r="O160" s="17">
        <v>4.4000000000000003E-3</v>
      </c>
      <c r="P160" s="17"/>
      <c r="Q160" s="17">
        <v>32.9</v>
      </c>
      <c r="R160" s="17">
        <v>2.8</v>
      </c>
      <c r="S160" s="182">
        <v>34.19</v>
      </c>
      <c r="T160" s="182">
        <v>1</v>
      </c>
      <c r="U160" s="121">
        <f t="shared" si="12"/>
        <v>2.9248318221702254</v>
      </c>
      <c r="V160" s="32">
        <v>70</v>
      </c>
      <c r="W160" s="32">
        <v>170</v>
      </c>
      <c r="X160" s="30">
        <f t="shared" si="13"/>
        <v>-3.9209726443768966</v>
      </c>
      <c r="Y160" s="30">
        <f t="shared" si="14"/>
        <v>-0.46071428571428547</v>
      </c>
    </row>
    <row r="161" spans="1:25" x14ac:dyDescent="0.2">
      <c r="A161" s="50" t="s">
        <v>1767</v>
      </c>
      <c r="B161" s="30">
        <v>19.591000000000001</v>
      </c>
      <c r="C161" s="32">
        <v>140.9</v>
      </c>
      <c r="D161" s="17">
        <v>7.2</v>
      </c>
      <c r="E161" s="17">
        <v>90.4</v>
      </c>
      <c r="F161" s="17">
        <v>3.2</v>
      </c>
      <c r="G161" s="31">
        <f t="shared" si="10"/>
        <v>0.64158977998580558</v>
      </c>
      <c r="H161" s="32">
        <f t="shared" si="11"/>
        <v>162.14400000000001</v>
      </c>
      <c r="I161" s="17">
        <v>3.5799999999999998E-2</v>
      </c>
      <c r="J161" s="17">
        <v>3.2000000000000002E-3</v>
      </c>
      <c r="K161" s="17">
        <v>5.3200000000000001E-3</v>
      </c>
      <c r="L161" s="17">
        <v>1.4999999999999999E-4</v>
      </c>
      <c r="M161" s="34">
        <v>0.01</v>
      </c>
      <c r="N161" s="17">
        <v>4.8099999999999997E-2</v>
      </c>
      <c r="O161" s="17">
        <v>4.5999999999999999E-3</v>
      </c>
      <c r="P161" s="17"/>
      <c r="Q161" s="17">
        <v>35.700000000000003</v>
      </c>
      <c r="R161" s="17">
        <v>3.2</v>
      </c>
      <c r="S161" s="182">
        <v>34.19</v>
      </c>
      <c r="T161" s="182">
        <v>0.97</v>
      </c>
      <c r="U161" s="121">
        <f t="shared" si="12"/>
        <v>2.8370868675051186</v>
      </c>
      <c r="V161" s="32">
        <v>170</v>
      </c>
      <c r="W161" s="32">
        <v>180</v>
      </c>
      <c r="X161" s="30">
        <f t="shared" si="13"/>
        <v>4.229691876750719</v>
      </c>
      <c r="Y161" s="30">
        <f t="shared" si="14"/>
        <v>0.4718750000000016</v>
      </c>
    </row>
    <row r="162" spans="1:25" x14ac:dyDescent="0.2">
      <c r="A162" s="50" t="s">
        <v>1768</v>
      </c>
      <c r="B162" s="30">
        <v>8.9570000000000007</v>
      </c>
      <c r="C162" s="32">
        <v>244</v>
      </c>
      <c r="D162" s="17">
        <v>16</v>
      </c>
      <c r="E162" s="17">
        <v>181.9</v>
      </c>
      <c r="F162" s="17">
        <v>9.8000000000000007</v>
      </c>
      <c r="G162" s="31">
        <f t="shared" si="10"/>
        <v>0.74549180327868858</v>
      </c>
      <c r="H162" s="32">
        <f t="shared" si="11"/>
        <v>286.74649999999997</v>
      </c>
      <c r="I162" s="17">
        <v>3.7699999999999997E-2</v>
      </c>
      <c r="J162" s="17">
        <v>5.1999999999999998E-3</v>
      </c>
      <c r="K162" s="17">
        <v>5.3499999999999997E-3</v>
      </c>
      <c r="L162" s="17">
        <v>2.5999999999999998E-4</v>
      </c>
      <c r="M162" s="132">
        <v>0.12806000000000001</v>
      </c>
      <c r="N162" s="17">
        <v>5.1400000000000001E-2</v>
      </c>
      <c r="O162" s="17">
        <v>6.8999999999999999E-3</v>
      </c>
      <c r="P162" s="17"/>
      <c r="Q162" s="17">
        <v>37.4</v>
      </c>
      <c r="R162" s="17">
        <v>5</v>
      </c>
      <c r="S162" s="182">
        <v>34.4</v>
      </c>
      <c r="T162" s="182">
        <v>1.7</v>
      </c>
      <c r="U162" s="121">
        <f t="shared" si="12"/>
        <v>4.941860465116279</v>
      </c>
      <c r="V162" s="32">
        <v>270</v>
      </c>
      <c r="W162" s="32">
        <v>230</v>
      </c>
      <c r="X162" s="30">
        <f t="shared" si="13"/>
        <v>8.0213903743315491</v>
      </c>
      <c r="Y162" s="30">
        <f t="shared" si="14"/>
        <v>0.6</v>
      </c>
    </row>
    <row r="163" spans="1:25" s="54" customFormat="1" x14ac:dyDescent="0.2">
      <c r="A163" s="54" t="s">
        <v>1769</v>
      </c>
      <c r="B163" s="22">
        <v>20.588999999999999</v>
      </c>
      <c r="C163" s="24">
        <v>108.5</v>
      </c>
      <c r="D163" s="25">
        <v>5.9</v>
      </c>
      <c r="E163" s="25">
        <v>94.5</v>
      </c>
      <c r="F163" s="25">
        <v>4.0999999999999996</v>
      </c>
      <c r="G163" s="23">
        <f t="shared" si="10"/>
        <v>0.87096774193548387</v>
      </c>
      <c r="H163" s="24">
        <f t="shared" si="11"/>
        <v>130.70750000000001</v>
      </c>
      <c r="I163" s="25">
        <v>0.27600000000000002</v>
      </c>
      <c r="J163" s="25">
        <v>4.4999999999999998E-2</v>
      </c>
      <c r="K163" s="25">
        <v>5.3699999999999998E-3</v>
      </c>
      <c r="L163" s="25">
        <v>3.6999999999999999E-4</v>
      </c>
      <c r="M163" s="183">
        <v>0.79203000000000001</v>
      </c>
      <c r="N163" s="25">
        <v>0.33100000000000002</v>
      </c>
      <c r="O163" s="25">
        <v>4.7E-2</v>
      </c>
      <c r="P163" s="25"/>
      <c r="Q163" s="25">
        <v>236</v>
      </c>
      <c r="R163" s="25">
        <v>37</v>
      </c>
      <c r="S163" s="184">
        <v>34.5</v>
      </c>
      <c r="T163" s="184">
        <v>2.4</v>
      </c>
      <c r="U163" s="146">
        <f t="shared" si="12"/>
        <v>6.9565217391304346</v>
      </c>
      <c r="V163" s="24">
        <v>3000</v>
      </c>
      <c r="W163" s="24">
        <v>410</v>
      </c>
      <c r="X163" s="22">
        <f t="shared" si="13"/>
        <v>85.381355932203391</v>
      </c>
      <c r="Y163" s="29">
        <f t="shared" si="14"/>
        <v>5.4459459459459456</v>
      </c>
    </row>
    <row r="164" spans="1:25" x14ac:dyDescent="0.2">
      <c r="A164" s="50" t="s">
        <v>1770</v>
      </c>
      <c r="B164" s="30">
        <v>19.297000000000001</v>
      </c>
      <c r="C164" s="32">
        <v>182.7</v>
      </c>
      <c r="D164" s="17">
        <v>4.2</v>
      </c>
      <c r="E164" s="17">
        <v>209</v>
      </c>
      <c r="F164" s="17">
        <v>3.1</v>
      </c>
      <c r="G164" s="31">
        <f t="shared" si="10"/>
        <v>1.143951833607006</v>
      </c>
      <c r="H164" s="32">
        <f t="shared" si="11"/>
        <v>231.815</v>
      </c>
      <c r="I164" s="17">
        <v>3.5400000000000001E-2</v>
      </c>
      <c r="J164" s="17">
        <v>2.7000000000000001E-3</v>
      </c>
      <c r="K164" s="17">
        <v>5.4000000000000003E-3</v>
      </c>
      <c r="L164" s="17">
        <v>1.3999999999999999E-4</v>
      </c>
      <c r="M164" s="132">
        <v>0.15906999999999999</v>
      </c>
      <c r="N164" s="17">
        <v>4.7100000000000003E-2</v>
      </c>
      <c r="O164" s="17">
        <v>3.5000000000000001E-3</v>
      </c>
      <c r="P164" s="17"/>
      <c r="Q164" s="17">
        <v>35.200000000000003</v>
      </c>
      <c r="R164" s="17">
        <v>2.6</v>
      </c>
      <c r="S164" s="182">
        <v>34.75</v>
      </c>
      <c r="T164" s="182">
        <v>0.91</v>
      </c>
      <c r="U164" s="121">
        <f t="shared" si="12"/>
        <v>2.6187050359712232</v>
      </c>
      <c r="V164" s="32">
        <v>120</v>
      </c>
      <c r="W164" s="32">
        <v>150</v>
      </c>
      <c r="X164" s="30">
        <f t="shared" si="13"/>
        <v>1.2784090909090939</v>
      </c>
      <c r="Y164" s="30">
        <f t="shared" si="14"/>
        <v>0.17307692307692416</v>
      </c>
    </row>
    <row r="165" spans="1:25" x14ac:dyDescent="0.2">
      <c r="A165" s="50" t="s">
        <v>1771</v>
      </c>
      <c r="B165" s="30">
        <v>10.86</v>
      </c>
      <c r="C165" s="32">
        <v>231.4</v>
      </c>
      <c r="D165" s="17">
        <v>9.8000000000000007</v>
      </c>
      <c r="E165" s="17">
        <v>124.6</v>
      </c>
      <c r="F165" s="17">
        <v>4.9000000000000004</v>
      </c>
      <c r="G165" s="31">
        <f t="shared" si="10"/>
        <v>0.53846153846153844</v>
      </c>
      <c r="H165" s="32">
        <f t="shared" si="11"/>
        <v>260.68099999999998</v>
      </c>
      <c r="I165" s="17">
        <v>3.5299999999999998E-2</v>
      </c>
      <c r="J165" s="17">
        <v>3.0000000000000001E-3</v>
      </c>
      <c r="K165" s="17">
        <v>5.45E-3</v>
      </c>
      <c r="L165" s="17">
        <v>1.7000000000000001E-4</v>
      </c>
      <c r="M165" s="132">
        <v>0.19586999999999999</v>
      </c>
      <c r="N165" s="17">
        <v>4.7800000000000002E-2</v>
      </c>
      <c r="O165" s="17">
        <v>3.8999999999999998E-3</v>
      </c>
      <c r="P165" s="17"/>
      <c r="Q165" s="17">
        <v>35.700000000000003</v>
      </c>
      <c r="R165" s="17">
        <v>2.8</v>
      </c>
      <c r="S165" s="182">
        <v>35</v>
      </c>
      <c r="T165" s="182">
        <v>1.1000000000000001</v>
      </c>
      <c r="U165" s="121">
        <f t="shared" si="12"/>
        <v>3.1428571428571432</v>
      </c>
      <c r="V165" s="32">
        <v>90</v>
      </c>
      <c r="W165" s="32">
        <v>160</v>
      </c>
      <c r="X165" s="30">
        <f t="shared" si="13"/>
        <v>1.9607843137254943</v>
      </c>
      <c r="Y165" s="30">
        <f t="shared" si="14"/>
        <v>0.25000000000000105</v>
      </c>
    </row>
    <row r="166" spans="1:25" x14ac:dyDescent="0.2">
      <c r="A166" s="50" t="s">
        <v>1772</v>
      </c>
      <c r="B166" s="30">
        <v>8.7782999999999998</v>
      </c>
      <c r="C166" s="32">
        <v>216</v>
      </c>
      <c r="D166" s="17">
        <v>10</v>
      </c>
      <c r="E166" s="17">
        <v>219.2</v>
      </c>
      <c r="F166" s="17">
        <v>7.1</v>
      </c>
      <c r="G166" s="31">
        <f t="shared" si="10"/>
        <v>1.0148148148148148</v>
      </c>
      <c r="H166" s="32">
        <f t="shared" si="11"/>
        <v>267.512</v>
      </c>
      <c r="I166" s="17">
        <v>3.3599999999999998E-2</v>
      </c>
      <c r="J166" s="17">
        <v>3.8E-3</v>
      </c>
      <c r="K166" s="17">
        <v>5.4400000000000004E-3</v>
      </c>
      <c r="L166" s="17">
        <v>2.3000000000000001E-4</v>
      </c>
      <c r="M166" s="17">
        <v>0.12114999999999999</v>
      </c>
      <c r="N166" s="17">
        <v>4.48E-2</v>
      </c>
      <c r="O166" s="17">
        <v>5.1999999999999998E-3</v>
      </c>
      <c r="P166" s="17"/>
      <c r="Q166" s="17">
        <v>33.5</v>
      </c>
      <c r="R166" s="17">
        <v>3.7</v>
      </c>
      <c r="S166" s="182">
        <v>35</v>
      </c>
      <c r="T166" s="182">
        <v>1.5</v>
      </c>
      <c r="U166" s="121">
        <f t="shared" si="12"/>
        <v>4.2857142857142856</v>
      </c>
      <c r="V166" s="32">
        <v>-20</v>
      </c>
      <c r="W166" s="32">
        <v>210</v>
      </c>
      <c r="X166" s="30">
        <f t="shared" si="13"/>
        <v>-4.4776119402984982</v>
      </c>
      <c r="Y166" s="30">
        <f t="shared" si="14"/>
        <v>-0.40540540540540537</v>
      </c>
    </row>
    <row r="167" spans="1:25" x14ac:dyDescent="0.2">
      <c r="A167" s="50" t="s">
        <v>1773</v>
      </c>
      <c r="B167" s="84">
        <v>5.8220000000000001</v>
      </c>
      <c r="C167" s="32">
        <v>136.1</v>
      </c>
      <c r="D167" s="17">
        <v>2.2000000000000002</v>
      </c>
      <c r="E167" s="17">
        <v>78.2</v>
      </c>
      <c r="F167" s="17">
        <v>1.7</v>
      </c>
      <c r="G167" s="31">
        <f t="shared" si="10"/>
        <v>0.57457751653196187</v>
      </c>
      <c r="H167" s="32">
        <f t="shared" si="11"/>
        <v>154.477</v>
      </c>
      <c r="I167" s="17">
        <v>3.73E-2</v>
      </c>
      <c r="J167" s="17">
        <v>5.1000000000000004E-3</v>
      </c>
      <c r="K167" s="17">
        <v>5.4599999999999996E-3</v>
      </c>
      <c r="L167" s="17">
        <v>1.3999999999999999E-4</v>
      </c>
      <c r="M167" s="34">
        <v>0.01</v>
      </c>
      <c r="N167" s="17">
        <v>5.0099999999999999E-2</v>
      </c>
      <c r="O167" s="17">
        <v>7.1999999999999998E-3</v>
      </c>
      <c r="P167" s="17"/>
      <c r="Q167" s="17">
        <v>37.200000000000003</v>
      </c>
      <c r="R167" s="17">
        <v>5</v>
      </c>
      <c r="S167" s="182">
        <v>35.1</v>
      </c>
      <c r="T167" s="182">
        <v>0.92</v>
      </c>
      <c r="U167" s="121">
        <f t="shared" si="12"/>
        <v>2.6210826210826212</v>
      </c>
      <c r="V167" s="32">
        <v>240</v>
      </c>
      <c r="W167" s="32">
        <v>300</v>
      </c>
      <c r="X167" s="30">
        <f t="shared" si="13"/>
        <v>5.6451612903225872</v>
      </c>
      <c r="Y167" s="30">
        <f t="shared" si="14"/>
        <v>0.42000000000000026</v>
      </c>
    </row>
    <row r="168" spans="1:25" x14ac:dyDescent="0.2">
      <c r="A168" s="50" t="s">
        <v>1774</v>
      </c>
      <c r="B168" s="30">
        <v>9.5997000000000003</v>
      </c>
      <c r="C168" s="32">
        <v>139.1</v>
      </c>
      <c r="D168" s="17">
        <v>6.4</v>
      </c>
      <c r="E168" s="17">
        <v>97.6</v>
      </c>
      <c r="F168" s="17">
        <v>3.6</v>
      </c>
      <c r="G168" s="31">
        <f t="shared" si="10"/>
        <v>0.70165348670021566</v>
      </c>
      <c r="H168" s="32">
        <f t="shared" si="11"/>
        <v>162.036</v>
      </c>
      <c r="I168" s="17">
        <v>3.1899999999999998E-2</v>
      </c>
      <c r="J168" s="17">
        <v>3.3999999999999998E-3</v>
      </c>
      <c r="K168" s="17">
        <v>5.4900000000000001E-3</v>
      </c>
      <c r="L168" s="17">
        <v>2.5999999999999998E-4</v>
      </c>
      <c r="M168" s="132">
        <v>0.27588000000000001</v>
      </c>
      <c r="N168" s="17">
        <v>4.2099999999999999E-2</v>
      </c>
      <c r="O168" s="17">
        <v>4.3E-3</v>
      </c>
      <c r="P168" s="17"/>
      <c r="Q168" s="17">
        <v>31.9</v>
      </c>
      <c r="R168" s="17">
        <v>3.4</v>
      </c>
      <c r="S168" s="182">
        <v>35.299999999999997</v>
      </c>
      <c r="T168" s="182">
        <v>1.7</v>
      </c>
      <c r="U168" s="121">
        <f t="shared" si="12"/>
        <v>4.8158640226628897</v>
      </c>
      <c r="V168" s="32">
        <v>-130</v>
      </c>
      <c r="W168" s="32">
        <v>170</v>
      </c>
      <c r="X168" s="30">
        <f t="shared" si="13"/>
        <v>-10.658307210031337</v>
      </c>
      <c r="Y168" s="30">
        <f t="shared" si="14"/>
        <v>-0.99999999999999956</v>
      </c>
    </row>
    <row r="169" spans="1:25" x14ac:dyDescent="0.2">
      <c r="A169" s="50" t="s">
        <v>1775</v>
      </c>
      <c r="B169" s="84">
        <v>5.4142000000000001</v>
      </c>
      <c r="C169" s="32">
        <v>191</v>
      </c>
      <c r="D169" s="17">
        <v>11</v>
      </c>
      <c r="E169" s="17">
        <v>181</v>
      </c>
      <c r="F169" s="17">
        <v>13</v>
      </c>
      <c r="G169" s="31">
        <f t="shared" si="10"/>
        <v>0.94764397905759157</v>
      </c>
      <c r="H169" s="32">
        <f t="shared" si="11"/>
        <v>233.535</v>
      </c>
      <c r="I169" s="17">
        <v>3.6200000000000003E-2</v>
      </c>
      <c r="J169" s="17">
        <v>3.7000000000000002E-3</v>
      </c>
      <c r="K169" s="17">
        <v>5.5799999999999999E-3</v>
      </c>
      <c r="L169" s="17">
        <v>3.8999999999999999E-4</v>
      </c>
      <c r="M169" s="17">
        <v>0.25979000000000002</v>
      </c>
      <c r="N169" s="17">
        <v>4.82E-2</v>
      </c>
      <c r="O169" s="17">
        <v>5.1000000000000004E-3</v>
      </c>
      <c r="P169" s="17"/>
      <c r="Q169" s="17">
        <v>36.1</v>
      </c>
      <c r="R169" s="17">
        <v>3.6</v>
      </c>
      <c r="S169" s="182">
        <v>35.9</v>
      </c>
      <c r="T169" s="182">
        <v>2.5</v>
      </c>
      <c r="U169" s="121">
        <f t="shared" si="12"/>
        <v>6.9637883008356551</v>
      </c>
      <c r="V169" s="32">
        <v>110</v>
      </c>
      <c r="W169" s="32">
        <v>210</v>
      </c>
      <c r="X169" s="30">
        <f t="shared" si="13"/>
        <v>0.55401662049862077</v>
      </c>
      <c r="Y169" s="30">
        <f t="shared" si="14"/>
        <v>5.5555555555556344E-2</v>
      </c>
    </row>
    <row r="170" spans="1:25" x14ac:dyDescent="0.2">
      <c r="A170" s="50" t="s">
        <v>1776</v>
      </c>
      <c r="B170" s="30">
        <v>13.664999999999999</v>
      </c>
      <c r="C170" s="32">
        <v>170.3</v>
      </c>
      <c r="D170" s="17">
        <v>8</v>
      </c>
      <c r="E170" s="17">
        <v>103.5</v>
      </c>
      <c r="F170" s="17">
        <v>3.1</v>
      </c>
      <c r="G170" s="31">
        <f t="shared" si="10"/>
        <v>0.60775102759835575</v>
      </c>
      <c r="H170" s="32">
        <f t="shared" si="11"/>
        <v>194.6225</v>
      </c>
      <c r="I170" s="17">
        <v>3.5499999999999997E-2</v>
      </c>
      <c r="J170" s="17">
        <v>2.8E-3</v>
      </c>
      <c r="K170" s="17">
        <v>5.6100000000000004E-3</v>
      </c>
      <c r="L170" s="17">
        <v>1.6000000000000001E-4</v>
      </c>
      <c r="M170" s="132">
        <v>0.24260999999999999</v>
      </c>
      <c r="N170" s="17">
        <v>4.5499999999999999E-2</v>
      </c>
      <c r="O170" s="17">
        <v>3.3999999999999998E-3</v>
      </c>
      <c r="P170" s="17"/>
      <c r="Q170" s="17">
        <v>35.299999999999997</v>
      </c>
      <c r="R170" s="17">
        <v>2.7</v>
      </c>
      <c r="S170" s="182">
        <v>36.1</v>
      </c>
      <c r="T170" s="182">
        <v>1</v>
      </c>
      <c r="U170" s="121">
        <f t="shared" si="12"/>
        <v>2.7700831024930745</v>
      </c>
      <c r="V170" s="32">
        <v>0</v>
      </c>
      <c r="W170" s="32">
        <v>130</v>
      </c>
      <c r="X170" s="30">
        <f t="shared" si="13"/>
        <v>-2.2662889518413776</v>
      </c>
      <c r="Y170" s="30">
        <f t="shared" si="14"/>
        <v>-0.29629629629629783</v>
      </c>
    </row>
    <row r="171" spans="1:25" x14ac:dyDescent="0.2">
      <c r="A171" s="50" t="s">
        <v>1777</v>
      </c>
      <c r="B171" s="30">
        <v>21.257000000000001</v>
      </c>
      <c r="C171" s="32">
        <v>228.9</v>
      </c>
      <c r="D171" s="17">
        <v>8</v>
      </c>
      <c r="E171" s="17">
        <v>124</v>
      </c>
      <c r="F171" s="17">
        <v>3.1</v>
      </c>
      <c r="G171" s="31">
        <f t="shared" si="10"/>
        <v>0.54172127566622974</v>
      </c>
      <c r="H171" s="32">
        <f t="shared" si="11"/>
        <v>258.04000000000002</v>
      </c>
      <c r="I171" s="17">
        <v>3.7400000000000003E-2</v>
      </c>
      <c r="J171" s="17">
        <v>1.9E-3</v>
      </c>
      <c r="K171" s="17">
        <v>5.6800000000000002E-3</v>
      </c>
      <c r="L171" s="17">
        <v>1.6000000000000001E-4</v>
      </c>
      <c r="M171" s="132">
        <v>2.5323999999999999E-2</v>
      </c>
      <c r="N171" s="17">
        <v>4.82E-2</v>
      </c>
      <c r="O171" s="17">
        <v>2.7000000000000001E-3</v>
      </c>
      <c r="P171" s="17"/>
      <c r="Q171" s="17">
        <v>37.200000000000003</v>
      </c>
      <c r="R171" s="17">
        <v>1.9</v>
      </c>
      <c r="S171" s="182">
        <v>36.5</v>
      </c>
      <c r="T171" s="182">
        <v>1</v>
      </c>
      <c r="U171" s="121">
        <f t="shared" si="12"/>
        <v>2.7397260273972601</v>
      </c>
      <c r="V171" s="32">
        <v>100</v>
      </c>
      <c r="W171" s="32">
        <v>110</v>
      </c>
      <c r="X171" s="30">
        <f t="shared" si="13"/>
        <v>1.8817204301075363</v>
      </c>
      <c r="Y171" s="30">
        <f t="shared" si="14"/>
        <v>0.36842105263158048</v>
      </c>
    </row>
    <row r="172" spans="1:25" x14ac:dyDescent="0.2">
      <c r="A172" s="50" t="s">
        <v>1778</v>
      </c>
      <c r="B172" s="30">
        <v>9.1249000000000002</v>
      </c>
      <c r="C172" s="32">
        <v>179.8</v>
      </c>
      <c r="D172" s="17">
        <v>9.8000000000000007</v>
      </c>
      <c r="E172" s="17">
        <v>125.8</v>
      </c>
      <c r="F172" s="17">
        <v>6.5</v>
      </c>
      <c r="G172" s="31">
        <f t="shared" si="10"/>
        <v>0.69966629588431584</v>
      </c>
      <c r="H172" s="32">
        <f t="shared" si="11"/>
        <v>209.363</v>
      </c>
      <c r="I172" s="17">
        <v>3.7600000000000001E-2</v>
      </c>
      <c r="J172" s="17">
        <v>4.8999999999999998E-3</v>
      </c>
      <c r="K172" s="17">
        <v>5.6699999999999997E-3</v>
      </c>
      <c r="L172" s="17">
        <v>3.6000000000000002E-4</v>
      </c>
      <c r="M172" s="132">
        <v>0.34976000000000002</v>
      </c>
      <c r="N172" s="17">
        <v>4.9000000000000002E-2</v>
      </c>
      <c r="O172" s="17">
        <v>6.1999999999999998E-3</v>
      </c>
      <c r="P172" s="17"/>
      <c r="Q172" s="17">
        <v>37.299999999999997</v>
      </c>
      <c r="R172" s="17">
        <v>4.8</v>
      </c>
      <c r="S172" s="182">
        <v>36.5</v>
      </c>
      <c r="T172" s="182">
        <v>2.2999999999999998</v>
      </c>
      <c r="U172" s="121">
        <f t="shared" si="12"/>
        <v>6.3013698630136981</v>
      </c>
      <c r="V172" s="32">
        <v>210</v>
      </c>
      <c r="W172" s="32">
        <v>230</v>
      </c>
      <c r="X172" s="30">
        <f t="shared" si="13"/>
        <v>2.1447721179624568</v>
      </c>
      <c r="Y172" s="30">
        <f t="shared" si="14"/>
        <v>0.16666666666666607</v>
      </c>
    </row>
    <row r="173" spans="1:25" x14ac:dyDescent="0.2">
      <c r="A173" s="50" t="s">
        <v>1779</v>
      </c>
      <c r="B173" s="30">
        <v>12.988</v>
      </c>
      <c r="C173" s="32">
        <v>158.30000000000001</v>
      </c>
      <c r="D173" s="17">
        <v>7.2</v>
      </c>
      <c r="E173" s="17">
        <v>82.6</v>
      </c>
      <c r="F173" s="17">
        <v>3.8</v>
      </c>
      <c r="G173" s="31">
        <f t="shared" si="10"/>
        <v>0.52179406190777</v>
      </c>
      <c r="H173" s="32">
        <f t="shared" si="11"/>
        <v>177.71100000000001</v>
      </c>
      <c r="I173" s="17">
        <v>3.7100000000000001E-2</v>
      </c>
      <c r="J173" s="17">
        <v>3.8999999999999998E-3</v>
      </c>
      <c r="K173" s="17">
        <v>5.6899999999999997E-3</v>
      </c>
      <c r="L173" s="17">
        <v>2.3000000000000001E-4</v>
      </c>
      <c r="M173" s="132">
        <v>0.47306999999999999</v>
      </c>
      <c r="N173" s="17">
        <v>4.8899999999999999E-2</v>
      </c>
      <c r="O173" s="17">
        <v>5.5999999999999999E-3</v>
      </c>
      <c r="P173" s="17"/>
      <c r="Q173" s="17">
        <v>36.9</v>
      </c>
      <c r="R173" s="17">
        <v>3.8</v>
      </c>
      <c r="S173" s="182">
        <v>36.6</v>
      </c>
      <c r="T173" s="182">
        <v>1.5</v>
      </c>
      <c r="U173" s="121">
        <f t="shared" si="12"/>
        <v>4.0983606557377046</v>
      </c>
      <c r="V173" s="32">
        <v>60</v>
      </c>
      <c r="W173" s="32">
        <v>180</v>
      </c>
      <c r="X173" s="30">
        <f t="shared" si="13"/>
        <v>0.81300813008129413</v>
      </c>
      <c r="Y173" s="30">
        <f t="shared" si="14"/>
        <v>7.8947368421051892E-2</v>
      </c>
    </row>
    <row r="174" spans="1:25" x14ac:dyDescent="0.2">
      <c r="A174" s="50" t="s">
        <v>1780</v>
      </c>
      <c r="B174" s="30">
        <v>14.835000000000001</v>
      </c>
      <c r="C174" s="32">
        <v>293</v>
      </c>
      <c r="D174" s="17">
        <v>32</v>
      </c>
      <c r="E174" s="17">
        <v>150</v>
      </c>
      <c r="F174" s="17">
        <v>11</v>
      </c>
      <c r="G174" s="31">
        <f t="shared" si="10"/>
        <v>0.51194539249146753</v>
      </c>
      <c r="H174" s="32">
        <f t="shared" si="11"/>
        <v>328.25</v>
      </c>
      <c r="I174" s="17">
        <v>3.8300000000000001E-2</v>
      </c>
      <c r="J174" s="17">
        <v>2.5000000000000001E-3</v>
      </c>
      <c r="K174" s="17">
        <v>5.6969999999999998E-3</v>
      </c>
      <c r="L174" s="17">
        <v>1.1E-4</v>
      </c>
      <c r="M174" s="132">
        <v>0.18639</v>
      </c>
      <c r="N174" s="17">
        <v>4.7699999999999999E-2</v>
      </c>
      <c r="O174" s="17">
        <v>3.0000000000000001E-3</v>
      </c>
      <c r="P174" s="17"/>
      <c r="Q174" s="17">
        <v>38.200000000000003</v>
      </c>
      <c r="R174" s="17">
        <v>2.4</v>
      </c>
      <c r="S174" s="182">
        <v>36.619999999999997</v>
      </c>
      <c r="T174" s="182">
        <v>0.68</v>
      </c>
      <c r="U174" s="121">
        <f t="shared" si="12"/>
        <v>1.8569087930092847</v>
      </c>
      <c r="V174" s="32">
        <v>130</v>
      </c>
      <c r="W174" s="32">
        <v>130</v>
      </c>
      <c r="X174" s="30">
        <f t="shared" si="13"/>
        <v>4.1361256544502734</v>
      </c>
      <c r="Y174" s="30">
        <f t="shared" si="14"/>
        <v>0.65833333333333566</v>
      </c>
    </row>
    <row r="175" spans="1:25" x14ac:dyDescent="0.2">
      <c r="A175" s="50" t="s">
        <v>1781</v>
      </c>
      <c r="B175" s="30">
        <v>16.260999999999999</v>
      </c>
      <c r="C175" s="32">
        <v>183</v>
      </c>
      <c r="D175" s="17">
        <v>12</v>
      </c>
      <c r="E175" s="17">
        <v>182</v>
      </c>
      <c r="F175" s="17">
        <v>8.8000000000000007</v>
      </c>
      <c r="G175" s="31">
        <f t="shared" si="10"/>
        <v>0.99453551912568305</v>
      </c>
      <c r="H175" s="32">
        <f t="shared" si="11"/>
        <v>225.76999999999998</v>
      </c>
      <c r="I175" s="17">
        <v>3.5999999999999997E-2</v>
      </c>
      <c r="J175" s="17">
        <v>2.3E-3</v>
      </c>
      <c r="K175" s="17">
        <v>5.7000000000000002E-3</v>
      </c>
      <c r="L175" s="17">
        <v>1.8000000000000001E-4</v>
      </c>
      <c r="M175" s="132">
        <v>0.21145</v>
      </c>
      <c r="N175" s="17">
        <v>4.6699999999999998E-2</v>
      </c>
      <c r="O175" s="17">
        <v>3.0000000000000001E-3</v>
      </c>
      <c r="P175" s="17"/>
      <c r="Q175" s="17">
        <v>36.200000000000003</v>
      </c>
      <c r="R175" s="17">
        <v>2.1</v>
      </c>
      <c r="S175" s="182">
        <v>36.700000000000003</v>
      </c>
      <c r="T175" s="182">
        <v>1.1000000000000001</v>
      </c>
      <c r="U175" s="121">
        <f t="shared" si="12"/>
        <v>2.9972752043596729</v>
      </c>
      <c r="V175" s="32">
        <v>70</v>
      </c>
      <c r="W175" s="32">
        <v>120</v>
      </c>
      <c r="X175" s="30">
        <f t="shared" si="13"/>
        <v>-1.3812154696132506</v>
      </c>
      <c r="Y175" s="30">
        <f t="shared" si="14"/>
        <v>-0.23809523809523808</v>
      </c>
    </row>
    <row r="176" spans="1:25" x14ac:dyDescent="0.2">
      <c r="A176" s="50" t="s">
        <v>1782</v>
      </c>
      <c r="B176" s="30">
        <v>20.081</v>
      </c>
      <c r="C176" s="32">
        <v>137.4</v>
      </c>
      <c r="D176" s="17">
        <v>3.1</v>
      </c>
      <c r="E176" s="17">
        <v>100.2</v>
      </c>
      <c r="F176" s="17">
        <v>1.5</v>
      </c>
      <c r="G176" s="31">
        <f t="shared" si="10"/>
        <v>0.72925764192139741</v>
      </c>
      <c r="H176" s="32">
        <f t="shared" si="11"/>
        <v>160.947</v>
      </c>
      <c r="I176" s="17">
        <v>3.85E-2</v>
      </c>
      <c r="J176" s="17">
        <v>3.5000000000000001E-3</v>
      </c>
      <c r="K176" s="17">
        <v>5.8599999999999998E-3</v>
      </c>
      <c r="L176" s="17">
        <v>1.6000000000000001E-4</v>
      </c>
      <c r="M176" s="132">
        <v>4.6303999999999998E-2</v>
      </c>
      <c r="N176" s="17">
        <v>4.7300000000000002E-2</v>
      </c>
      <c r="O176" s="17">
        <v>4.5999999999999999E-3</v>
      </c>
      <c r="P176" s="17"/>
      <c r="Q176" s="17">
        <v>38.200000000000003</v>
      </c>
      <c r="R176" s="17">
        <v>3.5</v>
      </c>
      <c r="S176" s="182">
        <v>37.67</v>
      </c>
      <c r="T176" s="182">
        <v>1</v>
      </c>
      <c r="U176" s="121">
        <f t="shared" si="12"/>
        <v>2.6546323334218207</v>
      </c>
      <c r="V176" s="32">
        <v>80</v>
      </c>
      <c r="W176" s="32">
        <v>170</v>
      </c>
      <c r="X176" s="30">
        <f t="shared" si="13"/>
        <v>1.387434554973821</v>
      </c>
      <c r="Y176" s="30">
        <f t="shared" si="14"/>
        <v>0.15142857142857175</v>
      </c>
    </row>
    <row r="177" spans="1:25" x14ac:dyDescent="0.2">
      <c r="A177" s="50" t="s">
        <v>1783</v>
      </c>
      <c r="B177" s="30">
        <v>8.0324000000000009</v>
      </c>
      <c r="C177" s="32">
        <v>193.9</v>
      </c>
      <c r="D177" s="17">
        <v>6.2</v>
      </c>
      <c r="E177" s="17">
        <v>199.5</v>
      </c>
      <c r="F177" s="17">
        <v>5.0999999999999996</v>
      </c>
      <c r="G177" s="31">
        <f t="shared" si="10"/>
        <v>1.0288808664259927</v>
      </c>
      <c r="H177" s="32">
        <f t="shared" si="11"/>
        <v>240.7825</v>
      </c>
      <c r="I177" s="17">
        <v>3.73E-2</v>
      </c>
      <c r="J177" s="17">
        <v>3.8E-3</v>
      </c>
      <c r="K177" s="17">
        <v>5.8799999999999998E-3</v>
      </c>
      <c r="L177" s="17">
        <v>2.4000000000000001E-4</v>
      </c>
      <c r="M177" s="132">
        <v>0.31447000000000003</v>
      </c>
      <c r="N177" s="17">
        <v>4.6899999999999997E-2</v>
      </c>
      <c r="O177" s="17">
        <v>5.0000000000000001E-3</v>
      </c>
      <c r="P177" s="17"/>
      <c r="Q177" s="17">
        <v>37.1</v>
      </c>
      <c r="R177" s="17">
        <v>3.7</v>
      </c>
      <c r="S177" s="182">
        <v>37.799999999999997</v>
      </c>
      <c r="T177" s="182">
        <v>1.5</v>
      </c>
      <c r="U177" s="121">
        <f t="shared" si="12"/>
        <v>3.9682539682539688</v>
      </c>
      <c r="V177" s="32">
        <v>50</v>
      </c>
      <c r="W177" s="32">
        <v>200</v>
      </c>
      <c r="X177" s="30">
        <f t="shared" si="13"/>
        <v>-1.8867924528301661</v>
      </c>
      <c r="Y177" s="30">
        <f t="shared" si="14"/>
        <v>-0.18918918918918803</v>
      </c>
    </row>
    <row r="178" spans="1:25" s="54" customFormat="1" x14ac:dyDescent="0.2">
      <c r="A178" s="54" t="s">
        <v>1784</v>
      </c>
      <c r="B178" s="22">
        <v>18.22</v>
      </c>
      <c r="C178" s="24">
        <v>121.3</v>
      </c>
      <c r="D178" s="25">
        <v>3.1</v>
      </c>
      <c r="E178" s="25">
        <v>111.8</v>
      </c>
      <c r="F178" s="25">
        <v>1.3</v>
      </c>
      <c r="G178" s="23">
        <f t="shared" si="10"/>
        <v>0.92168178070898599</v>
      </c>
      <c r="H178" s="24">
        <f t="shared" si="11"/>
        <v>147.57299999999998</v>
      </c>
      <c r="I178" s="25">
        <v>8.8900000000000007E-2</v>
      </c>
      <c r="J178" s="25">
        <v>7.4999999999999997E-3</v>
      </c>
      <c r="K178" s="25">
        <v>5.9199999999999999E-3</v>
      </c>
      <c r="L178" s="25">
        <v>1.6000000000000001E-4</v>
      </c>
      <c r="M178" s="183">
        <v>0.1303</v>
      </c>
      <c r="N178" s="25">
        <v>0.11360000000000001</v>
      </c>
      <c r="O178" s="25">
        <v>9.4999999999999998E-3</v>
      </c>
      <c r="P178" s="25"/>
      <c r="Q178" s="25">
        <v>86.1</v>
      </c>
      <c r="R178" s="25">
        <v>7</v>
      </c>
      <c r="S178" s="184">
        <v>38</v>
      </c>
      <c r="T178" s="184">
        <v>1</v>
      </c>
      <c r="U178" s="146">
        <f t="shared" si="12"/>
        <v>2.6315789473684208</v>
      </c>
      <c r="V178" s="24">
        <v>1750</v>
      </c>
      <c r="W178" s="24">
        <v>160</v>
      </c>
      <c r="X178" s="22">
        <f t="shared" si="13"/>
        <v>55.865272938443667</v>
      </c>
      <c r="Y178" s="29">
        <f t="shared" si="14"/>
        <v>6.871428571428571</v>
      </c>
    </row>
    <row r="179" spans="1:25" x14ac:dyDescent="0.2">
      <c r="A179" s="50" t="s">
        <v>1785</v>
      </c>
      <c r="B179" s="84">
        <v>7.7796000000000003</v>
      </c>
      <c r="C179" s="32">
        <v>330.7</v>
      </c>
      <c r="D179" s="17">
        <v>7</v>
      </c>
      <c r="E179" s="17">
        <v>169.9</v>
      </c>
      <c r="F179" s="17">
        <v>3.4</v>
      </c>
      <c r="G179" s="31">
        <f t="shared" si="10"/>
        <v>0.51375869368007265</v>
      </c>
      <c r="H179" s="32">
        <f t="shared" si="11"/>
        <v>370.62649999999996</v>
      </c>
      <c r="I179" s="17">
        <v>3.56E-2</v>
      </c>
      <c r="J179" s="17">
        <v>3.3999999999999998E-3</v>
      </c>
      <c r="K179" s="17">
        <v>5.9699999999999996E-3</v>
      </c>
      <c r="L179" s="17">
        <v>1.7000000000000001E-4</v>
      </c>
      <c r="M179" s="17">
        <v>6.8527000000000005E-2</v>
      </c>
      <c r="N179" s="17">
        <v>4.4299999999999999E-2</v>
      </c>
      <c r="O179" s="17">
        <v>4.5999999999999999E-3</v>
      </c>
      <c r="P179" s="17"/>
      <c r="Q179" s="17">
        <v>35.5</v>
      </c>
      <c r="R179" s="17">
        <v>3.3</v>
      </c>
      <c r="S179" s="182">
        <v>38.4</v>
      </c>
      <c r="T179" s="182">
        <v>1.1000000000000001</v>
      </c>
      <c r="U179" s="121">
        <f t="shared" si="12"/>
        <v>2.8645833333333335</v>
      </c>
      <c r="V179" s="32">
        <v>-50</v>
      </c>
      <c r="W179" s="32">
        <v>180</v>
      </c>
      <c r="X179" s="30">
        <f t="shared" si="13"/>
        <v>-8.1690140845070314</v>
      </c>
      <c r="Y179" s="30">
        <f t="shared" si="14"/>
        <v>-0.87878787878787845</v>
      </c>
    </row>
    <row r="180" spans="1:25" x14ac:dyDescent="0.2">
      <c r="A180" s="50" t="s">
        <v>1786</v>
      </c>
      <c r="B180" s="30">
        <v>16.359000000000002</v>
      </c>
      <c r="C180" s="32">
        <v>181.8</v>
      </c>
      <c r="D180" s="17">
        <v>7</v>
      </c>
      <c r="E180" s="17">
        <v>77.8</v>
      </c>
      <c r="F180" s="17">
        <v>1.8</v>
      </c>
      <c r="G180" s="31">
        <f t="shared" si="10"/>
        <v>0.42794279427942788</v>
      </c>
      <c r="H180" s="32">
        <f t="shared" si="11"/>
        <v>200.083</v>
      </c>
      <c r="I180" s="17">
        <v>3.95E-2</v>
      </c>
      <c r="J180" s="17">
        <v>3.0000000000000001E-3</v>
      </c>
      <c r="K180" s="17">
        <v>6.0099999999999997E-3</v>
      </c>
      <c r="L180" s="17">
        <v>1.9000000000000001E-4</v>
      </c>
      <c r="M180" s="132">
        <v>7.3286000000000004E-2</v>
      </c>
      <c r="N180" s="17">
        <v>4.7500000000000001E-2</v>
      </c>
      <c r="O180" s="17">
        <v>4.0000000000000001E-3</v>
      </c>
      <c r="P180" s="17"/>
      <c r="Q180" s="17">
        <v>39.299999999999997</v>
      </c>
      <c r="R180" s="17">
        <v>2.9</v>
      </c>
      <c r="S180" s="182">
        <v>38.6</v>
      </c>
      <c r="T180" s="182">
        <v>1.2</v>
      </c>
      <c r="U180" s="121">
        <f t="shared" si="12"/>
        <v>3.1088082901554404</v>
      </c>
      <c r="V180" s="32">
        <v>120</v>
      </c>
      <c r="W180" s="32">
        <v>160</v>
      </c>
      <c r="X180" s="30">
        <f t="shared" si="13"/>
        <v>1.781170483460548</v>
      </c>
      <c r="Y180" s="30">
        <f t="shared" si="14"/>
        <v>0.24137931034482613</v>
      </c>
    </row>
    <row r="181" spans="1:25" s="54" customFormat="1" x14ac:dyDescent="0.2">
      <c r="A181" s="54" t="s">
        <v>1787</v>
      </c>
      <c r="B181" s="22">
        <v>8.0424000000000007</v>
      </c>
      <c r="C181" s="37">
        <v>6.13</v>
      </c>
      <c r="D181" s="25">
        <v>0.21</v>
      </c>
      <c r="E181" s="25">
        <v>2.48</v>
      </c>
      <c r="F181" s="25">
        <v>0.12</v>
      </c>
      <c r="G181" s="23">
        <f t="shared" si="10"/>
        <v>0.40456769983686786</v>
      </c>
      <c r="H181" s="24">
        <f t="shared" si="11"/>
        <v>6.7127999999999997</v>
      </c>
      <c r="I181" s="25">
        <v>0.124</v>
      </c>
      <c r="J181" s="25">
        <v>4.7E-2</v>
      </c>
      <c r="K181" s="25">
        <v>6.0200000000000002E-3</v>
      </c>
      <c r="L181" s="25">
        <v>8.8999999999999995E-4</v>
      </c>
      <c r="M181" s="25">
        <v>0.12237000000000001</v>
      </c>
      <c r="N181" s="25">
        <v>0.153</v>
      </c>
      <c r="O181" s="25">
        <v>7.8E-2</v>
      </c>
      <c r="P181" s="25"/>
      <c r="Q181" s="25">
        <v>122</v>
      </c>
      <c r="R181" s="25">
        <v>44</v>
      </c>
      <c r="S181" s="184">
        <v>38.700000000000003</v>
      </c>
      <c r="T181" s="184">
        <v>5.7</v>
      </c>
      <c r="U181" s="147">
        <f t="shared" si="12"/>
        <v>14.728682170542633</v>
      </c>
      <c r="V181" s="24">
        <v>1840</v>
      </c>
      <c r="W181" s="24">
        <v>940</v>
      </c>
      <c r="X181" s="22">
        <f t="shared" si="13"/>
        <v>68.278688524590166</v>
      </c>
      <c r="Y181" s="188">
        <f t="shared" si="14"/>
        <v>1.8931818181818181</v>
      </c>
    </row>
    <row r="182" spans="1:25" x14ac:dyDescent="0.2">
      <c r="A182" s="50" t="s">
        <v>1788</v>
      </c>
      <c r="B182" s="30">
        <v>11.084</v>
      </c>
      <c r="C182" s="32">
        <v>200</v>
      </c>
      <c r="D182" s="17">
        <v>12</v>
      </c>
      <c r="E182" s="17">
        <v>190.4</v>
      </c>
      <c r="F182" s="17">
        <v>8.6999999999999993</v>
      </c>
      <c r="G182" s="31">
        <f t="shared" si="10"/>
        <v>0.95200000000000007</v>
      </c>
      <c r="H182" s="32">
        <f t="shared" si="11"/>
        <v>244.744</v>
      </c>
      <c r="I182" s="17">
        <v>4.07E-2</v>
      </c>
      <c r="J182" s="17">
        <v>4.3E-3</v>
      </c>
      <c r="K182" s="17">
        <v>6.3400000000000001E-3</v>
      </c>
      <c r="L182" s="17">
        <v>1.7000000000000001E-4</v>
      </c>
      <c r="M182" s="17">
        <v>0.53627000000000002</v>
      </c>
      <c r="N182" s="17">
        <v>4.8099999999999997E-2</v>
      </c>
      <c r="O182" s="17">
        <v>4.1999999999999997E-3</v>
      </c>
      <c r="P182" s="17"/>
      <c r="Q182" s="17">
        <v>40.4</v>
      </c>
      <c r="R182" s="17">
        <v>4.0999999999999996</v>
      </c>
      <c r="S182" s="182">
        <v>40.700000000000003</v>
      </c>
      <c r="T182" s="182">
        <v>1.1000000000000001</v>
      </c>
      <c r="U182" s="121">
        <f t="shared" si="12"/>
        <v>2.7027027027027026</v>
      </c>
      <c r="V182" s="32">
        <v>130</v>
      </c>
      <c r="W182" s="32">
        <v>170</v>
      </c>
      <c r="X182" s="30">
        <f t="shared" si="13"/>
        <v>-0.74257425742574323</v>
      </c>
      <c r="Y182" s="30">
        <f t="shared" si="14"/>
        <v>-7.3170731707318123E-2</v>
      </c>
    </row>
    <row r="183" spans="1:25" s="54" customFormat="1" x14ac:dyDescent="0.2">
      <c r="A183" s="54" t="s">
        <v>1789</v>
      </c>
      <c r="B183" s="22">
        <v>16.457000000000001</v>
      </c>
      <c r="C183" s="24">
        <v>223</v>
      </c>
      <c r="D183" s="25">
        <v>21</v>
      </c>
      <c r="E183" s="25">
        <v>178.6</v>
      </c>
      <c r="F183" s="25">
        <v>8.8000000000000007</v>
      </c>
      <c r="G183" s="23">
        <f t="shared" si="10"/>
        <v>0.80089686098654711</v>
      </c>
      <c r="H183" s="24">
        <f t="shared" si="11"/>
        <v>264.971</v>
      </c>
      <c r="I183" s="25">
        <v>3.9899999999999998E-2</v>
      </c>
      <c r="J183" s="25">
        <v>4.8999999999999998E-3</v>
      </c>
      <c r="K183" s="25">
        <v>6.3699999999999998E-3</v>
      </c>
      <c r="L183" s="25">
        <v>6.7000000000000002E-4</v>
      </c>
      <c r="M183" s="183">
        <v>0.83423000000000003</v>
      </c>
      <c r="N183" s="25">
        <v>4.5999999999999999E-2</v>
      </c>
      <c r="O183" s="25">
        <v>3.2000000000000002E-3</v>
      </c>
      <c r="P183" s="25"/>
      <c r="Q183" s="25">
        <v>39.6</v>
      </c>
      <c r="R183" s="25">
        <v>4.7</v>
      </c>
      <c r="S183" s="184">
        <v>40.9</v>
      </c>
      <c r="T183" s="184">
        <v>4.3</v>
      </c>
      <c r="U183" s="147">
        <f t="shared" si="12"/>
        <v>10.513447432762836</v>
      </c>
      <c r="V183" s="24">
        <v>40</v>
      </c>
      <c r="W183" s="24">
        <v>130</v>
      </c>
      <c r="X183" s="22">
        <f t="shared" si="13"/>
        <v>-3.2828282828282651</v>
      </c>
      <c r="Y183" s="22">
        <f t="shared" si="14"/>
        <v>-0.27659574468085046</v>
      </c>
    </row>
    <row r="184" spans="1:25" x14ac:dyDescent="0.2">
      <c r="A184" s="50" t="s">
        <v>1790</v>
      </c>
      <c r="B184" s="84">
        <v>5.8220000000000001</v>
      </c>
      <c r="C184" s="32">
        <v>208.7</v>
      </c>
      <c r="D184" s="17">
        <v>8</v>
      </c>
      <c r="E184" s="17">
        <v>145</v>
      </c>
      <c r="F184" s="17">
        <v>5.8</v>
      </c>
      <c r="G184" s="31">
        <f t="shared" si="10"/>
        <v>0.69477719214183042</v>
      </c>
      <c r="H184" s="32">
        <f t="shared" si="11"/>
        <v>242.77499999999998</v>
      </c>
      <c r="I184" s="17">
        <v>4.0899999999999999E-2</v>
      </c>
      <c r="J184" s="17">
        <v>5.4999999999999997E-3</v>
      </c>
      <c r="K184" s="17">
        <v>6.4599999999999996E-3</v>
      </c>
      <c r="L184" s="17">
        <v>3.6999999999999999E-4</v>
      </c>
      <c r="M184" s="132">
        <v>0.35226000000000002</v>
      </c>
      <c r="N184" s="17">
        <v>4.4999999999999998E-2</v>
      </c>
      <c r="O184" s="17">
        <v>5.5999999999999999E-3</v>
      </c>
      <c r="P184" s="17"/>
      <c r="Q184" s="17">
        <v>40.6</v>
      </c>
      <c r="R184" s="17">
        <v>5.4</v>
      </c>
      <c r="S184" s="182">
        <v>41.5</v>
      </c>
      <c r="T184" s="182">
        <v>2.4</v>
      </c>
      <c r="U184" s="121">
        <f t="shared" si="12"/>
        <v>5.783132530120481</v>
      </c>
      <c r="V184" s="32">
        <v>30</v>
      </c>
      <c r="W184" s="32">
        <v>240</v>
      </c>
      <c r="X184" s="30">
        <f t="shared" si="13"/>
        <v>-2.2167487684729092</v>
      </c>
      <c r="Y184" s="30">
        <f t="shared" si="14"/>
        <v>-0.16666666666666638</v>
      </c>
    </row>
    <row r="185" spans="1:25" x14ac:dyDescent="0.2">
      <c r="A185" s="50" t="s">
        <v>1791</v>
      </c>
      <c r="B185" s="30">
        <v>13.194000000000001</v>
      </c>
      <c r="C185" s="32">
        <v>174</v>
      </c>
      <c r="D185" s="17">
        <v>11</v>
      </c>
      <c r="E185" s="17">
        <v>123.5</v>
      </c>
      <c r="F185" s="17">
        <v>7.4</v>
      </c>
      <c r="G185" s="31">
        <f t="shared" si="10"/>
        <v>0.70977011494252873</v>
      </c>
      <c r="H185" s="32">
        <f t="shared" si="11"/>
        <v>203.02250000000001</v>
      </c>
      <c r="I185" s="17">
        <v>4.3700000000000003E-2</v>
      </c>
      <c r="J185" s="17">
        <v>3.5000000000000001E-3</v>
      </c>
      <c r="K185" s="17">
        <v>6.5700000000000003E-3</v>
      </c>
      <c r="L185" s="17">
        <v>2.0000000000000001E-4</v>
      </c>
      <c r="M185" s="17">
        <v>0.10713</v>
      </c>
      <c r="N185" s="17">
        <v>4.7899999999999998E-2</v>
      </c>
      <c r="O185" s="17">
        <v>3.8999999999999998E-3</v>
      </c>
      <c r="P185" s="17"/>
      <c r="Q185" s="17">
        <v>43.4</v>
      </c>
      <c r="R185" s="17">
        <v>3.4</v>
      </c>
      <c r="S185" s="182">
        <v>42.2</v>
      </c>
      <c r="T185" s="182">
        <v>1.3</v>
      </c>
      <c r="U185" s="121">
        <f t="shared" si="12"/>
        <v>3.080568720379147</v>
      </c>
      <c r="V185" s="32">
        <v>100</v>
      </c>
      <c r="W185" s="32">
        <v>160</v>
      </c>
      <c r="X185" s="30">
        <f t="shared" si="13"/>
        <v>2.7649769585253337</v>
      </c>
      <c r="Y185" s="30">
        <f t="shared" si="14"/>
        <v>0.35294117647058698</v>
      </c>
    </row>
    <row r="186" spans="1:25" x14ac:dyDescent="0.2">
      <c r="A186" s="50" t="s">
        <v>1792</v>
      </c>
      <c r="B186" s="30">
        <v>9.5507000000000009</v>
      </c>
      <c r="C186" s="32">
        <v>116.7</v>
      </c>
      <c r="D186" s="17">
        <v>3.9</v>
      </c>
      <c r="E186" s="17">
        <v>62.2</v>
      </c>
      <c r="F186" s="17">
        <v>1.3</v>
      </c>
      <c r="G186" s="31">
        <f t="shared" si="10"/>
        <v>0.53299057412167949</v>
      </c>
      <c r="H186" s="32">
        <f t="shared" si="11"/>
        <v>131.31700000000001</v>
      </c>
      <c r="I186" s="17">
        <v>4.5100000000000001E-2</v>
      </c>
      <c r="J186" s="17">
        <v>6.0000000000000001E-3</v>
      </c>
      <c r="K186" s="17">
        <v>6.6E-3</v>
      </c>
      <c r="L186" s="17">
        <v>3.1E-4</v>
      </c>
      <c r="M186" s="132">
        <v>0.23935999999999999</v>
      </c>
      <c r="N186" s="17">
        <v>4.8300000000000003E-2</v>
      </c>
      <c r="O186" s="17">
        <v>6.0000000000000001E-3</v>
      </c>
      <c r="P186" s="17"/>
      <c r="Q186" s="17">
        <v>44.6</v>
      </c>
      <c r="R186" s="17">
        <v>5.8</v>
      </c>
      <c r="S186" s="182">
        <v>42.4</v>
      </c>
      <c r="T186" s="182">
        <v>2</v>
      </c>
      <c r="U186" s="121">
        <f t="shared" si="12"/>
        <v>4.716981132075472</v>
      </c>
      <c r="V186" s="32">
        <v>140</v>
      </c>
      <c r="W186" s="32">
        <v>230</v>
      </c>
      <c r="X186" s="30">
        <f t="shared" si="13"/>
        <v>4.9327354260089713</v>
      </c>
      <c r="Y186" s="30">
        <f t="shared" si="14"/>
        <v>0.37931034482758669</v>
      </c>
    </row>
    <row r="187" spans="1:25" x14ac:dyDescent="0.2">
      <c r="A187" s="50" t="s">
        <v>1793</v>
      </c>
      <c r="B187" s="30">
        <v>8.7331000000000003</v>
      </c>
      <c r="C187" s="32">
        <v>182</v>
      </c>
      <c r="D187" s="17">
        <v>11</v>
      </c>
      <c r="E187" s="17">
        <v>105.8</v>
      </c>
      <c r="F187" s="17">
        <v>5.4</v>
      </c>
      <c r="G187" s="31">
        <f t="shared" si="10"/>
        <v>0.58131868131868125</v>
      </c>
      <c r="H187" s="32">
        <f t="shared" si="11"/>
        <v>206.863</v>
      </c>
      <c r="I187" s="17">
        <v>3.6600000000000001E-2</v>
      </c>
      <c r="J187" s="17">
        <v>5.1000000000000004E-3</v>
      </c>
      <c r="K187" s="17">
        <v>6.6100000000000004E-3</v>
      </c>
      <c r="L187" s="17">
        <v>5.1000000000000004E-4</v>
      </c>
      <c r="M187" s="17">
        <v>0.48519000000000001</v>
      </c>
      <c r="N187" s="17">
        <v>4.2700000000000002E-2</v>
      </c>
      <c r="O187" s="17">
        <v>4.5999999999999999E-3</v>
      </c>
      <c r="P187" s="17"/>
      <c r="Q187" s="17">
        <v>36.4</v>
      </c>
      <c r="R187" s="17">
        <v>5</v>
      </c>
      <c r="S187" s="182">
        <v>42.5</v>
      </c>
      <c r="T187" s="182">
        <v>3.3</v>
      </c>
      <c r="U187" s="121">
        <f t="shared" si="12"/>
        <v>7.7647058823529402</v>
      </c>
      <c r="V187" s="32">
        <v>-140</v>
      </c>
      <c r="W187" s="32">
        <v>200</v>
      </c>
      <c r="X187" s="30">
        <f t="shared" si="13"/>
        <v>-16.758241758241766</v>
      </c>
      <c r="Y187" s="30">
        <f t="shared" si="14"/>
        <v>-1.2200000000000002</v>
      </c>
    </row>
    <row r="188" spans="1:25" x14ac:dyDescent="0.2">
      <c r="A188" s="50" t="s">
        <v>1794</v>
      </c>
      <c r="B188" s="30">
        <v>10.285</v>
      </c>
      <c r="C188" s="32">
        <v>444</v>
      </c>
      <c r="D188" s="17">
        <v>19</v>
      </c>
      <c r="E188" s="17">
        <v>159</v>
      </c>
      <c r="F188" s="17">
        <v>4.0999999999999996</v>
      </c>
      <c r="G188" s="31">
        <f t="shared" si="10"/>
        <v>0.35810810810810811</v>
      </c>
      <c r="H188" s="32">
        <f t="shared" si="11"/>
        <v>481.36500000000001</v>
      </c>
      <c r="I188" s="17">
        <v>4.2000000000000003E-2</v>
      </c>
      <c r="J188" s="17">
        <v>2.2000000000000001E-3</v>
      </c>
      <c r="K188" s="17">
        <v>6.6699999999999997E-3</v>
      </c>
      <c r="L188" s="17">
        <v>2.2000000000000001E-4</v>
      </c>
      <c r="M188" s="132">
        <v>0.42016999999999999</v>
      </c>
      <c r="N188" s="17">
        <v>4.5900000000000003E-2</v>
      </c>
      <c r="O188" s="17">
        <v>2.0999999999999999E-3</v>
      </c>
      <c r="P188" s="17"/>
      <c r="Q188" s="17">
        <v>41.8</v>
      </c>
      <c r="R188" s="17">
        <v>2.1</v>
      </c>
      <c r="S188" s="182">
        <v>42.8</v>
      </c>
      <c r="T188" s="182">
        <v>1.4</v>
      </c>
      <c r="U188" s="121">
        <f t="shared" si="12"/>
        <v>3.2710280373831773</v>
      </c>
      <c r="V188" s="32">
        <v>16</v>
      </c>
      <c r="W188" s="32">
        <v>90</v>
      </c>
      <c r="X188" s="30">
        <f t="shared" si="13"/>
        <v>-2.3923444976076569</v>
      </c>
      <c r="Y188" s="30">
        <f t="shared" si="14"/>
        <v>-0.47619047619047616</v>
      </c>
    </row>
    <row r="189" spans="1:25" x14ac:dyDescent="0.2">
      <c r="A189" s="50" t="s">
        <v>1795</v>
      </c>
      <c r="B189" s="30">
        <v>18.122</v>
      </c>
      <c r="C189" s="32">
        <v>171.3</v>
      </c>
      <c r="D189" s="17">
        <v>7.7</v>
      </c>
      <c r="E189" s="17">
        <v>182.3</v>
      </c>
      <c r="F189" s="17">
        <v>4.4000000000000004</v>
      </c>
      <c r="G189" s="31">
        <f t="shared" si="10"/>
        <v>1.0642148277875072</v>
      </c>
      <c r="H189" s="32">
        <f t="shared" si="11"/>
        <v>214.1405</v>
      </c>
      <c r="I189" s="17">
        <v>4.4299999999999999E-2</v>
      </c>
      <c r="J189" s="17">
        <v>2.8E-3</v>
      </c>
      <c r="K189" s="17">
        <v>6.7099999999999998E-3</v>
      </c>
      <c r="L189" s="17">
        <v>2.3000000000000001E-4</v>
      </c>
      <c r="M189" s="132">
        <v>0.33690999999999999</v>
      </c>
      <c r="N189" s="17">
        <v>4.6600000000000003E-2</v>
      </c>
      <c r="O189" s="17">
        <v>2.8E-3</v>
      </c>
      <c r="P189" s="17"/>
      <c r="Q189" s="17">
        <v>44</v>
      </c>
      <c r="R189" s="17">
        <v>2.7</v>
      </c>
      <c r="S189" s="182">
        <v>43.1</v>
      </c>
      <c r="T189" s="182">
        <v>1.5</v>
      </c>
      <c r="U189" s="121">
        <f t="shared" si="12"/>
        <v>3.4802784222737819</v>
      </c>
      <c r="V189" s="32">
        <v>50</v>
      </c>
      <c r="W189" s="32">
        <v>110</v>
      </c>
      <c r="X189" s="30">
        <f t="shared" si="13"/>
        <v>2.0454545454545392</v>
      </c>
      <c r="Y189" s="30">
        <f t="shared" si="14"/>
        <v>0.33333333333333276</v>
      </c>
    </row>
    <row r="190" spans="1:25" x14ac:dyDescent="0.2">
      <c r="A190" s="50" t="s">
        <v>1796</v>
      </c>
      <c r="B190" s="30">
        <v>11.923999999999999</v>
      </c>
      <c r="C190" s="32">
        <v>234</v>
      </c>
      <c r="D190" s="17">
        <v>17</v>
      </c>
      <c r="E190" s="17">
        <v>201</v>
      </c>
      <c r="F190" s="17">
        <v>13</v>
      </c>
      <c r="G190" s="31">
        <f t="shared" si="10"/>
        <v>0.85897435897435892</v>
      </c>
      <c r="H190" s="32">
        <f t="shared" si="11"/>
        <v>281.23500000000001</v>
      </c>
      <c r="I190" s="17">
        <v>4.3299999999999998E-2</v>
      </c>
      <c r="J190" s="17">
        <v>4.4000000000000003E-3</v>
      </c>
      <c r="K190" s="17">
        <v>6.7200000000000003E-3</v>
      </c>
      <c r="L190" s="17">
        <v>2.9E-4</v>
      </c>
      <c r="M190" s="17">
        <v>0.56411</v>
      </c>
      <c r="N190" s="17">
        <v>4.5699999999999998E-2</v>
      </c>
      <c r="O190" s="17">
        <v>3.7000000000000002E-3</v>
      </c>
      <c r="P190" s="17"/>
      <c r="Q190" s="17">
        <v>42.9</v>
      </c>
      <c r="R190" s="17">
        <v>4.3</v>
      </c>
      <c r="S190" s="182">
        <v>43.2</v>
      </c>
      <c r="T190" s="182">
        <v>1.8</v>
      </c>
      <c r="U190" s="121">
        <f t="shared" si="12"/>
        <v>4.1666666666666661</v>
      </c>
      <c r="V190" s="32">
        <v>40</v>
      </c>
      <c r="W190" s="32">
        <v>140</v>
      </c>
      <c r="X190" s="30">
        <f t="shared" si="13"/>
        <v>-0.69930069930070893</v>
      </c>
      <c r="Y190" s="30">
        <f t="shared" si="14"/>
        <v>-6.9767441860466115E-2</v>
      </c>
    </row>
    <row r="191" spans="1:25" x14ac:dyDescent="0.2">
      <c r="A191" s="50" t="s">
        <v>1797</v>
      </c>
      <c r="B191" s="30">
        <v>8.8450000000000006</v>
      </c>
      <c r="C191" s="32">
        <v>334.7</v>
      </c>
      <c r="D191" s="17">
        <v>7.8</v>
      </c>
      <c r="E191" s="17">
        <v>152.30000000000001</v>
      </c>
      <c r="F191" s="17">
        <v>3</v>
      </c>
      <c r="G191" s="31">
        <f t="shared" si="10"/>
        <v>0.455034359127577</v>
      </c>
      <c r="H191" s="32">
        <f t="shared" si="11"/>
        <v>370.4905</v>
      </c>
      <c r="I191" s="17">
        <v>4.36E-2</v>
      </c>
      <c r="J191" s="17">
        <v>3.2000000000000002E-3</v>
      </c>
      <c r="K191" s="17">
        <v>6.79E-3</v>
      </c>
      <c r="L191" s="17">
        <v>1.7000000000000001E-4</v>
      </c>
      <c r="M191" s="132">
        <v>0.38963999999999999</v>
      </c>
      <c r="N191" s="17">
        <v>4.5600000000000002E-2</v>
      </c>
      <c r="O191" s="17">
        <v>3.0000000000000001E-3</v>
      </c>
      <c r="P191" s="17"/>
      <c r="Q191" s="17">
        <v>43.3</v>
      </c>
      <c r="R191" s="17">
        <v>3.1</v>
      </c>
      <c r="S191" s="182">
        <v>43.6</v>
      </c>
      <c r="T191" s="182">
        <v>1.1000000000000001</v>
      </c>
      <c r="U191" s="121">
        <f t="shared" si="12"/>
        <v>2.522935779816514</v>
      </c>
      <c r="V191" s="32">
        <v>10</v>
      </c>
      <c r="W191" s="32">
        <v>130</v>
      </c>
      <c r="X191" s="30">
        <f t="shared" si="13"/>
        <v>-0.69284064665127154</v>
      </c>
      <c r="Y191" s="30">
        <f t="shared" si="14"/>
        <v>-9.6774193548388468E-2</v>
      </c>
    </row>
    <row r="192" spans="1:25" x14ac:dyDescent="0.2">
      <c r="A192" s="50" t="s">
        <v>1798</v>
      </c>
      <c r="B192" s="84">
        <v>6.6609999999999996</v>
      </c>
      <c r="C192" s="32">
        <v>400</v>
      </c>
      <c r="D192" s="17">
        <v>19</v>
      </c>
      <c r="E192" s="17">
        <v>184.4</v>
      </c>
      <c r="F192" s="17">
        <v>6.3</v>
      </c>
      <c r="G192" s="31">
        <f t="shared" si="10"/>
        <v>0.46100000000000002</v>
      </c>
      <c r="H192" s="32">
        <f t="shared" si="11"/>
        <v>443.334</v>
      </c>
      <c r="I192" s="17">
        <v>4.6800000000000001E-2</v>
      </c>
      <c r="J192" s="17">
        <v>4.5999999999999999E-3</v>
      </c>
      <c r="K192" s="17">
        <v>6.8100000000000001E-3</v>
      </c>
      <c r="L192" s="17">
        <v>4.8999999999999998E-4</v>
      </c>
      <c r="M192" s="132">
        <v>0.69750999999999996</v>
      </c>
      <c r="N192" s="17">
        <v>4.9599999999999998E-2</v>
      </c>
      <c r="O192" s="17">
        <v>3.8E-3</v>
      </c>
      <c r="P192" s="17"/>
      <c r="Q192" s="17">
        <v>46.4</v>
      </c>
      <c r="R192" s="17">
        <v>4.4000000000000004</v>
      </c>
      <c r="S192" s="182">
        <v>43.8</v>
      </c>
      <c r="T192" s="182">
        <v>3.1</v>
      </c>
      <c r="U192" s="121">
        <f t="shared" si="12"/>
        <v>7.0776255707762568</v>
      </c>
      <c r="V192" s="32">
        <v>170</v>
      </c>
      <c r="W192" s="32">
        <v>160</v>
      </c>
      <c r="X192" s="30">
        <f t="shared" si="13"/>
        <v>5.6034482758620774</v>
      </c>
      <c r="Y192" s="30">
        <f t="shared" si="14"/>
        <v>0.59090909090909116</v>
      </c>
    </row>
    <row r="193" spans="1:25" x14ac:dyDescent="0.2">
      <c r="A193" s="50" t="s">
        <v>1799</v>
      </c>
      <c r="B193" s="84">
        <v>6.2202000000000002</v>
      </c>
      <c r="C193" s="32">
        <v>68.2</v>
      </c>
      <c r="D193" s="17">
        <v>2</v>
      </c>
      <c r="E193" s="17">
        <v>36.17</v>
      </c>
      <c r="F193" s="17">
        <v>0.93</v>
      </c>
      <c r="G193" s="31">
        <f t="shared" si="10"/>
        <v>0.53035190615835781</v>
      </c>
      <c r="H193" s="32">
        <f t="shared" si="11"/>
        <v>76.699950000000001</v>
      </c>
      <c r="I193" s="17">
        <v>4.7E-2</v>
      </c>
      <c r="J193" s="17">
        <v>1.0999999999999999E-2</v>
      </c>
      <c r="K193" s="17">
        <v>6.8700000000000002E-3</v>
      </c>
      <c r="L193" s="17">
        <v>6.6E-4</v>
      </c>
      <c r="M193" s="132">
        <v>0.39978999999999998</v>
      </c>
      <c r="N193" s="17">
        <v>5.5E-2</v>
      </c>
      <c r="O193" s="17">
        <v>1.2E-2</v>
      </c>
      <c r="P193" s="17"/>
      <c r="Q193" s="17">
        <v>47</v>
      </c>
      <c r="R193" s="17">
        <v>11</v>
      </c>
      <c r="S193" s="182">
        <v>44.1</v>
      </c>
      <c r="T193" s="182">
        <v>4.2</v>
      </c>
      <c r="U193" s="121">
        <f t="shared" si="12"/>
        <v>9.5238095238095237</v>
      </c>
      <c r="V193" s="32">
        <v>400</v>
      </c>
      <c r="W193" s="32">
        <v>440</v>
      </c>
      <c r="X193" s="30">
        <f t="shared" si="13"/>
        <v>6.1702127659574391</v>
      </c>
      <c r="Y193" s="30">
        <f t="shared" si="14"/>
        <v>0.2636363636363635</v>
      </c>
    </row>
    <row r="194" spans="1:25" s="54" customFormat="1" x14ac:dyDescent="0.2">
      <c r="A194" s="54" t="s">
        <v>1800</v>
      </c>
      <c r="B194" s="22">
        <v>11.98</v>
      </c>
      <c r="C194" s="37">
        <v>6.51</v>
      </c>
      <c r="D194" s="25">
        <v>0.25</v>
      </c>
      <c r="E194" s="25">
        <v>2.84</v>
      </c>
      <c r="F194" s="25">
        <v>0.28000000000000003</v>
      </c>
      <c r="G194" s="23">
        <f t="shared" si="10"/>
        <v>0.43625192012288788</v>
      </c>
      <c r="H194" s="24">
        <f t="shared" si="11"/>
        <v>7.1773999999999996</v>
      </c>
      <c r="I194" s="25">
        <v>0.11600000000000001</v>
      </c>
      <c r="J194" s="25">
        <v>8.6999999999999994E-2</v>
      </c>
      <c r="K194" s="25">
        <v>6.9899999999999997E-3</v>
      </c>
      <c r="L194" s="25">
        <v>9.7000000000000005E-4</v>
      </c>
      <c r="M194" s="183">
        <v>9.1941999999999996E-2</v>
      </c>
      <c r="N194" s="25">
        <v>0.2</v>
      </c>
      <c r="O194" s="25">
        <v>0.18</v>
      </c>
      <c r="P194" s="25"/>
      <c r="Q194" s="25">
        <v>91</v>
      </c>
      <c r="R194" s="25">
        <v>60</v>
      </c>
      <c r="S194" s="184">
        <v>44.9</v>
      </c>
      <c r="T194" s="184">
        <v>6.2</v>
      </c>
      <c r="U194" s="147">
        <f t="shared" si="12"/>
        <v>13.80846325167038</v>
      </c>
      <c r="V194" s="24">
        <v>100</v>
      </c>
      <c r="W194" s="24">
        <v>1300</v>
      </c>
      <c r="X194" s="22">
        <f t="shared" si="13"/>
        <v>50.659340659340657</v>
      </c>
      <c r="Y194" s="22">
        <f t="shared" si="14"/>
        <v>0.76833333333333331</v>
      </c>
    </row>
    <row r="195" spans="1:25" s="54" customFormat="1" x14ac:dyDescent="0.2">
      <c r="A195" s="54" t="s">
        <v>1801</v>
      </c>
      <c r="B195" s="22">
        <v>10.916</v>
      </c>
      <c r="C195" s="37">
        <v>5.56</v>
      </c>
      <c r="D195" s="25">
        <v>0.26</v>
      </c>
      <c r="E195" s="25">
        <v>1.67</v>
      </c>
      <c r="F195" s="25">
        <v>0.13</v>
      </c>
      <c r="G195" s="23">
        <f t="shared" ref="G195:G220" si="15">E195/C195</f>
        <v>0.30035971223021585</v>
      </c>
      <c r="H195" s="24">
        <f t="shared" ref="H195:H220" si="16">C195+(0.235*E195)</f>
        <v>5.9524499999999998</v>
      </c>
      <c r="I195" s="25">
        <v>0.26</v>
      </c>
      <c r="J195" s="25">
        <v>0.25</v>
      </c>
      <c r="K195" s="25">
        <v>7.0000000000000001E-3</v>
      </c>
      <c r="L195" s="25">
        <v>3.0000000000000001E-3</v>
      </c>
      <c r="M195" s="183">
        <v>1.3505E-2</v>
      </c>
      <c r="N195" s="25">
        <v>0.9</v>
      </c>
      <c r="O195" s="25">
        <v>1.2</v>
      </c>
      <c r="P195" s="25"/>
      <c r="Q195" s="25">
        <v>65</v>
      </c>
      <c r="R195" s="25">
        <v>61</v>
      </c>
      <c r="S195" s="184">
        <v>45</v>
      </c>
      <c r="T195" s="184">
        <v>19</v>
      </c>
      <c r="U195" s="147">
        <f t="shared" ref="U195:U220" si="17">T195/S195*100</f>
        <v>42.222222222222221</v>
      </c>
      <c r="V195" s="24">
        <v>100</v>
      </c>
      <c r="W195" s="24">
        <v>4500</v>
      </c>
      <c r="X195" s="22">
        <f t="shared" ref="X195:X220" si="18">100*(1-(S195/Q195))</f>
        <v>30.76923076923077</v>
      </c>
      <c r="Y195" s="22">
        <f t="shared" ref="Y195:Y220" si="19">(Q195-S195)/R195</f>
        <v>0.32786885245901637</v>
      </c>
    </row>
    <row r="196" spans="1:25" x14ac:dyDescent="0.2">
      <c r="A196" s="50" t="s">
        <v>1802</v>
      </c>
      <c r="B196" s="30">
        <v>8.0612999999999992</v>
      </c>
      <c r="C196" s="32">
        <v>121.5</v>
      </c>
      <c r="D196" s="17">
        <v>4.0999999999999996</v>
      </c>
      <c r="E196" s="17">
        <v>85.7</v>
      </c>
      <c r="F196" s="17">
        <v>2.9</v>
      </c>
      <c r="G196" s="31">
        <f t="shared" si="15"/>
        <v>0.70534979423868316</v>
      </c>
      <c r="H196" s="32">
        <f t="shared" si="16"/>
        <v>141.6395</v>
      </c>
      <c r="I196" s="17">
        <v>4.7600000000000003E-2</v>
      </c>
      <c r="J196" s="17">
        <v>4.7999999999999996E-3</v>
      </c>
      <c r="K196" s="17">
        <v>7.0200000000000002E-3</v>
      </c>
      <c r="L196" s="17">
        <v>4.6999999999999999E-4</v>
      </c>
      <c r="M196" s="34">
        <v>0.01</v>
      </c>
      <c r="N196" s="17">
        <v>4.9099999999999998E-2</v>
      </c>
      <c r="O196" s="17">
        <v>6.8999999999999999E-3</v>
      </c>
      <c r="P196" s="17"/>
      <c r="Q196" s="17">
        <v>47.1</v>
      </c>
      <c r="R196" s="17">
        <v>4.7</v>
      </c>
      <c r="S196" s="182">
        <v>45.1</v>
      </c>
      <c r="T196" s="182">
        <v>3</v>
      </c>
      <c r="U196" s="121">
        <f t="shared" si="17"/>
        <v>6.651884700665188</v>
      </c>
      <c r="V196" s="32">
        <v>130</v>
      </c>
      <c r="W196" s="32">
        <v>270</v>
      </c>
      <c r="X196" s="30">
        <f t="shared" si="18"/>
        <v>4.2462845010615702</v>
      </c>
      <c r="Y196" s="30">
        <f t="shared" si="19"/>
        <v>0.42553191489361702</v>
      </c>
    </row>
    <row r="197" spans="1:25" s="54" customFormat="1" x14ac:dyDescent="0.2">
      <c r="A197" s="54" t="s">
        <v>1803</v>
      </c>
      <c r="B197" s="22">
        <v>11.804</v>
      </c>
      <c r="C197" s="24">
        <v>14.2</v>
      </c>
      <c r="D197" s="25">
        <v>3.7</v>
      </c>
      <c r="E197" s="25">
        <v>6.2</v>
      </c>
      <c r="F197" s="25">
        <v>1.7</v>
      </c>
      <c r="G197" s="23">
        <f t="shared" si="15"/>
        <v>0.43661971830985918</v>
      </c>
      <c r="H197" s="24">
        <f t="shared" si="16"/>
        <v>15.657</v>
      </c>
      <c r="I197" s="25">
        <v>4.2000000000000003E-2</v>
      </c>
      <c r="J197" s="25">
        <v>2.5000000000000001E-2</v>
      </c>
      <c r="K197" s="25">
        <v>7.1599999999999997E-3</v>
      </c>
      <c r="L197" s="25">
        <v>8.0999999999999996E-4</v>
      </c>
      <c r="M197" s="28">
        <v>0.01</v>
      </c>
      <c r="N197" s="25">
        <v>4.4999999999999998E-2</v>
      </c>
      <c r="O197" s="25">
        <v>3.3000000000000002E-2</v>
      </c>
      <c r="P197" s="25"/>
      <c r="Q197" s="25">
        <v>51</v>
      </c>
      <c r="R197" s="25">
        <v>24</v>
      </c>
      <c r="S197" s="184">
        <v>46</v>
      </c>
      <c r="T197" s="184">
        <v>5.2</v>
      </c>
      <c r="U197" s="147">
        <f t="shared" si="17"/>
        <v>11.304347826086957</v>
      </c>
      <c r="V197" s="24">
        <v>80</v>
      </c>
      <c r="W197" s="24">
        <v>830</v>
      </c>
      <c r="X197" s="22">
        <f t="shared" si="18"/>
        <v>9.8039215686274499</v>
      </c>
      <c r="Y197" s="22">
        <f t="shared" si="19"/>
        <v>0.20833333333333334</v>
      </c>
    </row>
    <row r="198" spans="1:25" x14ac:dyDescent="0.2">
      <c r="A198" s="50" t="s">
        <v>1804</v>
      </c>
      <c r="B198" s="84">
        <v>7.1997999999999998</v>
      </c>
      <c r="C198" s="32">
        <v>157.6</v>
      </c>
      <c r="D198" s="17">
        <v>5.9</v>
      </c>
      <c r="E198" s="17">
        <v>130</v>
      </c>
      <c r="F198" s="17">
        <v>5.2</v>
      </c>
      <c r="G198" s="31">
        <f t="shared" si="15"/>
        <v>0.82487309644670048</v>
      </c>
      <c r="H198" s="32">
        <f t="shared" si="16"/>
        <v>188.14999999999998</v>
      </c>
      <c r="I198" s="17">
        <v>4.99E-2</v>
      </c>
      <c r="J198" s="17">
        <v>6.7000000000000002E-3</v>
      </c>
      <c r="K198" s="17">
        <v>7.1999999999999998E-3</v>
      </c>
      <c r="L198" s="17">
        <v>6.6E-4</v>
      </c>
      <c r="M198" s="132">
        <v>0.75588999999999995</v>
      </c>
      <c r="N198" s="17">
        <v>4.9500000000000002E-2</v>
      </c>
      <c r="O198" s="17">
        <v>4.7000000000000002E-3</v>
      </c>
      <c r="P198" s="17"/>
      <c r="Q198" s="17">
        <v>49.4</v>
      </c>
      <c r="R198" s="17">
        <v>6.4</v>
      </c>
      <c r="S198" s="182">
        <v>46.3</v>
      </c>
      <c r="T198" s="182">
        <v>4.2</v>
      </c>
      <c r="U198" s="121">
        <f t="shared" si="17"/>
        <v>9.0712742980561565</v>
      </c>
      <c r="V198" s="32">
        <v>210</v>
      </c>
      <c r="W198" s="32">
        <v>180</v>
      </c>
      <c r="X198" s="30">
        <f t="shared" si="18"/>
        <v>6.2753036437246941</v>
      </c>
      <c r="Y198" s="30">
        <f t="shared" si="19"/>
        <v>0.48437500000000022</v>
      </c>
    </row>
    <row r="199" spans="1:25" x14ac:dyDescent="0.2">
      <c r="A199" s="50" t="s">
        <v>1805</v>
      </c>
      <c r="B199" s="84">
        <v>6.4378000000000002</v>
      </c>
      <c r="C199" s="32">
        <v>129.69999999999999</v>
      </c>
      <c r="D199" s="17">
        <v>8.1</v>
      </c>
      <c r="E199" s="17">
        <v>112.7</v>
      </c>
      <c r="F199" s="17">
        <v>5.2</v>
      </c>
      <c r="G199" s="31">
        <f t="shared" si="15"/>
        <v>0.86892829606784894</v>
      </c>
      <c r="H199" s="32">
        <f t="shared" si="16"/>
        <v>156.18449999999999</v>
      </c>
      <c r="I199" s="17">
        <v>5.0200000000000002E-2</v>
      </c>
      <c r="J199" s="17">
        <v>4.8999999999999998E-3</v>
      </c>
      <c r="K199" s="17">
        <v>7.3099999999999997E-3</v>
      </c>
      <c r="L199" s="17">
        <v>3.6999999999999999E-4</v>
      </c>
      <c r="M199" s="17">
        <v>0.20771999999999999</v>
      </c>
      <c r="N199" s="17">
        <v>4.9500000000000002E-2</v>
      </c>
      <c r="O199" s="17">
        <v>5.1000000000000004E-3</v>
      </c>
      <c r="P199" s="17"/>
      <c r="Q199" s="17">
        <v>49.7</v>
      </c>
      <c r="R199" s="17">
        <v>4.7</v>
      </c>
      <c r="S199" s="182">
        <v>46.9</v>
      </c>
      <c r="T199" s="182">
        <v>2.4</v>
      </c>
      <c r="U199" s="121">
        <f t="shared" si="17"/>
        <v>5.1172707889125801</v>
      </c>
      <c r="V199" s="32">
        <v>210</v>
      </c>
      <c r="W199" s="32">
        <v>230</v>
      </c>
      <c r="X199" s="30">
        <f t="shared" si="18"/>
        <v>5.6338028169014116</v>
      </c>
      <c r="Y199" s="30">
        <f t="shared" si="19"/>
        <v>0.59574468085106469</v>
      </c>
    </row>
    <row r="200" spans="1:25" s="54" customFormat="1" x14ac:dyDescent="0.2">
      <c r="A200" s="54" t="s">
        <v>1806</v>
      </c>
      <c r="B200" s="29">
        <v>6.1712999999999996</v>
      </c>
      <c r="C200" s="24">
        <v>9.0299999999999994</v>
      </c>
      <c r="D200" s="25">
        <v>0.61</v>
      </c>
      <c r="E200" s="25">
        <v>3.96</v>
      </c>
      <c r="F200" s="25">
        <v>0.69</v>
      </c>
      <c r="G200" s="23">
        <f t="shared" si="15"/>
        <v>0.43853820598006649</v>
      </c>
      <c r="H200" s="24">
        <f t="shared" si="16"/>
        <v>9.9605999999999995</v>
      </c>
      <c r="I200" s="25">
        <v>3.7999999999999999E-2</v>
      </c>
      <c r="J200" s="25">
        <v>3.3000000000000002E-2</v>
      </c>
      <c r="K200" s="25">
        <v>7.4000000000000003E-3</v>
      </c>
      <c r="L200" s="25">
        <v>1.2999999999999999E-3</v>
      </c>
      <c r="M200" s="183">
        <v>0.16306000000000001</v>
      </c>
      <c r="N200" s="25">
        <v>4.4999999999999998E-2</v>
      </c>
      <c r="O200" s="25">
        <v>2.9000000000000001E-2</v>
      </c>
      <c r="P200" s="25"/>
      <c r="Q200" s="25">
        <v>43</v>
      </c>
      <c r="R200" s="25">
        <v>34</v>
      </c>
      <c r="S200" s="184">
        <v>47.3</v>
      </c>
      <c r="T200" s="184">
        <v>8.1</v>
      </c>
      <c r="U200" s="147">
        <f t="shared" si="17"/>
        <v>17.124735729386892</v>
      </c>
      <c r="V200" s="24">
        <v>-160</v>
      </c>
      <c r="W200" s="24">
        <v>930</v>
      </c>
      <c r="X200" s="22">
        <f t="shared" si="18"/>
        <v>-9.9999999999999858</v>
      </c>
      <c r="Y200" s="22">
        <f t="shared" si="19"/>
        <v>-0.12647058823529403</v>
      </c>
    </row>
    <row r="201" spans="1:25" x14ac:dyDescent="0.2">
      <c r="A201" s="50" t="s">
        <v>1807</v>
      </c>
      <c r="B201" s="30">
        <v>8.2773000000000003</v>
      </c>
      <c r="C201" s="32">
        <v>75.3</v>
      </c>
      <c r="D201" s="17">
        <v>3.4</v>
      </c>
      <c r="E201" s="17">
        <v>45.7</v>
      </c>
      <c r="F201" s="17">
        <v>1.1000000000000001</v>
      </c>
      <c r="G201" s="31">
        <f t="shared" si="15"/>
        <v>0.60690571049136788</v>
      </c>
      <c r="H201" s="32">
        <f t="shared" si="16"/>
        <v>86.039500000000004</v>
      </c>
      <c r="I201" s="17">
        <v>5.4199999999999998E-2</v>
      </c>
      <c r="J201" s="17">
        <v>6.8999999999999999E-3</v>
      </c>
      <c r="K201" s="17">
        <v>7.5799999999999999E-3</v>
      </c>
      <c r="L201" s="17">
        <v>2.7999999999999998E-4</v>
      </c>
      <c r="M201" s="132">
        <v>3.2542000000000001E-2</v>
      </c>
      <c r="N201" s="17">
        <v>5.21E-2</v>
      </c>
      <c r="O201" s="17">
        <v>6.4000000000000003E-3</v>
      </c>
      <c r="P201" s="17"/>
      <c r="Q201" s="17">
        <v>53.5</v>
      </c>
      <c r="R201" s="17">
        <v>6.6</v>
      </c>
      <c r="S201" s="182">
        <v>48.7</v>
      </c>
      <c r="T201" s="182">
        <v>1.8</v>
      </c>
      <c r="U201" s="121">
        <f t="shared" si="17"/>
        <v>3.6960985626283369</v>
      </c>
      <c r="V201" s="32">
        <v>290</v>
      </c>
      <c r="W201" s="32">
        <v>250</v>
      </c>
      <c r="X201" s="30">
        <f t="shared" si="18"/>
        <v>8.9719626168224273</v>
      </c>
      <c r="Y201" s="30">
        <f t="shared" si="19"/>
        <v>0.72727272727272685</v>
      </c>
    </row>
    <row r="202" spans="1:25" x14ac:dyDescent="0.2">
      <c r="A202" s="50" t="s">
        <v>1808</v>
      </c>
      <c r="B202" s="84">
        <v>4.3101000000000003</v>
      </c>
      <c r="C202" s="32">
        <v>282</v>
      </c>
      <c r="D202" s="17">
        <v>14</v>
      </c>
      <c r="E202" s="17">
        <v>197.6</v>
      </c>
      <c r="F202" s="17">
        <v>7</v>
      </c>
      <c r="G202" s="31">
        <f t="shared" si="15"/>
        <v>0.70070921985815604</v>
      </c>
      <c r="H202" s="32">
        <f t="shared" si="16"/>
        <v>328.43599999999998</v>
      </c>
      <c r="I202" s="17">
        <v>5.1799999999999999E-2</v>
      </c>
      <c r="J202" s="17">
        <v>5.1999999999999998E-3</v>
      </c>
      <c r="K202" s="17">
        <v>7.6699999999999997E-3</v>
      </c>
      <c r="L202" s="17">
        <v>2.9E-4</v>
      </c>
      <c r="M202" s="132">
        <v>0.29796</v>
      </c>
      <c r="N202" s="17">
        <v>4.7E-2</v>
      </c>
      <c r="O202" s="17">
        <v>4.1999999999999997E-3</v>
      </c>
      <c r="P202" s="17"/>
      <c r="Q202" s="17">
        <v>51.2</v>
      </c>
      <c r="R202" s="17">
        <v>5</v>
      </c>
      <c r="S202" s="182">
        <v>49.3</v>
      </c>
      <c r="T202" s="182">
        <v>1.9</v>
      </c>
      <c r="U202" s="121">
        <f t="shared" si="17"/>
        <v>3.8539553752535496</v>
      </c>
      <c r="V202" s="32">
        <v>60</v>
      </c>
      <c r="W202" s="32">
        <v>170</v>
      </c>
      <c r="X202" s="30">
        <f t="shared" si="18"/>
        <v>3.7109375000000111</v>
      </c>
      <c r="Y202" s="30">
        <f t="shared" si="19"/>
        <v>0.38000000000000111</v>
      </c>
    </row>
    <row r="203" spans="1:25" s="54" customFormat="1" x14ac:dyDescent="0.2">
      <c r="A203" s="54" t="s">
        <v>1809</v>
      </c>
      <c r="B203" s="29">
        <v>3.0790000000000002</v>
      </c>
      <c r="C203" s="24">
        <v>103.6</v>
      </c>
      <c r="D203" s="25">
        <v>8.1</v>
      </c>
      <c r="E203" s="25">
        <v>78.900000000000006</v>
      </c>
      <c r="F203" s="25">
        <v>5.6</v>
      </c>
      <c r="G203" s="23">
        <f t="shared" si="15"/>
        <v>0.76158301158301167</v>
      </c>
      <c r="H203" s="24">
        <f t="shared" si="16"/>
        <v>122.14149999999999</v>
      </c>
      <c r="I203" s="25">
        <v>5.5E-2</v>
      </c>
      <c r="J203" s="25">
        <v>1.0999999999999999E-2</v>
      </c>
      <c r="K203" s="25">
        <v>7.6899999999999998E-3</v>
      </c>
      <c r="L203" s="25">
        <v>8.8999999999999995E-4</v>
      </c>
      <c r="M203" s="25">
        <v>0.72097</v>
      </c>
      <c r="N203" s="25">
        <v>5.3100000000000001E-2</v>
      </c>
      <c r="O203" s="25">
        <v>7.0000000000000001E-3</v>
      </c>
      <c r="P203" s="25"/>
      <c r="Q203" s="25">
        <v>54</v>
      </c>
      <c r="R203" s="25">
        <v>11</v>
      </c>
      <c r="S203" s="184">
        <v>49.4</v>
      </c>
      <c r="T203" s="184">
        <v>5.7</v>
      </c>
      <c r="U203" s="147">
        <f t="shared" si="17"/>
        <v>11.538461538461538</v>
      </c>
      <c r="V203" s="24">
        <v>300</v>
      </c>
      <c r="W203" s="24">
        <v>270</v>
      </c>
      <c r="X203" s="22">
        <f t="shared" si="18"/>
        <v>8.5185185185185262</v>
      </c>
      <c r="Y203" s="22">
        <f t="shared" si="19"/>
        <v>0.41818181818181832</v>
      </c>
    </row>
    <row r="204" spans="1:25" s="54" customFormat="1" x14ac:dyDescent="0.2">
      <c r="A204" s="54" t="s">
        <v>1810</v>
      </c>
      <c r="B204" s="22">
        <v>11.196</v>
      </c>
      <c r="C204" s="24">
        <v>209</v>
      </c>
      <c r="D204" s="25">
        <v>50</v>
      </c>
      <c r="E204" s="25">
        <v>77.3</v>
      </c>
      <c r="F204" s="25">
        <v>8</v>
      </c>
      <c r="G204" s="23">
        <f t="shared" si="15"/>
        <v>0.36985645933014355</v>
      </c>
      <c r="H204" s="24">
        <f t="shared" si="16"/>
        <v>227.16550000000001</v>
      </c>
      <c r="I204" s="25">
        <v>5.33E-2</v>
      </c>
      <c r="J204" s="25">
        <v>8.3999999999999995E-3</v>
      </c>
      <c r="K204" s="25">
        <v>7.7499999999999999E-3</v>
      </c>
      <c r="L204" s="25">
        <v>9.3999999999999997E-4</v>
      </c>
      <c r="M204" s="25">
        <v>0.74680999999999997</v>
      </c>
      <c r="N204" s="25">
        <v>4.6899999999999997E-2</v>
      </c>
      <c r="O204" s="25">
        <v>4.4000000000000003E-3</v>
      </c>
      <c r="P204" s="25"/>
      <c r="Q204" s="25">
        <v>52.5</v>
      </c>
      <c r="R204" s="25">
        <v>8</v>
      </c>
      <c r="S204" s="184">
        <v>49.8</v>
      </c>
      <c r="T204" s="184">
        <v>6</v>
      </c>
      <c r="U204" s="147">
        <f t="shared" si="17"/>
        <v>12.048192771084338</v>
      </c>
      <c r="V204" s="24">
        <v>90</v>
      </c>
      <c r="W204" s="24">
        <v>160</v>
      </c>
      <c r="X204" s="22">
        <f t="shared" si="18"/>
        <v>5.1428571428571495</v>
      </c>
      <c r="Y204" s="22">
        <f t="shared" si="19"/>
        <v>0.33750000000000036</v>
      </c>
    </row>
    <row r="205" spans="1:25" x14ac:dyDescent="0.2">
      <c r="A205" s="50" t="s">
        <v>1811</v>
      </c>
      <c r="B205" s="84">
        <v>5.0942999999999996</v>
      </c>
      <c r="C205" s="32">
        <v>154</v>
      </c>
      <c r="D205" s="17">
        <v>12</v>
      </c>
      <c r="E205" s="17">
        <v>126.2</v>
      </c>
      <c r="F205" s="17">
        <v>8.8000000000000007</v>
      </c>
      <c r="G205" s="31">
        <f t="shared" si="15"/>
        <v>0.81948051948051948</v>
      </c>
      <c r="H205" s="32">
        <f t="shared" si="16"/>
        <v>183.65700000000001</v>
      </c>
      <c r="I205" s="17">
        <v>5.7000000000000002E-2</v>
      </c>
      <c r="J205" s="17">
        <v>8.9999999999999993E-3</v>
      </c>
      <c r="K205" s="17">
        <v>7.9399999999999991E-3</v>
      </c>
      <c r="L205" s="17">
        <v>6.8999999999999997E-4</v>
      </c>
      <c r="M205" s="132">
        <v>0.14591000000000001</v>
      </c>
      <c r="N205" s="17">
        <v>5.1999999999999998E-2</v>
      </c>
      <c r="O205" s="17">
        <v>7.0000000000000001E-3</v>
      </c>
      <c r="P205" s="17"/>
      <c r="Q205" s="17">
        <v>56.1</v>
      </c>
      <c r="R205" s="17">
        <v>8.6</v>
      </c>
      <c r="S205" s="182">
        <v>51</v>
      </c>
      <c r="T205" s="182">
        <v>4.4000000000000004</v>
      </c>
      <c r="U205" s="121">
        <f t="shared" si="17"/>
        <v>8.6274509803921582</v>
      </c>
      <c r="V205" s="32">
        <v>250</v>
      </c>
      <c r="W205" s="32">
        <v>270</v>
      </c>
      <c r="X205" s="30">
        <f t="shared" si="18"/>
        <v>9.0909090909090935</v>
      </c>
      <c r="Y205" s="30">
        <f t="shared" si="19"/>
        <v>0.59302325581395365</v>
      </c>
    </row>
    <row r="206" spans="1:25" x14ac:dyDescent="0.2">
      <c r="A206" s="50" t="s">
        <v>1812</v>
      </c>
      <c r="B206" s="84">
        <v>5.5193000000000003</v>
      </c>
      <c r="C206" s="32">
        <v>211</v>
      </c>
      <c r="D206" s="17">
        <v>19</v>
      </c>
      <c r="E206" s="17">
        <v>139.9</v>
      </c>
      <c r="F206" s="17">
        <v>4.5</v>
      </c>
      <c r="G206" s="31">
        <f t="shared" si="15"/>
        <v>0.66303317535545025</v>
      </c>
      <c r="H206" s="32">
        <f t="shared" si="16"/>
        <v>243.87649999999999</v>
      </c>
      <c r="I206" s="17">
        <v>5.1999999999999998E-2</v>
      </c>
      <c r="J206" s="17">
        <v>5.3E-3</v>
      </c>
      <c r="K206" s="17">
        <v>7.9399999999999991E-3</v>
      </c>
      <c r="L206" s="17">
        <v>4.4999999999999999E-4</v>
      </c>
      <c r="M206" s="17">
        <v>0.33883000000000002</v>
      </c>
      <c r="N206" s="17">
        <v>4.5400000000000003E-2</v>
      </c>
      <c r="O206" s="17">
        <v>3.5999999999999999E-3</v>
      </c>
      <c r="P206" s="17"/>
      <c r="Q206" s="17">
        <v>51.4</v>
      </c>
      <c r="R206" s="17">
        <v>5.0999999999999996</v>
      </c>
      <c r="S206" s="182">
        <v>51</v>
      </c>
      <c r="T206" s="182">
        <v>2.9</v>
      </c>
      <c r="U206" s="121">
        <f t="shared" si="17"/>
        <v>5.6862745098039218</v>
      </c>
      <c r="V206" s="32">
        <v>-10</v>
      </c>
      <c r="W206" s="32">
        <v>150</v>
      </c>
      <c r="X206" s="30">
        <f t="shared" si="18"/>
        <v>0.77821011673151474</v>
      </c>
      <c r="Y206" s="30">
        <f t="shared" si="19"/>
        <v>7.8431372549019329E-2</v>
      </c>
    </row>
    <row r="207" spans="1:25" x14ac:dyDescent="0.2">
      <c r="A207" s="50" t="s">
        <v>1813</v>
      </c>
      <c r="B207" s="84">
        <v>6.3818000000000001</v>
      </c>
      <c r="C207" s="32">
        <v>143.5</v>
      </c>
      <c r="D207" s="17">
        <v>2.8</v>
      </c>
      <c r="E207" s="17">
        <v>103.1</v>
      </c>
      <c r="F207" s="17">
        <v>1.9</v>
      </c>
      <c r="G207" s="31">
        <f t="shared" si="15"/>
        <v>0.71846689895470384</v>
      </c>
      <c r="H207" s="32">
        <f t="shared" si="16"/>
        <v>167.7285</v>
      </c>
      <c r="I207" s="17">
        <v>4.9299999999999997E-2</v>
      </c>
      <c r="J207" s="17">
        <v>6.6E-3</v>
      </c>
      <c r="K207" s="17">
        <v>8.09E-3</v>
      </c>
      <c r="L207" s="17">
        <v>4.0999999999999999E-4</v>
      </c>
      <c r="M207" s="17">
        <v>0.20921999999999999</v>
      </c>
      <c r="N207" s="17">
        <v>4.3700000000000003E-2</v>
      </c>
      <c r="O207" s="17">
        <v>5.8999999999999999E-3</v>
      </c>
      <c r="P207" s="17"/>
      <c r="Q207" s="17">
        <v>48.8</v>
      </c>
      <c r="R207" s="17">
        <v>6.4</v>
      </c>
      <c r="S207" s="182">
        <v>52</v>
      </c>
      <c r="T207" s="182">
        <v>2.6</v>
      </c>
      <c r="U207" s="121">
        <f t="shared" si="17"/>
        <v>5</v>
      </c>
      <c r="V207" s="32">
        <v>-70</v>
      </c>
      <c r="W207" s="32">
        <v>230</v>
      </c>
      <c r="X207" s="30">
        <f t="shared" si="18"/>
        <v>-6.5573770491803351</v>
      </c>
      <c r="Y207" s="30">
        <f t="shared" si="19"/>
        <v>-0.50000000000000044</v>
      </c>
    </row>
    <row r="208" spans="1:25" s="54" customFormat="1" x14ac:dyDescent="0.2">
      <c r="A208" s="54" t="s">
        <v>1814</v>
      </c>
      <c r="B208" s="22">
        <v>13.667</v>
      </c>
      <c r="C208" s="24">
        <v>122.5</v>
      </c>
      <c r="D208" s="25">
        <v>5.6</v>
      </c>
      <c r="E208" s="25">
        <v>71.2</v>
      </c>
      <c r="F208" s="25">
        <v>2.2999999999999998</v>
      </c>
      <c r="G208" s="23">
        <f t="shared" si="15"/>
        <v>0.58122448979591834</v>
      </c>
      <c r="H208" s="24">
        <f t="shared" si="16"/>
        <v>139.232</v>
      </c>
      <c r="I208" s="25">
        <v>0.45900000000000002</v>
      </c>
      <c r="J208" s="25">
        <v>4.2999999999999997E-2</v>
      </c>
      <c r="K208" s="25">
        <v>8.1399999999999997E-3</v>
      </c>
      <c r="L208" s="25">
        <v>3.1E-4</v>
      </c>
      <c r="M208" s="25">
        <v>0.23818</v>
      </c>
      <c r="N208" s="25">
        <v>0.40899999999999997</v>
      </c>
      <c r="O208" s="25">
        <v>3.5000000000000003E-2</v>
      </c>
      <c r="P208" s="25"/>
      <c r="Q208" s="25">
        <v>383</v>
      </c>
      <c r="R208" s="25">
        <v>30</v>
      </c>
      <c r="S208" s="184">
        <v>52.2</v>
      </c>
      <c r="T208" s="184">
        <v>2</v>
      </c>
      <c r="U208" s="146">
        <f t="shared" si="17"/>
        <v>3.8314176245210727</v>
      </c>
      <c r="V208" s="24">
        <v>3890</v>
      </c>
      <c r="W208" s="24">
        <v>130</v>
      </c>
      <c r="X208" s="22">
        <f t="shared" si="18"/>
        <v>86.370757180156659</v>
      </c>
      <c r="Y208" s="29">
        <f t="shared" si="19"/>
        <v>11.026666666666667</v>
      </c>
    </row>
    <row r="209" spans="1:25" s="54" customFormat="1" x14ac:dyDescent="0.2">
      <c r="A209" s="54" t="s">
        <v>1815</v>
      </c>
      <c r="B209" s="22">
        <v>19.312999999999999</v>
      </c>
      <c r="C209" s="24">
        <v>181</v>
      </c>
      <c r="D209" s="25">
        <v>30</v>
      </c>
      <c r="E209" s="25">
        <v>75</v>
      </c>
      <c r="F209" s="25">
        <v>13</v>
      </c>
      <c r="G209" s="23">
        <f t="shared" si="15"/>
        <v>0.4143646408839779</v>
      </c>
      <c r="H209" s="24">
        <f t="shared" si="16"/>
        <v>198.625</v>
      </c>
      <c r="I209" s="25">
        <v>0.6</v>
      </c>
      <c r="J209" s="25">
        <v>0.28000000000000003</v>
      </c>
      <c r="K209" s="25">
        <v>8.6999999999999994E-3</v>
      </c>
      <c r="L209" s="25">
        <v>2.5000000000000001E-3</v>
      </c>
      <c r="M209" s="25">
        <v>0.98050000000000004</v>
      </c>
      <c r="N209" s="25">
        <v>0.29699999999999999</v>
      </c>
      <c r="O209" s="25">
        <v>7.0000000000000007E-2</v>
      </c>
      <c r="P209" s="25"/>
      <c r="Q209" s="25">
        <v>330</v>
      </c>
      <c r="R209" s="25">
        <v>120</v>
      </c>
      <c r="S209" s="184">
        <v>56</v>
      </c>
      <c r="T209" s="184">
        <v>16</v>
      </c>
      <c r="U209" s="147">
        <f t="shared" si="17"/>
        <v>28.571428571428569</v>
      </c>
      <c r="V209" s="24">
        <v>2580</v>
      </c>
      <c r="W209" s="24">
        <v>420</v>
      </c>
      <c r="X209" s="22">
        <f t="shared" si="18"/>
        <v>83.030303030303031</v>
      </c>
      <c r="Y209" s="29">
        <f t="shared" si="19"/>
        <v>2.2833333333333332</v>
      </c>
    </row>
    <row r="210" spans="1:25" x14ac:dyDescent="0.2">
      <c r="A210" s="50" t="s">
        <v>1816</v>
      </c>
      <c r="B210" s="84">
        <v>5.0937000000000001</v>
      </c>
      <c r="C210" s="32">
        <v>205</v>
      </c>
      <c r="D210" s="17">
        <v>13</v>
      </c>
      <c r="E210" s="17">
        <v>165.6</v>
      </c>
      <c r="F210" s="17">
        <v>4.5999999999999996</v>
      </c>
      <c r="G210" s="31">
        <f t="shared" si="15"/>
        <v>0.80780487804878043</v>
      </c>
      <c r="H210" s="32">
        <f t="shared" si="16"/>
        <v>243.916</v>
      </c>
      <c r="I210" s="17">
        <v>6.0900000000000003E-2</v>
      </c>
      <c r="J210" s="17">
        <v>6.1000000000000004E-3</v>
      </c>
      <c r="K210" s="17">
        <v>9.4800000000000006E-3</v>
      </c>
      <c r="L210" s="17">
        <v>7.1000000000000002E-4</v>
      </c>
      <c r="M210" s="132">
        <v>0.57686000000000004</v>
      </c>
      <c r="N210" s="17">
        <v>4.7199999999999999E-2</v>
      </c>
      <c r="O210" s="17">
        <v>3.8999999999999998E-3</v>
      </c>
      <c r="P210" s="17"/>
      <c r="Q210" s="17">
        <v>60</v>
      </c>
      <c r="R210" s="17">
        <v>5.8</v>
      </c>
      <c r="S210" s="182">
        <v>60.8</v>
      </c>
      <c r="T210" s="182">
        <v>4.5999999999999996</v>
      </c>
      <c r="U210" s="121">
        <f t="shared" si="17"/>
        <v>7.5657894736842106</v>
      </c>
      <c r="V210" s="32">
        <v>80</v>
      </c>
      <c r="W210" s="32">
        <v>160</v>
      </c>
      <c r="X210" s="30">
        <f t="shared" si="18"/>
        <v>-1.3333333333333197</v>
      </c>
      <c r="Y210" s="30">
        <f t="shared" si="19"/>
        <v>-0.13793103448275815</v>
      </c>
    </row>
    <row r="211" spans="1:25" x14ac:dyDescent="0.2">
      <c r="A211" s="50" t="s">
        <v>1817</v>
      </c>
      <c r="B211" s="84">
        <v>3.8067000000000002</v>
      </c>
      <c r="C211" s="32">
        <v>135.19999999999999</v>
      </c>
      <c r="D211" s="17">
        <v>5.8</v>
      </c>
      <c r="E211" s="17">
        <v>94.5</v>
      </c>
      <c r="F211" s="17">
        <v>4.4000000000000004</v>
      </c>
      <c r="G211" s="31">
        <f t="shared" si="15"/>
        <v>0.69896449704142016</v>
      </c>
      <c r="H211" s="32">
        <f t="shared" si="16"/>
        <v>157.4075</v>
      </c>
      <c r="I211" s="17">
        <v>6.1199999999999997E-2</v>
      </c>
      <c r="J211" s="17">
        <v>9.4000000000000004E-3</v>
      </c>
      <c r="K211" s="17">
        <v>1.017E-2</v>
      </c>
      <c r="L211" s="17">
        <v>4.0000000000000002E-4</v>
      </c>
      <c r="M211" s="17">
        <v>0.13399</v>
      </c>
      <c r="N211" s="17">
        <v>4.6600000000000003E-2</v>
      </c>
      <c r="O211" s="17">
        <v>5.8999999999999999E-3</v>
      </c>
      <c r="P211" s="17"/>
      <c r="Q211" s="17">
        <v>60.2</v>
      </c>
      <c r="R211" s="17">
        <v>9.1</v>
      </c>
      <c r="S211" s="182">
        <v>65.3</v>
      </c>
      <c r="T211" s="182">
        <v>2.6</v>
      </c>
      <c r="U211" s="121">
        <f t="shared" si="17"/>
        <v>3.9816232771822362</v>
      </c>
      <c r="V211" s="32">
        <v>-20</v>
      </c>
      <c r="W211" s="32">
        <v>270</v>
      </c>
      <c r="X211" s="30">
        <f t="shared" si="18"/>
        <v>-8.471760797342176</v>
      </c>
      <c r="Y211" s="30">
        <f t="shared" si="19"/>
        <v>-0.56043956043955989</v>
      </c>
    </row>
    <row r="212" spans="1:25" s="54" customFormat="1" x14ac:dyDescent="0.2">
      <c r="A212" s="54" t="s">
        <v>1818</v>
      </c>
      <c r="B212" s="22">
        <v>8.1476000000000006</v>
      </c>
      <c r="C212" s="37">
        <v>3.64</v>
      </c>
      <c r="D212" s="25">
        <v>0.2</v>
      </c>
      <c r="E212" s="25">
        <v>0.95199999999999996</v>
      </c>
      <c r="F212" s="25">
        <v>9.5000000000000001E-2</v>
      </c>
      <c r="G212" s="23">
        <f t="shared" si="15"/>
        <v>0.2615384615384615</v>
      </c>
      <c r="H212" s="24">
        <f t="shared" si="16"/>
        <v>3.8637200000000003</v>
      </c>
      <c r="I212" s="25">
        <v>0.61099999999999999</v>
      </c>
      <c r="J212" s="25">
        <v>9.4E-2</v>
      </c>
      <c r="K212" s="25">
        <v>1.03E-2</v>
      </c>
      <c r="L212" s="25">
        <v>1.5E-3</v>
      </c>
      <c r="M212" s="28">
        <v>0.01</v>
      </c>
      <c r="N212" s="25">
        <v>0.45</v>
      </c>
      <c r="O212" s="25">
        <v>0.1</v>
      </c>
      <c r="P212" s="25"/>
      <c r="Q212" s="25">
        <v>485</v>
      </c>
      <c r="R212" s="25">
        <v>63</v>
      </c>
      <c r="S212" s="184">
        <v>66.099999999999994</v>
      </c>
      <c r="T212" s="184">
        <v>9.4</v>
      </c>
      <c r="U212" s="147">
        <f t="shared" si="17"/>
        <v>14.220877458396371</v>
      </c>
      <c r="V212" s="24">
        <v>3980</v>
      </c>
      <c r="W212" s="24">
        <v>420</v>
      </c>
      <c r="X212" s="22">
        <f t="shared" si="18"/>
        <v>86.371134020618555</v>
      </c>
      <c r="Y212" s="29">
        <f t="shared" si="19"/>
        <v>6.6492063492063487</v>
      </c>
    </row>
    <row r="213" spans="1:25" x14ac:dyDescent="0.2">
      <c r="A213" s="50" t="s">
        <v>1819</v>
      </c>
      <c r="B213" s="30">
        <v>22.504000000000001</v>
      </c>
      <c r="C213" s="32">
        <v>125.9</v>
      </c>
      <c r="D213" s="17">
        <v>7.4</v>
      </c>
      <c r="E213" s="17">
        <v>65.5</v>
      </c>
      <c r="F213" s="17">
        <v>3.2</v>
      </c>
      <c r="G213" s="31">
        <f t="shared" si="15"/>
        <v>0.52025416997617158</v>
      </c>
      <c r="H213" s="32">
        <f t="shared" si="16"/>
        <v>141.29250000000002</v>
      </c>
      <c r="I213" s="17">
        <v>6.7299999999999999E-2</v>
      </c>
      <c r="J213" s="17">
        <v>7.4999999999999997E-3</v>
      </c>
      <c r="K213" s="17">
        <v>1.069E-2</v>
      </c>
      <c r="L213" s="17">
        <v>8.9999999999999998E-4</v>
      </c>
      <c r="M213" s="17">
        <v>0.2737</v>
      </c>
      <c r="N213" s="17">
        <v>4.5499999999999999E-2</v>
      </c>
      <c r="O213" s="17">
        <v>3.2000000000000002E-3</v>
      </c>
      <c r="P213" s="17"/>
      <c r="Q213" s="17">
        <v>65.7</v>
      </c>
      <c r="R213" s="17">
        <v>7.1</v>
      </c>
      <c r="S213" s="182">
        <v>68.5</v>
      </c>
      <c r="T213" s="182">
        <v>5.7</v>
      </c>
      <c r="U213" s="121">
        <f t="shared" si="17"/>
        <v>8.3211678832116789</v>
      </c>
      <c r="V213" s="32">
        <v>0</v>
      </c>
      <c r="W213" s="32">
        <v>120</v>
      </c>
      <c r="X213" s="30">
        <f t="shared" si="18"/>
        <v>-4.2617960426179602</v>
      </c>
      <c r="Y213" s="30">
        <f t="shared" si="19"/>
        <v>-0.39436619718309823</v>
      </c>
    </row>
    <row r="214" spans="1:25" s="54" customFormat="1" x14ac:dyDescent="0.2">
      <c r="A214" s="54" t="s">
        <v>1820</v>
      </c>
      <c r="B214" s="22">
        <v>18.754000000000001</v>
      </c>
      <c r="C214" s="24">
        <v>7.25</v>
      </c>
      <c r="D214" s="25">
        <v>0.25</v>
      </c>
      <c r="E214" s="25">
        <v>2.12</v>
      </c>
      <c r="F214" s="25">
        <v>0.12</v>
      </c>
      <c r="G214" s="23">
        <f t="shared" si="15"/>
        <v>0.29241379310344828</v>
      </c>
      <c r="H214" s="24">
        <f t="shared" si="16"/>
        <v>7.7481999999999998</v>
      </c>
      <c r="I214" s="25">
        <v>0.93</v>
      </c>
      <c r="J214" s="25">
        <v>0.19</v>
      </c>
      <c r="K214" s="25">
        <v>1.37E-2</v>
      </c>
      <c r="L214" s="25">
        <v>1.4E-3</v>
      </c>
      <c r="M214" s="183">
        <v>0.64770000000000005</v>
      </c>
      <c r="N214" s="25">
        <v>0.49299999999999999</v>
      </c>
      <c r="O214" s="25">
        <v>7.5999999999999998E-2</v>
      </c>
      <c r="P214" s="25"/>
      <c r="Q214" s="25">
        <v>603</v>
      </c>
      <c r="R214" s="25">
        <v>91</v>
      </c>
      <c r="S214" s="184">
        <v>87.7</v>
      </c>
      <c r="T214" s="184">
        <v>8.8000000000000007</v>
      </c>
      <c r="U214" s="147">
        <f t="shared" si="17"/>
        <v>10.034207525655644</v>
      </c>
      <c r="V214" s="24">
        <v>4060</v>
      </c>
      <c r="W214" s="24">
        <v>310</v>
      </c>
      <c r="X214" s="22">
        <f t="shared" si="18"/>
        <v>85.456053067993366</v>
      </c>
      <c r="Y214" s="29">
        <f t="shared" si="19"/>
        <v>5.6626373626373621</v>
      </c>
    </row>
    <row r="215" spans="1:25" s="54" customFormat="1" x14ac:dyDescent="0.2">
      <c r="A215" s="54" t="s">
        <v>1821</v>
      </c>
      <c r="B215" s="22">
        <v>8.8772000000000002</v>
      </c>
      <c r="C215" s="24">
        <v>4.3899999999999997</v>
      </c>
      <c r="D215" s="25">
        <v>0.22</v>
      </c>
      <c r="E215" s="25">
        <v>1.56</v>
      </c>
      <c r="F215" s="25">
        <v>0.14000000000000001</v>
      </c>
      <c r="G215" s="23">
        <f t="shared" si="15"/>
        <v>0.35535307517084286</v>
      </c>
      <c r="H215" s="24">
        <f t="shared" si="16"/>
        <v>4.7565999999999997</v>
      </c>
      <c r="I215" s="25">
        <v>0.14899999999999999</v>
      </c>
      <c r="J215" s="25">
        <v>6.7000000000000004E-2</v>
      </c>
      <c r="K215" s="25">
        <v>1.9400000000000001E-2</v>
      </c>
      <c r="L215" s="25">
        <v>2.5000000000000001E-3</v>
      </c>
      <c r="M215" s="28">
        <v>0.01</v>
      </c>
      <c r="N215" s="25">
        <v>5.1999999999999998E-2</v>
      </c>
      <c r="O215" s="25">
        <v>2.8000000000000001E-2</v>
      </c>
      <c r="P215" s="25"/>
      <c r="Q215" s="25">
        <v>141</v>
      </c>
      <c r="R215" s="25">
        <v>55</v>
      </c>
      <c r="S215" s="184">
        <v>124</v>
      </c>
      <c r="T215" s="184">
        <v>16</v>
      </c>
      <c r="U215" s="147">
        <f t="shared" si="17"/>
        <v>12.903225806451612</v>
      </c>
      <c r="V215" s="24">
        <v>230</v>
      </c>
      <c r="W215" s="24">
        <v>750</v>
      </c>
      <c r="X215" s="22">
        <f t="shared" si="18"/>
        <v>12.056737588652478</v>
      </c>
      <c r="Y215" s="22">
        <f t="shared" si="19"/>
        <v>0.30909090909090908</v>
      </c>
    </row>
    <row r="216" spans="1:25" s="54" customFormat="1" x14ac:dyDescent="0.2">
      <c r="A216" s="54" t="s">
        <v>1822</v>
      </c>
      <c r="B216" s="29">
        <v>5.1502999999999997</v>
      </c>
      <c r="C216" s="24">
        <v>80.099999999999994</v>
      </c>
      <c r="D216" s="25">
        <v>9.1</v>
      </c>
      <c r="E216" s="25">
        <v>58.4</v>
      </c>
      <c r="F216" s="25">
        <v>2.5</v>
      </c>
      <c r="G216" s="23">
        <f t="shared" si="15"/>
        <v>0.72908863920099876</v>
      </c>
      <c r="H216" s="24">
        <f t="shared" si="16"/>
        <v>93.823999999999998</v>
      </c>
      <c r="I216" s="25">
        <v>0.14000000000000001</v>
      </c>
      <c r="J216" s="25">
        <v>2.1999999999999999E-2</v>
      </c>
      <c r="K216" s="25">
        <v>2.0299999999999999E-2</v>
      </c>
      <c r="L216" s="25">
        <v>2.0999999999999999E-3</v>
      </c>
      <c r="M216" s="183">
        <v>0.67181000000000002</v>
      </c>
      <c r="N216" s="25">
        <v>5.0099999999999999E-2</v>
      </c>
      <c r="O216" s="25">
        <v>5.7999999999999996E-3</v>
      </c>
      <c r="P216" s="25"/>
      <c r="Q216" s="25">
        <v>132</v>
      </c>
      <c r="R216" s="25">
        <v>20</v>
      </c>
      <c r="S216" s="184">
        <v>129</v>
      </c>
      <c r="T216" s="184">
        <v>13</v>
      </c>
      <c r="U216" s="147">
        <f t="shared" si="17"/>
        <v>10.077519379844961</v>
      </c>
      <c r="V216" s="24">
        <v>180</v>
      </c>
      <c r="W216" s="24">
        <v>230</v>
      </c>
      <c r="X216" s="22">
        <f t="shared" si="18"/>
        <v>2.2727272727272707</v>
      </c>
      <c r="Y216" s="22">
        <f t="shared" si="19"/>
        <v>0.15</v>
      </c>
    </row>
    <row r="217" spans="1:25" s="54" customFormat="1" x14ac:dyDescent="0.2">
      <c r="A217" s="54" t="s">
        <v>1823</v>
      </c>
      <c r="B217" s="22">
        <v>10.46</v>
      </c>
      <c r="C217" s="37">
        <v>7.11</v>
      </c>
      <c r="D217" s="25">
        <v>0.65</v>
      </c>
      <c r="E217" s="25">
        <v>2.11</v>
      </c>
      <c r="F217" s="25">
        <v>0.17</v>
      </c>
      <c r="G217" s="23">
        <f t="shared" si="15"/>
        <v>0.29676511954992962</v>
      </c>
      <c r="H217" s="24">
        <f t="shared" si="16"/>
        <v>7.6058500000000002</v>
      </c>
      <c r="I217" s="25">
        <v>4.97</v>
      </c>
      <c r="J217" s="25">
        <v>0.32</v>
      </c>
      <c r="K217" s="25">
        <v>4.41E-2</v>
      </c>
      <c r="L217" s="25">
        <v>2.5999999999999999E-3</v>
      </c>
      <c r="M217" s="25">
        <v>0.10082000000000001</v>
      </c>
      <c r="N217" s="25">
        <v>0.81599999999999995</v>
      </c>
      <c r="O217" s="25">
        <v>6.7000000000000004E-2</v>
      </c>
      <c r="P217" s="25"/>
      <c r="Q217" s="25">
        <v>1802</v>
      </c>
      <c r="R217" s="25">
        <v>54</v>
      </c>
      <c r="S217" s="184">
        <v>278</v>
      </c>
      <c r="T217" s="184">
        <v>16</v>
      </c>
      <c r="U217" s="146">
        <f t="shared" si="17"/>
        <v>5.755395683453238</v>
      </c>
      <c r="V217" s="24">
        <v>4990</v>
      </c>
      <c r="W217" s="24">
        <v>160</v>
      </c>
      <c r="X217" s="22">
        <f t="shared" si="18"/>
        <v>84.572697003329637</v>
      </c>
      <c r="Y217" s="29">
        <f t="shared" si="19"/>
        <v>28.222222222222221</v>
      </c>
    </row>
    <row r="218" spans="1:25" s="54" customFormat="1" x14ac:dyDescent="0.2">
      <c r="A218" s="54" t="s">
        <v>1824</v>
      </c>
      <c r="B218" s="22">
        <v>9.1989000000000001</v>
      </c>
      <c r="C218" s="37">
        <v>4.43</v>
      </c>
      <c r="D218" s="25">
        <v>0.13</v>
      </c>
      <c r="E218" s="25">
        <v>1.395</v>
      </c>
      <c r="F218" s="25">
        <v>9.1999999999999998E-2</v>
      </c>
      <c r="G218" s="23">
        <f t="shared" si="15"/>
        <v>0.31489841986455985</v>
      </c>
      <c r="H218" s="24">
        <f t="shared" si="16"/>
        <v>4.7578249999999995</v>
      </c>
      <c r="I218" s="25">
        <v>24.1</v>
      </c>
      <c r="J218" s="25">
        <v>7.2</v>
      </c>
      <c r="K218" s="25">
        <v>0.249</v>
      </c>
      <c r="L218" s="25">
        <v>7.9000000000000001E-2</v>
      </c>
      <c r="M218" s="25">
        <v>0.63385000000000002</v>
      </c>
      <c r="N218" s="25">
        <v>0.81499999999999995</v>
      </c>
      <c r="O218" s="25">
        <v>4.7E-2</v>
      </c>
      <c r="P218" s="25"/>
      <c r="Q218" s="25">
        <v>3020</v>
      </c>
      <c r="R218" s="25">
        <v>330</v>
      </c>
      <c r="S218" s="184">
        <v>1340</v>
      </c>
      <c r="T218" s="184">
        <v>380</v>
      </c>
      <c r="U218" s="147">
        <f t="shared" si="17"/>
        <v>28.35820895522388</v>
      </c>
      <c r="V218" s="24">
        <v>4990</v>
      </c>
      <c r="W218" s="24">
        <v>150</v>
      </c>
      <c r="X218" s="22">
        <f t="shared" si="18"/>
        <v>55.629139072847678</v>
      </c>
      <c r="Y218" s="29">
        <f t="shared" si="19"/>
        <v>5.0909090909090908</v>
      </c>
    </row>
    <row r="219" spans="1:25" s="54" customFormat="1" x14ac:dyDescent="0.2">
      <c r="A219" s="54" t="s">
        <v>1825</v>
      </c>
      <c r="B219" s="22">
        <v>19.658999999999999</v>
      </c>
      <c r="C219" s="37">
        <v>1.9</v>
      </c>
      <c r="D219" s="25">
        <v>7.9000000000000001E-2</v>
      </c>
      <c r="E219" s="25">
        <v>5.35</v>
      </c>
      <c r="F219" s="25">
        <v>0.21</v>
      </c>
      <c r="G219" s="23">
        <f t="shared" si="15"/>
        <v>2.8157894736842106</v>
      </c>
      <c r="H219" s="24">
        <f t="shared" si="16"/>
        <v>3.1572499999999994</v>
      </c>
      <c r="I219" s="25">
        <v>57.7</v>
      </c>
      <c r="J219" s="25">
        <v>2</v>
      </c>
      <c r="K219" s="25">
        <v>0.498</v>
      </c>
      <c r="L219" s="25">
        <v>2.1999999999999999E-2</v>
      </c>
      <c r="M219" s="25">
        <v>0.46966999999999998</v>
      </c>
      <c r="N219" s="25">
        <v>0.85899999999999999</v>
      </c>
      <c r="O219" s="25">
        <v>2.1000000000000001E-2</v>
      </c>
      <c r="P219" s="25"/>
      <c r="Q219" s="25">
        <v>4125</v>
      </c>
      <c r="R219" s="25">
        <v>35</v>
      </c>
      <c r="S219" s="184">
        <v>2593</v>
      </c>
      <c r="T219" s="184">
        <v>93</v>
      </c>
      <c r="U219" s="146">
        <f t="shared" si="17"/>
        <v>3.5865792518318549</v>
      </c>
      <c r="V219" s="24">
        <v>5095</v>
      </c>
      <c r="W219" s="24">
        <v>48</v>
      </c>
      <c r="X219" s="22">
        <f t="shared" si="18"/>
        <v>37.139393939393941</v>
      </c>
      <c r="Y219" s="29">
        <f t="shared" si="19"/>
        <v>43.771428571428572</v>
      </c>
    </row>
    <row r="220" spans="1:25" s="54" customFormat="1" x14ac:dyDescent="0.2">
      <c r="A220" s="73" t="s">
        <v>1826</v>
      </c>
      <c r="B220" s="104">
        <v>4.7834000000000003</v>
      </c>
      <c r="C220" s="186">
        <v>2.5</v>
      </c>
      <c r="D220" s="98">
        <v>0.4</v>
      </c>
      <c r="E220" s="98">
        <v>0.61099999999999999</v>
      </c>
      <c r="F220" s="98">
        <v>9.2999999999999999E-2</v>
      </c>
      <c r="G220" s="99">
        <f t="shared" si="15"/>
        <v>0.24440000000000001</v>
      </c>
      <c r="H220" s="100">
        <f t="shared" si="16"/>
        <v>2.6435849999999999</v>
      </c>
      <c r="I220" s="98">
        <v>76</v>
      </c>
      <c r="J220" s="98">
        <v>20</v>
      </c>
      <c r="K220" s="98">
        <v>0.7</v>
      </c>
      <c r="L220" s="98">
        <v>0.18</v>
      </c>
      <c r="M220" s="98">
        <v>0.97743000000000002</v>
      </c>
      <c r="N220" s="98">
        <v>0.86599999999999999</v>
      </c>
      <c r="O220" s="98">
        <v>3.6999999999999998E-2</v>
      </c>
      <c r="P220" s="98"/>
      <c r="Q220" s="98">
        <v>4380</v>
      </c>
      <c r="R220" s="98">
        <v>280</v>
      </c>
      <c r="S220" s="187">
        <v>3300</v>
      </c>
      <c r="T220" s="187">
        <v>680</v>
      </c>
      <c r="U220" s="155">
        <f t="shared" si="17"/>
        <v>20.606060606060606</v>
      </c>
      <c r="V220" s="100">
        <v>5112</v>
      </c>
      <c r="W220" s="100">
        <v>84</v>
      </c>
      <c r="X220" s="103">
        <f t="shared" si="18"/>
        <v>24.657534246575342</v>
      </c>
      <c r="Y220" s="104">
        <f t="shared" si="19"/>
        <v>3.8571428571428572</v>
      </c>
    </row>
    <row r="221" spans="1:25" x14ac:dyDescent="0.2">
      <c r="A221" s="179" t="s">
        <v>1869</v>
      </c>
    </row>
    <row r="222" spans="1:25" x14ac:dyDescent="0.2">
      <c r="A222" s="179" t="s">
        <v>1871</v>
      </c>
    </row>
    <row r="224" spans="1:25" ht="18" x14ac:dyDescent="0.2">
      <c r="A224" s="190" t="s">
        <v>1828</v>
      </c>
    </row>
    <row r="225" spans="1:1" ht="18" x14ac:dyDescent="0.2">
      <c r="A225" s="190" t="s">
        <v>1829</v>
      </c>
    </row>
    <row r="226" spans="1:1" ht="18" x14ac:dyDescent="0.2">
      <c r="A226" s="190" t="s">
        <v>1830</v>
      </c>
    </row>
    <row r="227" spans="1:1" ht="18" x14ac:dyDescent="0.2">
      <c r="A227" s="190" t="s">
        <v>1831</v>
      </c>
    </row>
    <row r="228" spans="1:1" ht="18" x14ac:dyDescent="0.2">
      <c r="A228" s="190" t="s">
        <v>1832</v>
      </c>
    </row>
    <row r="229" spans="1:1" ht="18" x14ac:dyDescent="0.2">
      <c r="A229" s="189" t="s">
        <v>1833</v>
      </c>
    </row>
    <row r="230" spans="1:1" ht="18" x14ac:dyDescent="0.2">
      <c r="A230" s="189" t="s">
        <v>1834</v>
      </c>
    </row>
    <row r="231" spans="1:1" ht="19" x14ac:dyDescent="0.25">
      <c r="A231" s="189" t="s">
        <v>1844</v>
      </c>
    </row>
    <row r="232" spans="1:1" ht="18" x14ac:dyDescent="0.2">
      <c r="A232" s="190" t="s">
        <v>1845</v>
      </c>
    </row>
    <row r="233" spans="1:1" ht="18" x14ac:dyDescent="0.2">
      <c r="A233" s="190" t="s">
        <v>1846</v>
      </c>
    </row>
  </sheetData>
  <mergeCells count="3">
    <mergeCell ref="A1:A2"/>
    <mergeCell ref="I1:O1"/>
    <mergeCell ref="Q1:W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2304D-055C-4445-B036-CF064E5243B3}">
  <dimension ref="A1:Y207"/>
  <sheetViews>
    <sheetView workbookViewId="0">
      <selection activeCell="O14" sqref="O14"/>
    </sheetView>
  </sheetViews>
  <sheetFormatPr baseColWidth="10" defaultRowHeight="16" x14ac:dyDescent="0.2"/>
  <cols>
    <col min="1" max="1" width="18.1640625" style="79" customWidth="1"/>
    <col min="2" max="2" width="9" style="120" bestFit="1" customWidth="1"/>
    <col min="3" max="3" width="9.1640625" style="115" bestFit="1" customWidth="1"/>
    <col min="4" max="4" width="5.1640625" style="115" bestFit="1" customWidth="1"/>
    <col min="5" max="5" width="10.1640625" style="115" bestFit="1" customWidth="1"/>
    <col min="6" max="6" width="6.1640625" style="115" bestFit="1" customWidth="1"/>
    <col min="7" max="7" width="5.1640625" style="115" bestFit="1" customWidth="1"/>
    <col min="8" max="8" width="10" style="115" bestFit="1" customWidth="1"/>
    <col min="9" max="9" width="9.83203125" style="115" bestFit="1" customWidth="1"/>
    <col min="10" max="10" width="7.1640625" style="115" bestFit="1" customWidth="1"/>
    <col min="11" max="11" width="9.83203125" style="115" bestFit="1" customWidth="1"/>
    <col min="12" max="12" width="9.1640625" style="115" bestFit="1" customWidth="1"/>
    <col min="13" max="13" width="11.83203125" style="115" bestFit="1" customWidth="1"/>
    <col min="14" max="14" width="10.5" style="115" bestFit="1" customWidth="1"/>
    <col min="15" max="15" width="7.1640625" style="115" bestFit="1" customWidth="1"/>
    <col min="16" max="16" width="2.5" style="115" customWidth="1"/>
    <col min="17" max="17" width="9.1640625" style="115" bestFit="1" customWidth="1"/>
    <col min="18" max="18" width="4.5" style="115" bestFit="1" customWidth="1"/>
    <col min="19" max="19" width="9.1640625" style="115" bestFit="1" customWidth="1"/>
    <col min="20" max="20" width="5.1640625" style="115" bestFit="1" customWidth="1"/>
    <col min="21" max="21" width="8.5" style="115" bestFit="1" customWidth="1"/>
    <col min="22" max="22" width="10" style="115" bestFit="1" customWidth="1"/>
    <col min="23" max="23" width="9" style="115" bestFit="1" customWidth="1"/>
    <col min="24" max="24" width="14.33203125" style="115" customWidth="1"/>
    <col min="25" max="16384" width="10.83203125" style="79"/>
  </cols>
  <sheetData>
    <row r="1" spans="1:25" s="18" customFormat="1" ht="18" x14ac:dyDescent="0.2">
      <c r="A1" s="219" t="s">
        <v>278</v>
      </c>
      <c r="B1" s="109"/>
      <c r="C1" s="40"/>
      <c r="D1" s="40"/>
      <c r="E1" s="40"/>
      <c r="F1" s="40"/>
      <c r="G1" s="40"/>
      <c r="H1" s="40"/>
      <c r="I1" s="218" t="s">
        <v>103</v>
      </c>
      <c r="J1" s="218"/>
      <c r="K1" s="218"/>
      <c r="L1" s="218"/>
      <c r="M1" s="218"/>
      <c r="N1" s="218"/>
      <c r="O1" s="218"/>
      <c r="P1" s="40"/>
      <c r="Q1" s="218" t="s">
        <v>1838</v>
      </c>
      <c r="R1" s="218"/>
      <c r="S1" s="218"/>
      <c r="T1" s="218"/>
      <c r="U1" s="218"/>
      <c r="V1" s="218"/>
      <c r="W1" s="218"/>
      <c r="X1" s="17"/>
    </row>
    <row r="2" spans="1:25" s="18" customFormat="1" ht="34" x14ac:dyDescent="0.2">
      <c r="A2" s="220"/>
      <c r="B2" s="110" t="s">
        <v>546</v>
      </c>
      <c r="C2" s="43" t="s">
        <v>1835</v>
      </c>
      <c r="D2" s="42" t="s">
        <v>106</v>
      </c>
      <c r="E2" s="43" t="s">
        <v>1836</v>
      </c>
      <c r="F2" s="42" t="s">
        <v>106</v>
      </c>
      <c r="G2" s="20" t="s">
        <v>0</v>
      </c>
      <c r="H2" s="43" t="s">
        <v>1837</v>
      </c>
      <c r="I2" s="41" t="s">
        <v>1839</v>
      </c>
      <c r="J2" s="42" t="s">
        <v>1840</v>
      </c>
      <c r="K2" s="41" t="s">
        <v>1841</v>
      </c>
      <c r="L2" s="42" t="s">
        <v>1840</v>
      </c>
      <c r="M2" s="43" t="s">
        <v>1842</v>
      </c>
      <c r="N2" s="41" t="s">
        <v>1843</v>
      </c>
      <c r="O2" s="42" t="s">
        <v>1840</v>
      </c>
      <c r="P2" s="42"/>
      <c r="Q2" s="41" t="s">
        <v>105</v>
      </c>
      <c r="R2" s="42" t="s">
        <v>106</v>
      </c>
      <c r="S2" s="41" t="s">
        <v>107</v>
      </c>
      <c r="T2" s="42" t="s">
        <v>106</v>
      </c>
      <c r="U2" s="42" t="s">
        <v>1606</v>
      </c>
      <c r="V2" s="41" t="s">
        <v>108</v>
      </c>
      <c r="W2" s="42" t="s">
        <v>106</v>
      </c>
      <c r="X2" s="119" t="s">
        <v>1849</v>
      </c>
    </row>
    <row r="3" spans="1:25" s="74" customFormat="1" x14ac:dyDescent="0.2">
      <c r="A3" s="74" t="s">
        <v>638</v>
      </c>
      <c r="B3" s="22">
        <v>17.39</v>
      </c>
      <c r="C3" s="25">
        <v>900</v>
      </c>
      <c r="D3" s="25">
        <v>37</v>
      </c>
      <c r="E3" s="25">
        <v>29.5</v>
      </c>
      <c r="F3" s="25">
        <v>1.1000000000000001</v>
      </c>
      <c r="G3" s="23">
        <f t="shared" ref="G3:G26" si="0">E3/C3</f>
        <v>3.2777777777777781E-2</v>
      </c>
      <c r="H3" s="24">
        <f t="shared" ref="H3:H26" si="1">C3+(0.235*E3)</f>
        <v>906.9325</v>
      </c>
      <c r="I3" s="58">
        <v>3.2690000000000001</v>
      </c>
      <c r="J3" s="58">
        <v>4.1000000000000002E-2</v>
      </c>
      <c r="K3" s="58">
        <v>0.25840000000000002</v>
      </c>
      <c r="L3" s="58">
        <v>2.3E-3</v>
      </c>
      <c r="M3" s="58">
        <v>0.54554999999999998</v>
      </c>
      <c r="N3" s="25">
        <v>9.1660000000000005E-2</v>
      </c>
      <c r="O3" s="25">
        <v>1E-3</v>
      </c>
      <c r="P3" s="25"/>
      <c r="Q3" s="25">
        <v>1473.4</v>
      </c>
      <c r="R3" s="25">
        <v>9.6</v>
      </c>
      <c r="S3" s="184">
        <v>1482</v>
      </c>
      <c r="T3" s="184">
        <v>12</v>
      </c>
      <c r="U3" s="146">
        <f t="shared" ref="U3:U26" si="2">(T3/S3)*100</f>
        <v>0.80971659919028338</v>
      </c>
      <c r="V3" s="25">
        <v>1458</v>
      </c>
      <c r="W3" s="25">
        <v>21</v>
      </c>
      <c r="X3" s="22">
        <f t="shared" ref="X3:X26" si="3">100*(1-(S3/V3))</f>
        <v>-1.6460905349794164</v>
      </c>
      <c r="Y3" s="21"/>
    </row>
    <row r="4" spans="1:25" s="74" customFormat="1" x14ac:dyDescent="0.2">
      <c r="A4" s="74" t="s">
        <v>150</v>
      </c>
      <c r="B4" s="22">
        <v>10.385999999999999</v>
      </c>
      <c r="C4" s="25">
        <v>492</v>
      </c>
      <c r="D4" s="25">
        <v>15</v>
      </c>
      <c r="E4" s="25">
        <v>39.6</v>
      </c>
      <c r="F4" s="25">
        <v>2</v>
      </c>
      <c r="G4" s="23">
        <f t="shared" si="0"/>
        <v>8.0487804878048783E-2</v>
      </c>
      <c r="H4" s="24">
        <f t="shared" si="1"/>
        <v>501.30599999999998</v>
      </c>
      <c r="I4" s="58">
        <v>3.6440000000000001</v>
      </c>
      <c r="J4" s="58">
        <v>6.6000000000000003E-2</v>
      </c>
      <c r="K4" s="58">
        <v>0.27750000000000002</v>
      </c>
      <c r="L4" s="58">
        <v>4.4999999999999997E-3</v>
      </c>
      <c r="M4" s="58">
        <v>0.82708000000000004</v>
      </c>
      <c r="N4" s="25">
        <v>9.5570000000000002E-2</v>
      </c>
      <c r="O4" s="25">
        <v>1.1999999999999999E-3</v>
      </c>
      <c r="P4" s="25"/>
      <c r="Q4" s="25">
        <v>1559</v>
      </c>
      <c r="R4" s="25">
        <v>14</v>
      </c>
      <c r="S4" s="184">
        <v>1579</v>
      </c>
      <c r="T4" s="184">
        <v>23</v>
      </c>
      <c r="U4" s="146">
        <f t="shared" si="2"/>
        <v>1.4566181127295756</v>
      </c>
      <c r="V4" s="25">
        <v>1537</v>
      </c>
      <c r="W4" s="25">
        <v>24</v>
      </c>
      <c r="X4" s="22">
        <f t="shared" si="3"/>
        <v>-2.7325959661678612</v>
      </c>
      <c r="Y4" s="21"/>
    </row>
    <row r="5" spans="1:25" x14ac:dyDescent="0.2">
      <c r="A5" s="79" t="s">
        <v>175</v>
      </c>
      <c r="B5" s="30">
        <v>23.231999999999999</v>
      </c>
      <c r="C5" s="17">
        <v>389</v>
      </c>
      <c r="D5" s="17">
        <v>31</v>
      </c>
      <c r="E5" s="17">
        <v>36.1</v>
      </c>
      <c r="F5" s="17">
        <v>2.6</v>
      </c>
      <c r="G5" s="31">
        <f t="shared" si="0"/>
        <v>9.2802056555269921E-2</v>
      </c>
      <c r="H5" s="32">
        <f t="shared" si="1"/>
        <v>397.48349999999999</v>
      </c>
      <c r="I5" s="60">
        <v>3.8610000000000002</v>
      </c>
      <c r="J5" s="60">
        <v>6.5000000000000002E-2</v>
      </c>
      <c r="K5" s="60">
        <v>0.28189999999999998</v>
      </c>
      <c r="L5" s="60">
        <v>3.5000000000000001E-3</v>
      </c>
      <c r="M5" s="60">
        <v>0.62717000000000001</v>
      </c>
      <c r="N5" s="17">
        <v>9.9500000000000005E-2</v>
      </c>
      <c r="O5" s="17">
        <v>1.4E-3</v>
      </c>
      <c r="P5" s="17"/>
      <c r="Q5" s="17">
        <v>1605</v>
      </c>
      <c r="R5" s="17">
        <v>14</v>
      </c>
      <c r="S5" s="182">
        <v>1600</v>
      </c>
      <c r="T5" s="182">
        <v>17</v>
      </c>
      <c r="U5" s="121">
        <f t="shared" si="2"/>
        <v>1.0625</v>
      </c>
      <c r="V5" s="17">
        <v>1611</v>
      </c>
      <c r="W5" s="17">
        <v>26</v>
      </c>
      <c r="X5" s="30">
        <f t="shared" si="3"/>
        <v>0.68280571073867646</v>
      </c>
      <c r="Y5" s="18"/>
    </row>
    <row r="6" spans="1:25" s="74" customFormat="1" x14ac:dyDescent="0.2">
      <c r="A6" s="79" t="s">
        <v>642</v>
      </c>
      <c r="B6" s="30">
        <v>16.393999999999998</v>
      </c>
      <c r="C6" s="17">
        <v>198</v>
      </c>
      <c r="D6" s="17">
        <v>15</v>
      </c>
      <c r="E6" s="17">
        <v>30.6</v>
      </c>
      <c r="F6" s="17">
        <v>2.1</v>
      </c>
      <c r="G6" s="31">
        <f t="shared" si="0"/>
        <v>0.15454545454545454</v>
      </c>
      <c r="H6" s="32">
        <f t="shared" si="1"/>
        <v>205.191</v>
      </c>
      <c r="I6" s="60">
        <v>3.964</v>
      </c>
      <c r="J6" s="60">
        <v>6.4000000000000001E-2</v>
      </c>
      <c r="K6" s="60">
        <v>0.2873</v>
      </c>
      <c r="L6" s="60">
        <v>3.0999999999999999E-3</v>
      </c>
      <c r="M6" s="60">
        <v>0.50143000000000004</v>
      </c>
      <c r="N6" s="17">
        <v>9.9900000000000003E-2</v>
      </c>
      <c r="O6" s="17">
        <v>1.4E-3</v>
      </c>
      <c r="P6" s="17"/>
      <c r="Q6" s="17">
        <v>1626</v>
      </c>
      <c r="R6" s="17">
        <v>13</v>
      </c>
      <c r="S6" s="182">
        <v>1628</v>
      </c>
      <c r="T6" s="182">
        <v>16</v>
      </c>
      <c r="U6" s="121">
        <f t="shared" si="2"/>
        <v>0.98280098280098283</v>
      </c>
      <c r="V6" s="17">
        <v>1618</v>
      </c>
      <c r="W6" s="17">
        <v>26</v>
      </c>
      <c r="X6" s="30">
        <f t="shared" si="3"/>
        <v>-0.61804697156984112</v>
      </c>
      <c r="Y6" s="18"/>
    </row>
    <row r="7" spans="1:25" x14ac:dyDescent="0.2">
      <c r="A7" s="79" t="s">
        <v>172</v>
      </c>
      <c r="B7" s="30">
        <v>11.962</v>
      </c>
      <c r="C7" s="17">
        <v>714</v>
      </c>
      <c r="D7" s="17">
        <v>14</v>
      </c>
      <c r="E7" s="17">
        <v>83.2</v>
      </c>
      <c r="F7" s="17">
        <v>3.7</v>
      </c>
      <c r="G7" s="31">
        <f t="shared" si="0"/>
        <v>0.11652661064425771</v>
      </c>
      <c r="H7" s="32">
        <f t="shared" si="1"/>
        <v>733.55200000000002</v>
      </c>
      <c r="I7" s="60">
        <v>3.9089999999999998</v>
      </c>
      <c r="J7" s="60">
        <v>6.5000000000000002E-2</v>
      </c>
      <c r="K7" s="60">
        <v>0.28520000000000001</v>
      </c>
      <c r="L7" s="60">
        <v>4.1999999999999997E-3</v>
      </c>
      <c r="M7" s="60">
        <v>0.59250000000000003</v>
      </c>
      <c r="N7" s="17">
        <v>9.9900000000000003E-2</v>
      </c>
      <c r="O7" s="17">
        <v>1.5E-3</v>
      </c>
      <c r="P7" s="17"/>
      <c r="Q7" s="17">
        <v>1618</v>
      </c>
      <c r="R7" s="17">
        <v>14</v>
      </c>
      <c r="S7" s="182">
        <v>1617</v>
      </c>
      <c r="T7" s="182">
        <v>21</v>
      </c>
      <c r="U7" s="121">
        <f t="shared" si="2"/>
        <v>1.2987012987012987</v>
      </c>
      <c r="V7" s="17">
        <v>1619</v>
      </c>
      <c r="W7" s="17">
        <v>28</v>
      </c>
      <c r="X7" s="30">
        <f t="shared" si="3"/>
        <v>0.12353304508956331</v>
      </c>
      <c r="Y7" s="18"/>
    </row>
    <row r="8" spans="1:25" x14ac:dyDescent="0.2">
      <c r="A8" s="79" t="s">
        <v>246</v>
      </c>
      <c r="B8" s="30">
        <v>23.093</v>
      </c>
      <c r="C8" s="17">
        <v>428</v>
      </c>
      <c r="D8" s="17">
        <v>18</v>
      </c>
      <c r="E8" s="17">
        <v>104</v>
      </c>
      <c r="F8" s="17">
        <v>10</v>
      </c>
      <c r="G8" s="31">
        <f t="shared" si="0"/>
        <v>0.24299065420560748</v>
      </c>
      <c r="H8" s="32">
        <f t="shared" si="1"/>
        <v>452.44</v>
      </c>
      <c r="I8" s="60">
        <v>3.7109999999999999</v>
      </c>
      <c r="J8" s="60">
        <v>9.7000000000000003E-2</v>
      </c>
      <c r="K8" s="60">
        <v>0.27339999999999998</v>
      </c>
      <c r="L8" s="60">
        <v>5.7999999999999996E-3</v>
      </c>
      <c r="M8" s="60">
        <v>0.94972999999999996</v>
      </c>
      <c r="N8" s="17">
        <v>0.10024</v>
      </c>
      <c r="O8" s="17">
        <v>1.1999999999999999E-3</v>
      </c>
      <c r="P8" s="17"/>
      <c r="Q8" s="17">
        <v>1583</v>
      </c>
      <c r="R8" s="17">
        <v>19</v>
      </c>
      <c r="S8" s="182">
        <v>1556</v>
      </c>
      <c r="T8" s="182">
        <v>29</v>
      </c>
      <c r="U8" s="121">
        <f t="shared" si="2"/>
        <v>1.8637532133676094</v>
      </c>
      <c r="V8" s="17">
        <v>1626</v>
      </c>
      <c r="W8" s="17">
        <v>22</v>
      </c>
      <c r="X8" s="30">
        <f t="shared" si="3"/>
        <v>4.3050430504305019</v>
      </c>
      <c r="Y8" s="18"/>
    </row>
    <row r="9" spans="1:25" x14ac:dyDescent="0.2">
      <c r="A9" s="79" t="s">
        <v>640</v>
      </c>
      <c r="B9" s="30">
        <v>21.873000000000001</v>
      </c>
      <c r="C9" s="17">
        <v>207.9</v>
      </c>
      <c r="D9" s="17">
        <v>5.8</v>
      </c>
      <c r="E9" s="17">
        <v>93.3</v>
      </c>
      <c r="F9" s="17">
        <v>3.2</v>
      </c>
      <c r="G9" s="31">
        <f t="shared" si="0"/>
        <v>0.44877344877344877</v>
      </c>
      <c r="H9" s="32">
        <f t="shared" si="1"/>
        <v>229.82550000000001</v>
      </c>
      <c r="I9" s="60">
        <v>3.8879999999999999</v>
      </c>
      <c r="J9" s="60">
        <v>5.8999999999999997E-2</v>
      </c>
      <c r="K9" s="60">
        <v>0.28360000000000002</v>
      </c>
      <c r="L9" s="60">
        <v>3.0999999999999999E-3</v>
      </c>
      <c r="M9" s="60">
        <v>0.5323</v>
      </c>
      <c r="N9" s="17">
        <v>0.1004</v>
      </c>
      <c r="O9" s="17">
        <v>1.2999999999999999E-3</v>
      </c>
      <c r="P9" s="17"/>
      <c r="Q9" s="17">
        <v>1610.3</v>
      </c>
      <c r="R9" s="17">
        <v>12</v>
      </c>
      <c r="S9" s="182">
        <v>1609</v>
      </c>
      <c r="T9" s="182">
        <v>16</v>
      </c>
      <c r="U9" s="121">
        <f t="shared" si="2"/>
        <v>0.99440646364201357</v>
      </c>
      <c r="V9" s="17">
        <v>1627</v>
      </c>
      <c r="W9" s="17">
        <v>25</v>
      </c>
      <c r="X9" s="30">
        <f t="shared" si="3"/>
        <v>1.1063306699446884</v>
      </c>
      <c r="Y9" s="18"/>
    </row>
    <row r="10" spans="1:25" x14ac:dyDescent="0.2">
      <c r="A10" s="79" t="s">
        <v>219</v>
      </c>
      <c r="B10" s="30">
        <v>21.954000000000001</v>
      </c>
      <c r="C10" s="17">
        <v>147.1</v>
      </c>
      <c r="D10" s="17">
        <v>8.1999999999999993</v>
      </c>
      <c r="E10" s="17">
        <v>75.900000000000006</v>
      </c>
      <c r="F10" s="17">
        <v>4</v>
      </c>
      <c r="G10" s="31">
        <f t="shared" si="0"/>
        <v>0.51597552685248138</v>
      </c>
      <c r="H10" s="32">
        <f t="shared" si="1"/>
        <v>164.9365</v>
      </c>
      <c r="I10" s="60">
        <v>4.024</v>
      </c>
      <c r="J10" s="60">
        <v>5.8999999999999997E-2</v>
      </c>
      <c r="K10" s="60">
        <v>0.29249999999999998</v>
      </c>
      <c r="L10" s="60">
        <v>3.0000000000000001E-3</v>
      </c>
      <c r="M10" s="60">
        <v>0.34591</v>
      </c>
      <c r="N10" s="17">
        <v>0.10050000000000001</v>
      </c>
      <c r="O10" s="17">
        <v>1.4E-3</v>
      </c>
      <c r="P10" s="17"/>
      <c r="Q10" s="17">
        <v>1640.3</v>
      </c>
      <c r="R10" s="17">
        <v>12</v>
      </c>
      <c r="S10" s="182">
        <v>1654</v>
      </c>
      <c r="T10" s="182">
        <v>15</v>
      </c>
      <c r="U10" s="121">
        <f t="shared" si="2"/>
        <v>0.90689238210399037</v>
      </c>
      <c r="V10" s="17">
        <v>1632</v>
      </c>
      <c r="W10" s="17">
        <v>26</v>
      </c>
      <c r="X10" s="30">
        <f t="shared" si="3"/>
        <v>-1.3480392156862697</v>
      </c>
      <c r="Y10" s="18"/>
    </row>
    <row r="11" spans="1:25" s="74" customFormat="1" x14ac:dyDescent="0.2">
      <c r="A11" s="79" t="s">
        <v>648</v>
      </c>
      <c r="B11" s="30">
        <v>14.537000000000001</v>
      </c>
      <c r="C11" s="17">
        <v>273</v>
      </c>
      <c r="D11" s="17">
        <v>31</v>
      </c>
      <c r="E11" s="17">
        <v>52.9</v>
      </c>
      <c r="F11" s="17">
        <v>1.1000000000000001</v>
      </c>
      <c r="G11" s="31">
        <f t="shared" si="0"/>
        <v>0.19377289377289378</v>
      </c>
      <c r="H11" s="32">
        <f t="shared" si="1"/>
        <v>285.43150000000003</v>
      </c>
      <c r="I11" s="60">
        <v>4.0679999999999996</v>
      </c>
      <c r="J11" s="60">
        <v>6.0999999999999999E-2</v>
      </c>
      <c r="K11" s="60">
        <v>0.29380000000000001</v>
      </c>
      <c r="L11" s="60">
        <v>3.2000000000000002E-3</v>
      </c>
      <c r="M11" s="60">
        <v>0.53278999999999999</v>
      </c>
      <c r="N11" s="17">
        <v>0.10059999999999999</v>
      </c>
      <c r="O11" s="17">
        <v>1.4E-3</v>
      </c>
      <c r="P11" s="17"/>
      <c r="Q11" s="17">
        <v>1647.2</v>
      </c>
      <c r="R11" s="17">
        <v>12</v>
      </c>
      <c r="S11" s="182">
        <v>1660</v>
      </c>
      <c r="T11" s="182">
        <v>16</v>
      </c>
      <c r="U11" s="121">
        <f t="shared" si="2"/>
        <v>0.96385542168674709</v>
      </c>
      <c r="V11" s="17">
        <v>1635</v>
      </c>
      <c r="W11" s="17">
        <v>27</v>
      </c>
      <c r="X11" s="30">
        <f t="shared" si="3"/>
        <v>-1.5290519877675823</v>
      </c>
      <c r="Y11" s="18"/>
    </row>
    <row r="12" spans="1:25" x14ac:dyDescent="0.2">
      <c r="A12" s="79" t="s">
        <v>649</v>
      </c>
      <c r="B12" s="30">
        <v>16.574999999999999</v>
      </c>
      <c r="C12" s="17">
        <v>124.7</v>
      </c>
      <c r="D12" s="17">
        <v>5.2</v>
      </c>
      <c r="E12" s="17">
        <v>45.77</v>
      </c>
      <c r="F12" s="17">
        <v>0.72</v>
      </c>
      <c r="G12" s="31">
        <f t="shared" si="0"/>
        <v>0.36704089815557339</v>
      </c>
      <c r="H12" s="32">
        <f t="shared" si="1"/>
        <v>135.45595</v>
      </c>
      <c r="I12" s="60">
        <v>4.0590000000000002</v>
      </c>
      <c r="J12" s="60">
        <v>7.6999999999999999E-2</v>
      </c>
      <c r="K12" s="60">
        <v>0.29409999999999997</v>
      </c>
      <c r="L12" s="60">
        <v>4.4000000000000003E-3</v>
      </c>
      <c r="M12" s="60">
        <v>0.41794999999999999</v>
      </c>
      <c r="N12" s="17">
        <v>0.1007</v>
      </c>
      <c r="O12" s="17">
        <v>1.9E-3</v>
      </c>
      <c r="P12" s="17"/>
      <c r="Q12" s="17">
        <v>1645</v>
      </c>
      <c r="R12" s="17">
        <v>15</v>
      </c>
      <c r="S12" s="182">
        <v>1662</v>
      </c>
      <c r="T12" s="182">
        <v>22</v>
      </c>
      <c r="U12" s="121">
        <f t="shared" si="2"/>
        <v>1.3237063778580023</v>
      </c>
      <c r="V12" s="17">
        <v>1635</v>
      </c>
      <c r="W12" s="17">
        <v>35</v>
      </c>
      <c r="X12" s="30">
        <f t="shared" si="3"/>
        <v>-1.6513761467889854</v>
      </c>
      <c r="Y12" s="18"/>
    </row>
    <row r="13" spans="1:25" x14ac:dyDescent="0.2">
      <c r="A13" s="79" t="s">
        <v>641</v>
      </c>
      <c r="B13" s="30">
        <v>21.827999999999999</v>
      </c>
      <c r="C13" s="17">
        <v>813</v>
      </c>
      <c r="D13" s="17">
        <v>40</v>
      </c>
      <c r="E13" s="17">
        <v>98.3</v>
      </c>
      <c r="F13" s="17">
        <v>5.2</v>
      </c>
      <c r="G13" s="31">
        <f t="shared" si="0"/>
        <v>0.12091020910209102</v>
      </c>
      <c r="H13" s="32">
        <f t="shared" si="1"/>
        <v>836.10050000000001</v>
      </c>
      <c r="I13" s="60">
        <v>3.988</v>
      </c>
      <c r="J13" s="60">
        <v>4.7E-2</v>
      </c>
      <c r="K13" s="60">
        <v>0.28710000000000002</v>
      </c>
      <c r="L13" s="60">
        <v>2.3999999999999998E-3</v>
      </c>
      <c r="M13" s="60">
        <v>0.54859000000000002</v>
      </c>
      <c r="N13" s="17">
        <v>0.10077</v>
      </c>
      <c r="O13" s="17">
        <v>1.1000000000000001E-3</v>
      </c>
      <c r="P13" s="17"/>
      <c r="Q13" s="17">
        <v>1631.3</v>
      </c>
      <c r="R13" s="17">
        <v>9.6999999999999993</v>
      </c>
      <c r="S13" s="182">
        <v>1627</v>
      </c>
      <c r="T13" s="182">
        <v>12</v>
      </c>
      <c r="U13" s="121">
        <f t="shared" si="2"/>
        <v>0.73755377996312232</v>
      </c>
      <c r="V13" s="17">
        <v>1636</v>
      </c>
      <c r="W13" s="17">
        <v>20</v>
      </c>
      <c r="X13" s="30">
        <f t="shared" si="3"/>
        <v>0.55012224938875143</v>
      </c>
      <c r="Y13" s="18"/>
    </row>
    <row r="14" spans="1:25" x14ac:dyDescent="0.2">
      <c r="A14" s="79" t="s">
        <v>647</v>
      </c>
      <c r="B14" s="30">
        <v>23.234000000000002</v>
      </c>
      <c r="C14" s="17">
        <v>441</v>
      </c>
      <c r="D14" s="17">
        <v>19</v>
      </c>
      <c r="E14" s="17">
        <v>58.9</v>
      </c>
      <c r="F14" s="17">
        <v>3.4</v>
      </c>
      <c r="G14" s="31">
        <f t="shared" si="0"/>
        <v>0.13356009070294783</v>
      </c>
      <c r="H14" s="32">
        <f t="shared" si="1"/>
        <v>454.8415</v>
      </c>
      <c r="I14" s="60">
        <v>4.0339999999999998</v>
      </c>
      <c r="J14" s="60">
        <v>5.2999999999999999E-2</v>
      </c>
      <c r="K14" s="60">
        <v>0.2923</v>
      </c>
      <c r="L14" s="60">
        <v>2.7000000000000001E-3</v>
      </c>
      <c r="M14" s="60">
        <v>0.62129000000000001</v>
      </c>
      <c r="N14" s="17">
        <v>0.10102</v>
      </c>
      <c r="O14" s="17">
        <v>1.1000000000000001E-3</v>
      </c>
      <c r="P14" s="17"/>
      <c r="Q14" s="17">
        <v>1640.5</v>
      </c>
      <c r="R14" s="17">
        <v>11</v>
      </c>
      <c r="S14" s="182">
        <v>1653</v>
      </c>
      <c r="T14" s="182">
        <v>13</v>
      </c>
      <c r="U14" s="121">
        <f t="shared" si="2"/>
        <v>0.78644888082274655</v>
      </c>
      <c r="V14" s="17">
        <v>1640</v>
      </c>
      <c r="W14" s="17">
        <v>21</v>
      </c>
      <c r="X14" s="30">
        <f t="shared" si="3"/>
        <v>-0.79268292682925789</v>
      </c>
      <c r="Y14" s="18"/>
    </row>
    <row r="15" spans="1:25" x14ac:dyDescent="0.2">
      <c r="A15" s="79" t="s">
        <v>644</v>
      </c>
      <c r="B15" s="30">
        <v>18.477</v>
      </c>
      <c r="C15" s="17">
        <v>249</v>
      </c>
      <c r="D15" s="17">
        <v>12</v>
      </c>
      <c r="E15" s="17">
        <v>128.69999999999999</v>
      </c>
      <c r="F15" s="17">
        <v>4.5999999999999996</v>
      </c>
      <c r="G15" s="31">
        <f t="shared" si="0"/>
        <v>0.51686746987951804</v>
      </c>
      <c r="H15" s="32">
        <f t="shared" si="1"/>
        <v>279.24450000000002</v>
      </c>
      <c r="I15" s="60">
        <v>4.0590000000000002</v>
      </c>
      <c r="J15" s="60">
        <v>5.3999999999999999E-2</v>
      </c>
      <c r="K15" s="60">
        <v>0.29049999999999998</v>
      </c>
      <c r="L15" s="60">
        <v>2.8999999999999998E-3</v>
      </c>
      <c r="M15" s="60">
        <v>0.42381999999999997</v>
      </c>
      <c r="N15" s="17">
        <v>0.10118000000000001</v>
      </c>
      <c r="O15" s="17">
        <v>1.2999999999999999E-3</v>
      </c>
      <c r="P15" s="17"/>
      <c r="Q15" s="17">
        <v>1645.7</v>
      </c>
      <c r="R15" s="17">
        <v>11</v>
      </c>
      <c r="S15" s="182">
        <v>1644</v>
      </c>
      <c r="T15" s="182">
        <v>14</v>
      </c>
      <c r="U15" s="121">
        <f t="shared" si="2"/>
        <v>0.85158150851581504</v>
      </c>
      <c r="V15" s="17">
        <v>1645</v>
      </c>
      <c r="W15" s="17">
        <v>24</v>
      </c>
      <c r="X15" s="30">
        <f t="shared" si="3"/>
        <v>6.0790273556232677E-2</v>
      </c>
      <c r="Y15" s="18"/>
    </row>
    <row r="16" spans="1:25" x14ac:dyDescent="0.2">
      <c r="A16" s="79" t="s">
        <v>188</v>
      </c>
      <c r="B16" s="30">
        <v>11.82</v>
      </c>
      <c r="C16" s="17">
        <v>371</v>
      </c>
      <c r="D16" s="17">
        <v>21</v>
      </c>
      <c r="E16" s="17">
        <v>187.7</v>
      </c>
      <c r="F16" s="17">
        <v>4.5999999999999996</v>
      </c>
      <c r="G16" s="31">
        <f t="shared" si="0"/>
        <v>0.50592991913746632</v>
      </c>
      <c r="H16" s="32">
        <f t="shared" si="1"/>
        <v>415.10950000000003</v>
      </c>
      <c r="I16" s="60">
        <v>4.0270000000000001</v>
      </c>
      <c r="J16" s="60">
        <v>7.1999999999999995E-2</v>
      </c>
      <c r="K16" s="60">
        <v>0.29099999999999998</v>
      </c>
      <c r="L16" s="60">
        <v>3.5000000000000001E-3</v>
      </c>
      <c r="M16" s="60">
        <v>0.66891999999999996</v>
      </c>
      <c r="N16" s="17">
        <v>0.1012</v>
      </c>
      <c r="O16" s="17">
        <v>1.4E-3</v>
      </c>
      <c r="P16" s="17"/>
      <c r="Q16" s="17">
        <v>1641</v>
      </c>
      <c r="R16" s="17">
        <v>14</v>
      </c>
      <c r="S16" s="182">
        <v>1646</v>
      </c>
      <c r="T16" s="182">
        <v>17</v>
      </c>
      <c r="U16" s="121">
        <f t="shared" si="2"/>
        <v>1.0328068043742407</v>
      </c>
      <c r="V16" s="17">
        <v>1647</v>
      </c>
      <c r="W16" s="17">
        <v>26</v>
      </c>
      <c r="X16" s="30">
        <f t="shared" si="3"/>
        <v>6.0716454159082112E-2</v>
      </c>
      <c r="Y16" s="18"/>
    </row>
    <row r="17" spans="1:25" x14ac:dyDescent="0.2">
      <c r="A17" s="79" t="s">
        <v>643</v>
      </c>
      <c r="B17" s="30">
        <v>23.231999999999999</v>
      </c>
      <c r="C17" s="17">
        <v>496</v>
      </c>
      <c r="D17" s="17">
        <v>22</v>
      </c>
      <c r="E17" s="17">
        <v>31.8</v>
      </c>
      <c r="F17" s="17">
        <v>1.4</v>
      </c>
      <c r="G17" s="31">
        <f t="shared" si="0"/>
        <v>6.4112903225806456E-2</v>
      </c>
      <c r="H17" s="32">
        <f t="shared" si="1"/>
        <v>503.47300000000001</v>
      </c>
      <c r="I17" s="60">
        <v>4.0140000000000002</v>
      </c>
      <c r="J17" s="60">
        <v>5.5E-2</v>
      </c>
      <c r="K17" s="60">
        <v>0.2888</v>
      </c>
      <c r="L17" s="60">
        <v>3.2000000000000002E-3</v>
      </c>
      <c r="M17" s="60">
        <v>0.63036000000000003</v>
      </c>
      <c r="N17" s="17">
        <v>0.10153</v>
      </c>
      <c r="O17" s="17">
        <v>1.1000000000000001E-3</v>
      </c>
      <c r="P17" s="17"/>
      <c r="Q17" s="17">
        <v>1638.1</v>
      </c>
      <c r="R17" s="17">
        <v>11</v>
      </c>
      <c r="S17" s="182">
        <v>1635</v>
      </c>
      <c r="T17" s="182">
        <v>16</v>
      </c>
      <c r="U17" s="121">
        <f t="shared" si="2"/>
        <v>0.9785932721712538</v>
      </c>
      <c r="V17" s="17">
        <v>1650</v>
      </c>
      <c r="W17" s="17">
        <v>20</v>
      </c>
      <c r="X17" s="30">
        <f t="shared" si="3"/>
        <v>0.90909090909090384</v>
      </c>
      <c r="Y17" s="18"/>
    </row>
    <row r="18" spans="1:25" x14ac:dyDescent="0.2">
      <c r="A18" s="79" t="s">
        <v>182</v>
      </c>
      <c r="B18" s="30">
        <v>15.125999999999999</v>
      </c>
      <c r="C18" s="17">
        <v>130.1</v>
      </c>
      <c r="D18" s="17">
        <v>3.8</v>
      </c>
      <c r="E18" s="17">
        <v>46.84</v>
      </c>
      <c r="F18" s="17">
        <v>0.87</v>
      </c>
      <c r="G18" s="31">
        <f t="shared" si="0"/>
        <v>0.36003074558032289</v>
      </c>
      <c r="H18" s="32">
        <f t="shared" si="1"/>
        <v>141.10739999999998</v>
      </c>
      <c r="I18" s="60">
        <v>4.1379999999999999</v>
      </c>
      <c r="J18" s="60">
        <v>7.8E-2</v>
      </c>
      <c r="K18" s="60">
        <v>0.29630000000000001</v>
      </c>
      <c r="L18" s="60">
        <v>4.0000000000000001E-3</v>
      </c>
      <c r="M18" s="60">
        <v>0.55027000000000004</v>
      </c>
      <c r="N18" s="17">
        <v>0.1014</v>
      </c>
      <c r="O18" s="17">
        <v>1.5E-3</v>
      </c>
      <c r="P18" s="17"/>
      <c r="Q18" s="17">
        <v>1662</v>
      </c>
      <c r="R18" s="17">
        <v>15</v>
      </c>
      <c r="S18" s="182">
        <v>1673</v>
      </c>
      <c r="T18" s="182">
        <v>20</v>
      </c>
      <c r="U18" s="121">
        <f t="shared" si="2"/>
        <v>1.1954572624028692</v>
      </c>
      <c r="V18" s="17">
        <v>1650</v>
      </c>
      <c r="W18" s="17">
        <v>26</v>
      </c>
      <c r="X18" s="30">
        <f t="shared" si="3"/>
        <v>-1.3939393939393918</v>
      </c>
      <c r="Y18" s="18"/>
    </row>
    <row r="19" spans="1:25" x14ac:dyDescent="0.2">
      <c r="A19" s="79" t="s">
        <v>207</v>
      </c>
      <c r="B19" s="30">
        <v>15.85</v>
      </c>
      <c r="C19" s="17">
        <v>409</v>
      </c>
      <c r="D19" s="17">
        <v>19</v>
      </c>
      <c r="E19" s="17">
        <v>63.75</v>
      </c>
      <c r="F19" s="17">
        <v>0.97</v>
      </c>
      <c r="G19" s="31">
        <f t="shared" si="0"/>
        <v>0.15586797066014671</v>
      </c>
      <c r="H19" s="32">
        <f t="shared" si="1"/>
        <v>423.98124999999999</v>
      </c>
      <c r="I19" s="60">
        <v>4.0609999999999999</v>
      </c>
      <c r="J19" s="60">
        <v>6.0999999999999999E-2</v>
      </c>
      <c r="K19" s="60">
        <v>0.29089999999999999</v>
      </c>
      <c r="L19" s="60">
        <v>3.0000000000000001E-3</v>
      </c>
      <c r="M19" s="60">
        <v>0.57608000000000004</v>
      </c>
      <c r="N19" s="17">
        <v>0.1017</v>
      </c>
      <c r="O19" s="17">
        <v>1.4E-3</v>
      </c>
      <c r="P19" s="17"/>
      <c r="Q19" s="17">
        <v>1645.8</v>
      </c>
      <c r="R19" s="17">
        <v>12</v>
      </c>
      <c r="S19" s="182">
        <v>1646</v>
      </c>
      <c r="T19" s="182">
        <v>15</v>
      </c>
      <c r="U19" s="121">
        <f t="shared" si="2"/>
        <v>0.91130012150668283</v>
      </c>
      <c r="V19" s="17">
        <v>1652</v>
      </c>
      <c r="W19" s="17">
        <v>25</v>
      </c>
      <c r="X19" s="30">
        <f t="shared" si="3"/>
        <v>0.36319612590799411</v>
      </c>
      <c r="Y19" s="18"/>
    </row>
    <row r="20" spans="1:25" x14ac:dyDescent="0.2">
      <c r="A20" s="79" t="s">
        <v>645</v>
      </c>
      <c r="B20" s="30">
        <v>15.063000000000001</v>
      </c>
      <c r="C20" s="17">
        <v>535</v>
      </c>
      <c r="D20" s="17">
        <v>58</v>
      </c>
      <c r="E20" s="17">
        <v>92.3</v>
      </c>
      <c r="F20" s="17">
        <v>5</v>
      </c>
      <c r="G20" s="31">
        <f t="shared" si="0"/>
        <v>0.1725233644859813</v>
      </c>
      <c r="H20" s="32">
        <f t="shared" si="1"/>
        <v>556.69050000000004</v>
      </c>
      <c r="I20" s="60">
        <v>4.0979999999999999</v>
      </c>
      <c r="J20" s="60">
        <v>0.06</v>
      </c>
      <c r="K20" s="60">
        <v>0.2908</v>
      </c>
      <c r="L20" s="60">
        <v>3.8999999999999998E-3</v>
      </c>
      <c r="M20" s="60">
        <v>0.59175</v>
      </c>
      <c r="N20" s="17">
        <v>0.1016</v>
      </c>
      <c r="O20" s="17">
        <v>1.5E-3</v>
      </c>
      <c r="P20" s="17"/>
      <c r="Q20" s="17">
        <v>1653.2</v>
      </c>
      <c r="R20" s="17">
        <v>12</v>
      </c>
      <c r="S20" s="182">
        <v>1645</v>
      </c>
      <c r="T20" s="182">
        <v>20</v>
      </c>
      <c r="U20" s="121">
        <f t="shared" si="2"/>
        <v>1.21580547112462</v>
      </c>
      <c r="V20" s="17">
        <v>1654</v>
      </c>
      <c r="W20" s="17">
        <v>26</v>
      </c>
      <c r="X20" s="30">
        <f t="shared" si="3"/>
        <v>0.54413542926239344</v>
      </c>
      <c r="Y20" s="18"/>
    </row>
    <row r="21" spans="1:25" x14ac:dyDescent="0.2">
      <c r="A21" s="79" t="s">
        <v>646</v>
      </c>
      <c r="B21" s="30">
        <v>23.277000000000001</v>
      </c>
      <c r="C21" s="17">
        <v>95.3</v>
      </c>
      <c r="D21" s="17">
        <v>5.0999999999999996</v>
      </c>
      <c r="E21" s="17">
        <v>42.3</v>
      </c>
      <c r="F21" s="17">
        <v>1.2</v>
      </c>
      <c r="G21" s="31">
        <f t="shared" si="0"/>
        <v>0.44386149003147951</v>
      </c>
      <c r="H21" s="32">
        <f t="shared" si="1"/>
        <v>105.2405</v>
      </c>
      <c r="I21" s="60">
        <v>4.0599999999999996</v>
      </c>
      <c r="J21" s="60">
        <v>6.9000000000000006E-2</v>
      </c>
      <c r="K21" s="60">
        <v>0.29160000000000003</v>
      </c>
      <c r="L21" s="60">
        <v>3.3999999999999998E-3</v>
      </c>
      <c r="M21" s="60">
        <v>0.51383999999999996</v>
      </c>
      <c r="N21" s="17">
        <v>0.10150000000000001</v>
      </c>
      <c r="O21" s="17">
        <v>1.6000000000000001E-3</v>
      </c>
      <c r="P21" s="17"/>
      <c r="Q21" s="17">
        <v>1645</v>
      </c>
      <c r="R21" s="17">
        <v>14</v>
      </c>
      <c r="S21" s="182">
        <v>1649</v>
      </c>
      <c r="T21" s="182">
        <v>17</v>
      </c>
      <c r="U21" s="121">
        <f t="shared" si="2"/>
        <v>1.0309278350515463</v>
      </c>
      <c r="V21" s="17">
        <v>1657</v>
      </c>
      <c r="W21" s="17">
        <v>28</v>
      </c>
      <c r="X21" s="30">
        <f t="shared" si="3"/>
        <v>0.48280024140011646</v>
      </c>
      <c r="Y21" s="18"/>
    </row>
    <row r="22" spans="1:25" x14ac:dyDescent="0.2">
      <c r="A22" s="79" t="s">
        <v>114</v>
      </c>
      <c r="B22" s="30">
        <v>22.248999999999999</v>
      </c>
      <c r="C22" s="17">
        <v>126.3</v>
      </c>
      <c r="D22" s="17">
        <v>3.9</v>
      </c>
      <c r="E22" s="17">
        <v>57.3</v>
      </c>
      <c r="F22" s="17">
        <v>2.2000000000000002</v>
      </c>
      <c r="G22" s="31">
        <f t="shared" si="0"/>
        <v>0.45368171021377673</v>
      </c>
      <c r="H22" s="32">
        <f t="shared" si="1"/>
        <v>139.7655</v>
      </c>
      <c r="I22" s="60">
        <v>4.0140000000000002</v>
      </c>
      <c r="J22" s="60">
        <v>0.06</v>
      </c>
      <c r="K22" s="60">
        <v>0.28520000000000001</v>
      </c>
      <c r="L22" s="60">
        <v>3.0999999999999999E-3</v>
      </c>
      <c r="M22" s="60">
        <v>0.46506999999999998</v>
      </c>
      <c r="N22" s="17">
        <v>0.1022</v>
      </c>
      <c r="O22" s="17">
        <v>1.5E-3</v>
      </c>
      <c r="P22" s="17"/>
      <c r="Q22" s="17">
        <v>1636</v>
      </c>
      <c r="R22" s="17">
        <v>12</v>
      </c>
      <c r="S22" s="182">
        <v>1617</v>
      </c>
      <c r="T22" s="182">
        <v>16</v>
      </c>
      <c r="U22" s="121">
        <f t="shared" si="2"/>
        <v>0.9894867037724181</v>
      </c>
      <c r="V22" s="17">
        <v>1662</v>
      </c>
      <c r="W22" s="17">
        <v>26</v>
      </c>
      <c r="X22" s="30">
        <f t="shared" si="3"/>
        <v>2.7075812274368283</v>
      </c>
      <c r="Y22" s="18"/>
    </row>
    <row r="23" spans="1:25" x14ac:dyDescent="0.2">
      <c r="A23" s="74" t="s">
        <v>639</v>
      </c>
      <c r="B23" s="22">
        <v>16.055</v>
      </c>
      <c r="C23" s="25">
        <v>207</v>
      </c>
      <c r="D23" s="25">
        <v>7.7</v>
      </c>
      <c r="E23" s="25">
        <v>74</v>
      </c>
      <c r="F23" s="25">
        <v>1.3</v>
      </c>
      <c r="G23" s="23">
        <f t="shared" si="0"/>
        <v>0.35748792270531399</v>
      </c>
      <c r="H23" s="24">
        <f t="shared" si="1"/>
        <v>224.39</v>
      </c>
      <c r="I23" s="62">
        <v>3.827</v>
      </c>
      <c r="J23" s="62">
        <v>5.8000000000000003E-2</v>
      </c>
      <c r="K23" s="62">
        <v>0.27160000000000001</v>
      </c>
      <c r="L23" s="62">
        <v>3.3999999999999998E-3</v>
      </c>
      <c r="M23" s="62">
        <v>0.50780999999999998</v>
      </c>
      <c r="N23" s="25">
        <v>0.10199999999999999</v>
      </c>
      <c r="O23" s="25">
        <v>1.4E-3</v>
      </c>
      <c r="P23" s="25"/>
      <c r="Q23" s="25">
        <v>1597.7</v>
      </c>
      <c r="R23" s="25">
        <v>12</v>
      </c>
      <c r="S23" s="184">
        <v>1548</v>
      </c>
      <c r="T23" s="184">
        <v>17</v>
      </c>
      <c r="U23" s="146">
        <f t="shared" si="2"/>
        <v>1.0981912144702841</v>
      </c>
      <c r="V23" s="25">
        <v>1664</v>
      </c>
      <c r="W23" s="25">
        <v>25</v>
      </c>
      <c r="X23" s="29">
        <f t="shared" si="3"/>
        <v>6.9711538461538431</v>
      </c>
      <c r="Y23" s="21"/>
    </row>
    <row r="24" spans="1:25" x14ac:dyDescent="0.2">
      <c r="A24" s="79" t="s">
        <v>250</v>
      </c>
      <c r="B24" s="30">
        <v>20.527000000000001</v>
      </c>
      <c r="C24" s="17">
        <v>367</v>
      </c>
      <c r="D24" s="17">
        <v>20</v>
      </c>
      <c r="E24" s="17">
        <v>46.1</v>
      </c>
      <c r="F24" s="17">
        <v>2.7</v>
      </c>
      <c r="G24" s="31">
        <f t="shared" si="0"/>
        <v>0.12561307901907356</v>
      </c>
      <c r="H24" s="32">
        <f t="shared" si="1"/>
        <v>377.83350000000002</v>
      </c>
      <c r="I24" s="60">
        <v>4.1070000000000002</v>
      </c>
      <c r="J24" s="60">
        <v>5.6000000000000001E-2</v>
      </c>
      <c r="K24" s="60">
        <v>0.29520000000000002</v>
      </c>
      <c r="L24" s="60">
        <v>2.7000000000000001E-3</v>
      </c>
      <c r="M24" s="60">
        <v>0.59675</v>
      </c>
      <c r="N24" s="17">
        <v>0.10245</v>
      </c>
      <c r="O24" s="17">
        <v>1.1000000000000001E-3</v>
      </c>
      <c r="P24" s="17"/>
      <c r="Q24" s="17">
        <v>1655.1</v>
      </c>
      <c r="R24" s="17">
        <v>11</v>
      </c>
      <c r="S24" s="182">
        <v>1667</v>
      </c>
      <c r="T24" s="182">
        <v>13</v>
      </c>
      <c r="U24" s="121">
        <f t="shared" si="2"/>
        <v>0.77984403119376122</v>
      </c>
      <c r="V24" s="17">
        <v>1667</v>
      </c>
      <c r="W24" s="17">
        <v>21</v>
      </c>
      <c r="X24" s="30">
        <f t="shared" si="3"/>
        <v>0</v>
      </c>
      <c r="Y24" s="18"/>
    </row>
    <row r="25" spans="1:25" x14ac:dyDescent="0.2">
      <c r="A25" s="18" t="s">
        <v>226</v>
      </c>
      <c r="B25" s="30">
        <v>23.135000000000002</v>
      </c>
      <c r="C25" s="17">
        <v>253</v>
      </c>
      <c r="D25" s="17">
        <v>20</v>
      </c>
      <c r="E25" s="17">
        <v>108.5</v>
      </c>
      <c r="F25" s="17">
        <v>9.4</v>
      </c>
      <c r="G25" s="31">
        <f t="shared" si="0"/>
        <v>0.42885375494071148</v>
      </c>
      <c r="H25" s="32">
        <f t="shared" si="1"/>
        <v>278.4975</v>
      </c>
      <c r="I25" s="60">
        <v>4.3</v>
      </c>
      <c r="J25" s="60">
        <v>6.2E-2</v>
      </c>
      <c r="K25" s="60">
        <v>0.3049</v>
      </c>
      <c r="L25" s="60">
        <v>3.0999999999999999E-3</v>
      </c>
      <c r="M25" s="60">
        <v>0.43315999999999999</v>
      </c>
      <c r="N25" s="17">
        <v>0.1033</v>
      </c>
      <c r="O25" s="17">
        <v>1.5E-3</v>
      </c>
      <c r="P25" s="17"/>
      <c r="Q25" s="17">
        <v>1693.6</v>
      </c>
      <c r="R25" s="17">
        <v>12</v>
      </c>
      <c r="S25" s="182">
        <v>1717</v>
      </c>
      <c r="T25" s="182">
        <v>16</v>
      </c>
      <c r="U25" s="121">
        <f t="shared" si="2"/>
        <v>0.93185789167152011</v>
      </c>
      <c r="V25" s="17">
        <v>1682</v>
      </c>
      <c r="W25" s="17">
        <v>26</v>
      </c>
      <c r="X25" s="30">
        <f t="shared" si="3"/>
        <v>-2.0808561236623113</v>
      </c>
      <c r="Y25" s="18"/>
    </row>
    <row r="26" spans="1:25" x14ac:dyDescent="0.2">
      <c r="A26" s="97" t="s">
        <v>186</v>
      </c>
      <c r="B26" s="103">
        <v>22.003</v>
      </c>
      <c r="C26" s="98">
        <v>165.5</v>
      </c>
      <c r="D26" s="98">
        <v>5.4</v>
      </c>
      <c r="E26" s="98">
        <v>75.7</v>
      </c>
      <c r="F26" s="98">
        <v>2.2000000000000002</v>
      </c>
      <c r="G26" s="99">
        <f t="shared" si="0"/>
        <v>0.4574018126888218</v>
      </c>
      <c r="H26" s="100">
        <f t="shared" si="1"/>
        <v>183.2895</v>
      </c>
      <c r="I26" s="131">
        <v>4.1609999999999996</v>
      </c>
      <c r="J26" s="131">
        <v>6.9000000000000006E-2</v>
      </c>
      <c r="K26" s="131">
        <v>0.28649999999999998</v>
      </c>
      <c r="L26" s="131">
        <v>3.3E-3</v>
      </c>
      <c r="M26" s="131">
        <v>0.40460000000000002</v>
      </c>
      <c r="N26" s="98">
        <v>0.106</v>
      </c>
      <c r="O26" s="98">
        <v>1.6999999999999999E-3</v>
      </c>
      <c r="P26" s="98"/>
      <c r="Q26" s="98">
        <v>1669</v>
      </c>
      <c r="R26" s="98">
        <v>13</v>
      </c>
      <c r="S26" s="187">
        <v>1626</v>
      </c>
      <c r="T26" s="187">
        <v>17</v>
      </c>
      <c r="U26" s="148">
        <f t="shared" si="2"/>
        <v>1.0455104551045511</v>
      </c>
      <c r="V26" s="98">
        <v>1729</v>
      </c>
      <c r="W26" s="98">
        <v>28</v>
      </c>
      <c r="X26" s="104">
        <f t="shared" si="3"/>
        <v>5.9572006940427968</v>
      </c>
      <c r="Y26" s="21"/>
    </row>
    <row r="27" spans="1:25" x14ac:dyDescent="0.15">
      <c r="A27" s="72" t="s">
        <v>1851</v>
      </c>
      <c r="B27" s="30"/>
      <c r="C27" s="17"/>
      <c r="D27" s="17"/>
      <c r="E27" s="17"/>
      <c r="F27" s="17"/>
      <c r="G27" s="31"/>
      <c r="H27" s="32"/>
      <c r="I27" s="130"/>
      <c r="J27" s="130"/>
      <c r="K27" s="130"/>
      <c r="L27" s="130"/>
      <c r="M27" s="130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8"/>
    </row>
    <row r="28" spans="1:25" x14ac:dyDescent="0.15">
      <c r="A28" s="72" t="s">
        <v>1852</v>
      </c>
      <c r="B28" s="30"/>
      <c r="C28" s="17"/>
      <c r="D28" s="17"/>
      <c r="E28" s="17"/>
      <c r="F28" s="17"/>
      <c r="G28" s="31"/>
      <c r="H28" s="32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8"/>
    </row>
    <row r="29" spans="1:25" x14ac:dyDescent="0.2">
      <c r="B29" s="125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18"/>
    </row>
    <row r="30" spans="1:25" ht="18" x14ac:dyDescent="0.2">
      <c r="A30" s="190" t="s">
        <v>1828</v>
      </c>
      <c r="B30" s="125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18"/>
    </row>
    <row r="31" spans="1:25" ht="18" x14ac:dyDescent="0.2">
      <c r="A31" s="190" t="s">
        <v>1829</v>
      </c>
      <c r="B31" s="125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18"/>
    </row>
    <row r="32" spans="1:25" ht="18" x14ac:dyDescent="0.2">
      <c r="A32" s="190" t="s">
        <v>1830</v>
      </c>
      <c r="B32" s="125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18"/>
    </row>
    <row r="33" spans="1:25" ht="18" x14ac:dyDescent="0.2">
      <c r="A33" s="190" t="s">
        <v>1831</v>
      </c>
      <c r="B33" s="125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18"/>
    </row>
    <row r="34" spans="1:25" ht="18" x14ac:dyDescent="0.2">
      <c r="A34" s="190" t="s">
        <v>1832</v>
      </c>
      <c r="B34" s="125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18"/>
    </row>
    <row r="35" spans="1:25" ht="18" x14ac:dyDescent="0.2">
      <c r="A35" s="189" t="s">
        <v>1833</v>
      </c>
      <c r="B35" s="125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18"/>
    </row>
    <row r="36" spans="1:25" ht="18" x14ac:dyDescent="0.2">
      <c r="A36" s="189" t="s">
        <v>1834</v>
      </c>
      <c r="B36" s="125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18"/>
    </row>
    <row r="37" spans="1:25" ht="19" x14ac:dyDescent="0.25">
      <c r="A37" s="189" t="s">
        <v>1844</v>
      </c>
      <c r="B37" s="125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18"/>
    </row>
    <row r="38" spans="1:25" ht="18" x14ac:dyDescent="0.2">
      <c r="A38" s="190" t="s">
        <v>1845</v>
      </c>
      <c r="B38" s="125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18"/>
    </row>
    <row r="39" spans="1:25" ht="18" x14ac:dyDescent="0.2">
      <c r="A39" s="190" t="s">
        <v>1846</v>
      </c>
      <c r="B39" s="125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18"/>
    </row>
    <row r="40" spans="1:25" x14ac:dyDescent="0.2">
      <c r="B40" s="125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18"/>
    </row>
    <row r="41" spans="1:25" x14ac:dyDescent="0.2">
      <c r="B41" s="125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18"/>
    </row>
    <row r="42" spans="1:25" x14ac:dyDescent="0.2">
      <c r="B42" s="125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18"/>
    </row>
    <row r="43" spans="1:25" x14ac:dyDescent="0.2">
      <c r="B43" s="125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18"/>
    </row>
    <row r="44" spans="1:25" x14ac:dyDescent="0.2">
      <c r="B44" s="125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18"/>
    </row>
    <row r="45" spans="1:25" x14ac:dyDescent="0.2">
      <c r="B45" s="125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18"/>
    </row>
    <row r="46" spans="1:25" x14ac:dyDescent="0.2">
      <c r="B46" s="125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18"/>
    </row>
    <row r="47" spans="1:25" x14ac:dyDescent="0.2">
      <c r="B47" s="125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18"/>
    </row>
    <row r="48" spans="1:25" x14ac:dyDescent="0.2">
      <c r="B48" s="125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18"/>
    </row>
    <row r="49" spans="2:25" x14ac:dyDescent="0.2">
      <c r="B49" s="125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18"/>
    </row>
    <row r="50" spans="2:25" x14ac:dyDescent="0.2">
      <c r="B50" s="125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18"/>
    </row>
    <row r="51" spans="2:25" x14ac:dyDescent="0.2">
      <c r="B51" s="125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18"/>
    </row>
    <row r="52" spans="2:25" x14ac:dyDescent="0.2">
      <c r="B52" s="125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18"/>
    </row>
    <row r="53" spans="2:25" x14ac:dyDescent="0.2">
      <c r="B53" s="125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18"/>
    </row>
    <row r="54" spans="2:25" x14ac:dyDescent="0.2">
      <c r="B54" s="125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18"/>
    </row>
    <row r="55" spans="2:25" x14ac:dyDescent="0.2">
      <c r="B55" s="125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18"/>
    </row>
    <row r="56" spans="2:25" x14ac:dyDescent="0.2">
      <c r="B56" s="125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18"/>
    </row>
    <row r="57" spans="2:25" x14ac:dyDescent="0.2">
      <c r="B57" s="125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18"/>
    </row>
    <row r="58" spans="2:25" x14ac:dyDescent="0.2">
      <c r="B58" s="125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18"/>
    </row>
    <row r="59" spans="2:25" x14ac:dyDescent="0.2">
      <c r="B59" s="125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18"/>
    </row>
    <row r="60" spans="2:25" x14ac:dyDescent="0.2">
      <c r="B60" s="125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18"/>
    </row>
    <row r="61" spans="2:25" x14ac:dyDescent="0.2">
      <c r="B61" s="125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18"/>
    </row>
    <row r="62" spans="2:25" x14ac:dyDescent="0.2">
      <c r="B62" s="125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18"/>
    </row>
    <row r="63" spans="2:25" x14ac:dyDescent="0.2">
      <c r="B63" s="125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18"/>
    </row>
    <row r="64" spans="2:25" x14ac:dyDescent="0.2">
      <c r="B64" s="125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18"/>
    </row>
    <row r="65" spans="2:25" x14ac:dyDescent="0.2">
      <c r="B65" s="125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18"/>
    </row>
    <row r="66" spans="2:25" x14ac:dyDescent="0.2">
      <c r="B66" s="125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18"/>
    </row>
    <row r="67" spans="2:25" x14ac:dyDescent="0.2">
      <c r="B67" s="125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18"/>
    </row>
    <row r="68" spans="2:25" x14ac:dyDescent="0.2">
      <c r="B68" s="125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18"/>
    </row>
    <row r="69" spans="2:25" x14ac:dyDescent="0.2">
      <c r="B69" s="125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18"/>
    </row>
    <row r="70" spans="2:25" x14ac:dyDescent="0.2">
      <c r="B70" s="125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18"/>
    </row>
    <row r="71" spans="2:25" x14ac:dyDescent="0.2">
      <c r="B71" s="125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18"/>
    </row>
    <row r="72" spans="2:25" x14ac:dyDescent="0.2">
      <c r="B72" s="125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18"/>
    </row>
    <row r="73" spans="2:25" x14ac:dyDescent="0.2">
      <c r="B73" s="125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18"/>
    </row>
    <row r="74" spans="2:25" x14ac:dyDescent="0.2">
      <c r="B74" s="125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18"/>
    </row>
    <row r="75" spans="2:25" x14ac:dyDescent="0.2">
      <c r="B75" s="125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18"/>
    </row>
    <row r="76" spans="2:25" x14ac:dyDescent="0.2">
      <c r="B76" s="125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18"/>
    </row>
    <row r="77" spans="2:25" x14ac:dyDescent="0.2">
      <c r="B77" s="125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18"/>
    </row>
    <row r="78" spans="2:25" x14ac:dyDescent="0.2">
      <c r="B78" s="125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18"/>
    </row>
    <row r="79" spans="2:25" x14ac:dyDescent="0.2">
      <c r="B79" s="125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18"/>
    </row>
    <row r="80" spans="2:25" x14ac:dyDescent="0.2">
      <c r="B80" s="125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18"/>
    </row>
    <row r="81" spans="2:25" x14ac:dyDescent="0.2">
      <c r="B81" s="125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18"/>
    </row>
    <row r="82" spans="2:25" x14ac:dyDescent="0.2">
      <c r="B82" s="125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18"/>
    </row>
    <row r="83" spans="2:25" x14ac:dyDescent="0.2">
      <c r="B83" s="125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18"/>
    </row>
    <row r="84" spans="2:25" x14ac:dyDescent="0.2">
      <c r="B84" s="125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18"/>
    </row>
    <row r="85" spans="2:25" x14ac:dyDescent="0.2">
      <c r="B85" s="125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18"/>
    </row>
    <row r="86" spans="2:25" x14ac:dyDescent="0.2">
      <c r="B86" s="125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18"/>
    </row>
    <row r="87" spans="2:25" x14ac:dyDescent="0.2">
      <c r="B87" s="125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18"/>
    </row>
    <row r="88" spans="2:25" x14ac:dyDescent="0.2">
      <c r="B88" s="125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18"/>
    </row>
    <row r="89" spans="2:25" x14ac:dyDescent="0.2">
      <c r="B89" s="125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18"/>
    </row>
    <row r="90" spans="2:25" x14ac:dyDescent="0.2">
      <c r="B90" s="125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18"/>
    </row>
    <row r="91" spans="2:25" x14ac:dyDescent="0.2">
      <c r="B91" s="125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18"/>
    </row>
    <row r="92" spans="2:25" x14ac:dyDescent="0.2">
      <c r="B92" s="125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18"/>
    </row>
    <row r="93" spans="2:25" x14ac:dyDescent="0.2">
      <c r="B93" s="125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18"/>
    </row>
    <row r="94" spans="2:25" x14ac:dyDescent="0.2">
      <c r="B94" s="125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18"/>
    </row>
    <row r="95" spans="2:25" x14ac:dyDescent="0.2">
      <c r="B95" s="125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18"/>
    </row>
    <row r="96" spans="2:25" x14ac:dyDescent="0.2">
      <c r="B96" s="125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18"/>
    </row>
    <row r="97" spans="2:25" x14ac:dyDescent="0.2">
      <c r="B97" s="125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18"/>
    </row>
    <row r="98" spans="2:25" x14ac:dyDescent="0.2">
      <c r="B98" s="125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18"/>
    </row>
    <row r="99" spans="2:25" x14ac:dyDescent="0.2">
      <c r="B99" s="125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18"/>
    </row>
    <row r="100" spans="2:25" x14ac:dyDescent="0.2">
      <c r="B100" s="125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18"/>
    </row>
    <row r="101" spans="2:25" x14ac:dyDescent="0.2">
      <c r="B101" s="125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18"/>
    </row>
    <row r="102" spans="2:25" x14ac:dyDescent="0.2">
      <c r="B102" s="125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18"/>
    </row>
    <row r="103" spans="2:25" x14ac:dyDescent="0.2">
      <c r="B103" s="125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18"/>
    </row>
    <row r="104" spans="2:25" x14ac:dyDescent="0.2">
      <c r="B104" s="125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18"/>
    </row>
    <row r="105" spans="2:25" x14ac:dyDescent="0.2">
      <c r="B105" s="125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18"/>
    </row>
    <row r="106" spans="2:25" x14ac:dyDescent="0.2">
      <c r="B106" s="125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18"/>
    </row>
    <row r="107" spans="2:25" x14ac:dyDescent="0.2">
      <c r="B107" s="125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18"/>
    </row>
    <row r="108" spans="2:25" x14ac:dyDescent="0.2">
      <c r="B108" s="125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18"/>
    </row>
    <row r="109" spans="2:25" x14ac:dyDescent="0.2">
      <c r="B109" s="125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18"/>
    </row>
    <row r="110" spans="2:25" x14ac:dyDescent="0.2">
      <c r="B110" s="125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18"/>
    </row>
    <row r="111" spans="2:25" x14ac:dyDescent="0.2">
      <c r="B111" s="125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18"/>
    </row>
    <row r="112" spans="2:25" x14ac:dyDescent="0.2">
      <c r="B112" s="125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18"/>
    </row>
    <row r="113" spans="2:25" x14ac:dyDescent="0.2">
      <c r="B113" s="125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18"/>
    </row>
    <row r="114" spans="2:25" x14ac:dyDescent="0.2">
      <c r="B114" s="125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18"/>
    </row>
    <row r="115" spans="2:25" x14ac:dyDescent="0.2">
      <c r="B115" s="125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18"/>
    </row>
    <row r="116" spans="2:25" x14ac:dyDescent="0.2">
      <c r="B116" s="125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18"/>
    </row>
    <row r="117" spans="2:25" x14ac:dyDescent="0.2">
      <c r="B117" s="125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18"/>
    </row>
    <row r="118" spans="2:25" x14ac:dyDescent="0.2">
      <c r="B118" s="125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18"/>
    </row>
    <row r="119" spans="2:25" x14ac:dyDescent="0.2">
      <c r="B119" s="125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18"/>
    </row>
    <row r="120" spans="2:25" x14ac:dyDescent="0.2">
      <c r="B120" s="125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18"/>
    </row>
    <row r="121" spans="2:25" x14ac:dyDescent="0.2">
      <c r="B121" s="125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18"/>
    </row>
    <row r="122" spans="2:25" x14ac:dyDescent="0.2">
      <c r="B122" s="125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18"/>
    </row>
    <row r="123" spans="2:25" x14ac:dyDescent="0.2">
      <c r="B123" s="125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18"/>
    </row>
    <row r="124" spans="2:25" x14ac:dyDescent="0.2">
      <c r="B124" s="125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18"/>
    </row>
    <row r="125" spans="2:25" x14ac:dyDescent="0.2">
      <c r="B125" s="125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18"/>
    </row>
    <row r="126" spans="2:25" x14ac:dyDescent="0.2">
      <c r="B126" s="125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18"/>
    </row>
    <row r="127" spans="2:25" x14ac:dyDescent="0.2">
      <c r="B127" s="125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18"/>
    </row>
    <row r="128" spans="2:25" x14ac:dyDescent="0.2">
      <c r="B128" s="30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8"/>
    </row>
    <row r="129" spans="2:25" x14ac:dyDescent="0.2">
      <c r="B129" s="30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8"/>
    </row>
    <row r="130" spans="2:25" x14ac:dyDescent="0.2">
      <c r="B130" s="30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8"/>
    </row>
    <row r="131" spans="2:25" x14ac:dyDescent="0.2">
      <c r="B131" s="30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8"/>
    </row>
    <row r="132" spans="2:25" x14ac:dyDescent="0.2">
      <c r="B132" s="30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8"/>
    </row>
    <row r="133" spans="2:25" x14ac:dyDescent="0.2">
      <c r="B133" s="30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8"/>
    </row>
    <row r="134" spans="2:25" x14ac:dyDescent="0.2">
      <c r="B134" s="30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8"/>
    </row>
    <row r="135" spans="2:25" x14ac:dyDescent="0.2">
      <c r="B135" s="30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8"/>
    </row>
    <row r="136" spans="2:25" x14ac:dyDescent="0.2">
      <c r="B136" s="30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8"/>
    </row>
    <row r="137" spans="2:25" x14ac:dyDescent="0.2">
      <c r="B137" s="30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8"/>
    </row>
    <row r="138" spans="2:25" x14ac:dyDescent="0.2">
      <c r="B138" s="30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8"/>
    </row>
    <row r="139" spans="2:25" x14ac:dyDescent="0.2">
      <c r="B139" s="30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8"/>
    </row>
    <row r="140" spans="2:25" x14ac:dyDescent="0.2">
      <c r="B140" s="30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8"/>
    </row>
    <row r="141" spans="2:25" x14ac:dyDescent="0.2">
      <c r="B141" s="30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8"/>
    </row>
    <row r="142" spans="2:25" x14ac:dyDescent="0.2">
      <c r="B142" s="30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8"/>
    </row>
    <row r="143" spans="2:25" x14ac:dyDescent="0.2">
      <c r="B143" s="30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8"/>
    </row>
    <row r="144" spans="2:25" x14ac:dyDescent="0.2">
      <c r="B144" s="30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8"/>
    </row>
    <row r="145" spans="2:25" x14ac:dyDescent="0.2">
      <c r="B145" s="30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8"/>
    </row>
    <row r="146" spans="2:25" x14ac:dyDescent="0.2">
      <c r="B146" s="30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8"/>
    </row>
    <row r="147" spans="2:25" x14ac:dyDescent="0.2">
      <c r="B147" s="30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8"/>
    </row>
    <row r="148" spans="2:25" x14ac:dyDescent="0.2">
      <c r="B148" s="30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8"/>
    </row>
    <row r="149" spans="2:25" x14ac:dyDescent="0.2">
      <c r="B149" s="30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8"/>
    </row>
    <row r="150" spans="2:25" x14ac:dyDescent="0.2">
      <c r="B150" s="30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8"/>
    </row>
    <row r="151" spans="2:25" x14ac:dyDescent="0.2">
      <c r="B151" s="30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8"/>
    </row>
    <row r="152" spans="2:25" x14ac:dyDescent="0.2">
      <c r="B152" s="30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8"/>
    </row>
    <row r="153" spans="2:25" x14ac:dyDescent="0.2">
      <c r="B153" s="30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8"/>
    </row>
    <row r="154" spans="2:25" x14ac:dyDescent="0.2">
      <c r="B154" s="30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8"/>
    </row>
    <row r="155" spans="2:25" x14ac:dyDescent="0.2">
      <c r="B155" s="30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8"/>
    </row>
    <row r="156" spans="2:25" x14ac:dyDescent="0.2">
      <c r="B156" s="30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8"/>
    </row>
    <row r="157" spans="2:25" x14ac:dyDescent="0.2">
      <c r="B157" s="30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8"/>
    </row>
    <row r="158" spans="2:25" x14ac:dyDescent="0.2">
      <c r="B158" s="30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8"/>
    </row>
    <row r="159" spans="2:25" x14ac:dyDescent="0.2">
      <c r="B159" s="30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8"/>
    </row>
    <row r="160" spans="2:25" x14ac:dyDescent="0.2">
      <c r="B160" s="30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8"/>
    </row>
    <row r="161" spans="2:25" x14ac:dyDescent="0.2">
      <c r="B161" s="30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8"/>
    </row>
    <row r="162" spans="2:25" x14ac:dyDescent="0.2">
      <c r="B162" s="30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8"/>
    </row>
    <row r="163" spans="2:25" x14ac:dyDescent="0.2">
      <c r="B163" s="30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8"/>
    </row>
    <row r="164" spans="2:25" x14ac:dyDescent="0.2">
      <c r="B164" s="30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8"/>
    </row>
    <row r="165" spans="2:25" x14ac:dyDescent="0.2">
      <c r="B165" s="30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8"/>
    </row>
    <row r="166" spans="2:25" x14ac:dyDescent="0.2">
      <c r="B166" s="30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8"/>
    </row>
    <row r="167" spans="2:25" x14ac:dyDescent="0.2">
      <c r="B167" s="30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8"/>
    </row>
    <row r="168" spans="2:25" x14ac:dyDescent="0.2">
      <c r="B168" s="30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8"/>
    </row>
    <row r="169" spans="2:25" x14ac:dyDescent="0.2">
      <c r="B169" s="30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8"/>
    </row>
    <row r="170" spans="2:25" x14ac:dyDescent="0.2">
      <c r="B170" s="30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8"/>
    </row>
    <row r="171" spans="2:25" x14ac:dyDescent="0.2">
      <c r="B171" s="30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8"/>
    </row>
    <row r="172" spans="2:25" x14ac:dyDescent="0.2">
      <c r="B172" s="30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8"/>
    </row>
    <row r="173" spans="2:25" x14ac:dyDescent="0.2">
      <c r="B173" s="30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8"/>
    </row>
    <row r="174" spans="2:25" x14ac:dyDescent="0.2">
      <c r="B174" s="30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8"/>
    </row>
    <row r="175" spans="2:25" x14ac:dyDescent="0.2">
      <c r="B175" s="30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8"/>
    </row>
    <row r="176" spans="2:25" x14ac:dyDescent="0.2">
      <c r="B176" s="30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8"/>
    </row>
    <row r="177" spans="2:25" x14ac:dyDescent="0.2">
      <c r="B177" s="30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8"/>
    </row>
    <row r="178" spans="2:25" x14ac:dyDescent="0.2">
      <c r="B178" s="30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8"/>
    </row>
    <row r="179" spans="2:25" x14ac:dyDescent="0.2">
      <c r="B179" s="30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8"/>
    </row>
    <row r="180" spans="2:25" x14ac:dyDescent="0.2">
      <c r="B180" s="30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8"/>
    </row>
    <row r="181" spans="2:25" x14ac:dyDescent="0.2">
      <c r="B181" s="30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8"/>
    </row>
    <row r="182" spans="2:25" x14ac:dyDescent="0.2">
      <c r="B182" s="30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8"/>
    </row>
    <row r="183" spans="2:25" x14ac:dyDescent="0.2">
      <c r="B183" s="30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8"/>
    </row>
    <row r="184" spans="2:25" x14ac:dyDescent="0.2">
      <c r="B184" s="30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8"/>
    </row>
    <row r="185" spans="2:25" x14ac:dyDescent="0.2">
      <c r="B185" s="30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8"/>
    </row>
    <row r="186" spans="2:25" x14ac:dyDescent="0.2">
      <c r="B186" s="30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8"/>
    </row>
    <row r="187" spans="2:25" x14ac:dyDescent="0.2">
      <c r="B187" s="30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8"/>
    </row>
    <row r="188" spans="2:25" x14ac:dyDescent="0.2">
      <c r="B188" s="30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8"/>
    </row>
    <row r="189" spans="2:25" x14ac:dyDescent="0.2">
      <c r="B189" s="30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8"/>
    </row>
    <row r="190" spans="2:25" x14ac:dyDescent="0.2">
      <c r="B190" s="30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8"/>
    </row>
    <row r="191" spans="2:25" x14ac:dyDescent="0.2">
      <c r="B191" s="30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8"/>
    </row>
    <row r="192" spans="2:25" x14ac:dyDescent="0.2">
      <c r="B192" s="30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8"/>
    </row>
    <row r="193" spans="2:25" x14ac:dyDescent="0.2">
      <c r="B193" s="30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8"/>
    </row>
    <row r="194" spans="2:25" x14ac:dyDescent="0.2">
      <c r="B194" s="30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8"/>
    </row>
    <row r="195" spans="2:25" x14ac:dyDescent="0.2">
      <c r="B195" s="30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8"/>
    </row>
    <row r="196" spans="2:25" x14ac:dyDescent="0.2">
      <c r="B196" s="30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8"/>
    </row>
    <row r="197" spans="2:25" x14ac:dyDescent="0.2">
      <c r="B197" s="30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8"/>
    </row>
    <row r="198" spans="2:25" x14ac:dyDescent="0.2">
      <c r="B198" s="30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8"/>
    </row>
    <row r="199" spans="2:25" x14ac:dyDescent="0.2">
      <c r="B199" s="30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8"/>
    </row>
    <row r="200" spans="2:25" x14ac:dyDescent="0.2">
      <c r="B200" s="30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8"/>
    </row>
    <row r="201" spans="2:25" x14ac:dyDescent="0.2">
      <c r="B201" s="30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8"/>
    </row>
    <row r="202" spans="2:25" x14ac:dyDescent="0.2">
      <c r="B202" s="30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8"/>
    </row>
    <row r="203" spans="2:25" x14ac:dyDescent="0.2">
      <c r="B203" s="30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8"/>
    </row>
    <row r="204" spans="2:25" x14ac:dyDescent="0.2">
      <c r="B204" s="30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8"/>
    </row>
    <row r="205" spans="2:25" x14ac:dyDescent="0.2">
      <c r="B205" s="30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8"/>
    </row>
    <row r="206" spans="2:25" x14ac:dyDescent="0.2">
      <c r="B206" s="30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8"/>
    </row>
    <row r="207" spans="2:25" x14ac:dyDescent="0.2">
      <c r="B207" s="30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8"/>
    </row>
  </sheetData>
  <sortState xmlns:xlrd2="http://schemas.microsoft.com/office/spreadsheetml/2017/richdata2" ref="A3:Y26">
    <sortCondition ref="V3:V26"/>
  </sortState>
  <mergeCells count="3">
    <mergeCell ref="A1:A2"/>
    <mergeCell ref="I1:O1"/>
    <mergeCell ref="Q1:W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0E9C9-09B3-E242-9138-F062210E6629}">
  <dimension ref="A1:Z207"/>
  <sheetViews>
    <sheetView topLeftCell="K38" zoomScale="84" workbookViewId="0">
      <selection activeCell="S70" sqref="S70"/>
    </sheetView>
  </sheetViews>
  <sheetFormatPr baseColWidth="10" defaultRowHeight="16" x14ac:dyDescent="0.2"/>
  <cols>
    <col min="1" max="1" width="18.83203125" style="50" customWidth="1"/>
    <col min="2" max="2" width="12.1640625" style="118" bestFit="1" customWidth="1"/>
    <col min="3" max="3" width="9.1640625" style="50" bestFit="1" customWidth="1"/>
    <col min="4" max="4" width="6" style="115" bestFit="1" customWidth="1"/>
    <col min="5" max="5" width="10.1640625" style="50" bestFit="1" customWidth="1"/>
    <col min="6" max="6" width="6" style="115" bestFit="1" customWidth="1"/>
    <col min="7" max="7" width="7.6640625" style="50" bestFit="1" customWidth="1"/>
    <col min="8" max="8" width="10" style="50" bestFit="1" customWidth="1"/>
    <col min="9" max="9" width="9.83203125" style="50" bestFit="1" customWidth="1"/>
    <col min="10" max="10" width="9.33203125" style="50" bestFit="1" customWidth="1"/>
    <col min="11" max="11" width="9.83203125" style="50" bestFit="1" customWidth="1"/>
    <col min="12" max="12" width="10.33203125" style="50" bestFit="1" customWidth="1"/>
    <col min="13" max="13" width="8.1640625" style="50" bestFit="1" customWidth="1"/>
    <col min="14" max="14" width="10.5" style="50" bestFit="1" customWidth="1"/>
    <col min="15" max="15" width="8.1640625" style="50" bestFit="1" customWidth="1"/>
    <col min="16" max="16" width="2.5" style="50" customWidth="1"/>
    <col min="17" max="17" width="9.1640625" style="50" bestFit="1" customWidth="1"/>
    <col min="18" max="18" width="6" style="50" bestFit="1" customWidth="1"/>
    <col min="19" max="19" width="9.1640625" style="50" bestFit="1" customWidth="1"/>
    <col min="20" max="20" width="6" style="50" bestFit="1" customWidth="1"/>
    <col min="21" max="21" width="8.6640625" style="115" bestFit="1" customWidth="1"/>
    <col min="22" max="22" width="10" style="50" bestFit="1" customWidth="1"/>
    <col min="23" max="23" width="9.33203125" style="50" bestFit="1" customWidth="1"/>
    <col min="24" max="24" width="14.83203125" style="50" bestFit="1" customWidth="1"/>
    <col min="25" max="25" width="14.5" style="50" bestFit="1" customWidth="1"/>
    <col min="26" max="26" width="10.6640625" style="50" bestFit="1" customWidth="1"/>
    <col min="27" max="16384" width="10.83203125" style="50"/>
  </cols>
  <sheetData>
    <row r="1" spans="1:26" s="18" customFormat="1" ht="18" x14ac:dyDescent="0.2">
      <c r="A1" s="219" t="s">
        <v>278</v>
      </c>
      <c r="B1" s="109"/>
      <c r="C1" s="40"/>
      <c r="D1" s="40"/>
      <c r="E1" s="40"/>
      <c r="F1" s="40"/>
      <c r="G1" s="40"/>
      <c r="H1" s="40"/>
      <c r="I1" s="218" t="s">
        <v>103</v>
      </c>
      <c r="J1" s="218"/>
      <c r="K1" s="218"/>
      <c r="L1" s="218"/>
      <c r="M1" s="218"/>
      <c r="N1" s="218"/>
      <c r="O1" s="218"/>
      <c r="P1" s="40"/>
      <c r="Q1" s="218" t="s">
        <v>1838</v>
      </c>
      <c r="R1" s="218"/>
      <c r="S1" s="218"/>
      <c r="T1" s="218"/>
      <c r="U1" s="218"/>
      <c r="V1" s="218"/>
      <c r="W1" s="218"/>
      <c r="X1" s="17"/>
      <c r="Y1" s="17"/>
    </row>
    <row r="2" spans="1:26" s="18" customFormat="1" ht="50" customHeight="1" x14ac:dyDescent="0.2">
      <c r="A2" s="220"/>
      <c r="B2" s="110" t="s">
        <v>546</v>
      </c>
      <c r="C2" s="43" t="s">
        <v>1835</v>
      </c>
      <c r="D2" s="42" t="s">
        <v>106</v>
      </c>
      <c r="E2" s="43" t="s">
        <v>1836</v>
      </c>
      <c r="F2" s="42" t="s">
        <v>106</v>
      </c>
      <c r="G2" s="20" t="s">
        <v>0</v>
      </c>
      <c r="H2" s="43" t="s">
        <v>1837</v>
      </c>
      <c r="I2" s="41" t="s">
        <v>1839</v>
      </c>
      <c r="J2" s="42" t="s">
        <v>1840</v>
      </c>
      <c r="K2" s="41" t="s">
        <v>1841</v>
      </c>
      <c r="L2" s="42" t="s">
        <v>1840</v>
      </c>
      <c r="M2" s="43" t="s">
        <v>1842</v>
      </c>
      <c r="N2" s="41" t="s">
        <v>1843</v>
      </c>
      <c r="O2" s="42" t="s">
        <v>1840</v>
      </c>
      <c r="P2" s="42"/>
      <c r="Q2" s="41" t="s">
        <v>105</v>
      </c>
      <c r="R2" s="42" t="s">
        <v>106</v>
      </c>
      <c r="S2" s="41" t="s">
        <v>107</v>
      </c>
      <c r="T2" s="42" t="s">
        <v>106</v>
      </c>
      <c r="U2" s="42" t="s">
        <v>1606</v>
      </c>
      <c r="V2" s="41" t="s">
        <v>108</v>
      </c>
      <c r="W2" s="42" t="s">
        <v>106</v>
      </c>
      <c r="X2" s="43" t="s">
        <v>1847</v>
      </c>
      <c r="Y2" s="119" t="s">
        <v>1849</v>
      </c>
      <c r="Z2" s="43" t="s">
        <v>1848</v>
      </c>
    </row>
    <row r="3" spans="1:26" s="2" customFormat="1" x14ac:dyDescent="0.2">
      <c r="A3" s="2" t="s">
        <v>279</v>
      </c>
      <c r="B3" s="111">
        <v>12.746</v>
      </c>
      <c r="C3" s="15">
        <v>195</v>
      </c>
      <c r="D3" s="115">
        <v>12</v>
      </c>
      <c r="E3" s="5">
        <v>60.6</v>
      </c>
      <c r="F3" s="115">
        <v>2.2000000000000002</v>
      </c>
      <c r="G3" s="14">
        <f t="shared" ref="G3:G34" si="0">E3/C3</f>
        <v>0.3107692307692308</v>
      </c>
      <c r="H3" s="15">
        <f t="shared" ref="H3:H34" si="1">C3+(0.235*E3)</f>
        <v>209.24099999999999</v>
      </c>
      <c r="I3" s="64">
        <v>2.5100000000000001E-2</v>
      </c>
      <c r="J3" s="64">
        <v>4.0000000000000001E-3</v>
      </c>
      <c r="K3" s="64">
        <v>3.3300000000000001E-3</v>
      </c>
      <c r="L3" s="64">
        <v>1.7000000000000001E-4</v>
      </c>
      <c r="M3" s="65">
        <v>-0.15675</v>
      </c>
      <c r="N3" s="5">
        <v>5.1499999999999997E-2</v>
      </c>
      <c r="O3" s="5">
        <v>9.1999999999999998E-3</v>
      </c>
      <c r="P3" s="5"/>
      <c r="Q3" s="5">
        <v>25.1</v>
      </c>
      <c r="R3" s="5">
        <v>3.9</v>
      </c>
      <c r="S3" s="199">
        <v>21.4</v>
      </c>
      <c r="T3" s="199">
        <v>1.1000000000000001</v>
      </c>
      <c r="U3" s="121">
        <f>(T3/S3)*100</f>
        <v>5.1401869158878508</v>
      </c>
      <c r="V3" s="5">
        <v>300</v>
      </c>
      <c r="W3" s="5">
        <v>330</v>
      </c>
      <c r="X3" s="13">
        <v>14.741035856573713</v>
      </c>
      <c r="Y3" s="13"/>
      <c r="Z3" s="13">
        <v>0.94871794871794946</v>
      </c>
    </row>
    <row r="4" spans="1:26" s="2" customFormat="1" x14ac:dyDescent="0.2">
      <c r="A4" s="2" t="s">
        <v>280</v>
      </c>
      <c r="B4" s="111">
        <v>11.888</v>
      </c>
      <c r="C4" s="15">
        <v>260</v>
      </c>
      <c r="D4" s="115">
        <v>17</v>
      </c>
      <c r="E4" s="5">
        <v>80.2</v>
      </c>
      <c r="F4" s="115">
        <v>3.6</v>
      </c>
      <c r="G4" s="14">
        <f t="shared" si="0"/>
        <v>0.30846153846153845</v>
      </c>
      <c r="H4" s="15">
        <f t="shared" si="1"/>
        <v>278.84699999999998</v>
      </c>
      <c r="I4" s="64">
        <v>2.5399999999999999E-2</v>
      </c>
      <c r="J4" s="64">
        <v>3.5000000000000001E-3</v>
      </c>
      <c r="K4" s="64">
        <v>3.5100000000000001E-3</v>
      </c>
      <c r="L4" s="64">
        <v>1.9000000000000001E-4</v>
      </c>
      <c r="M4" s="65">
        <v>-1.7739000000000001E-2</v>
      </c>
      <c r="N4" s="5">
        <v>5.2499999999999998E-2</v>
      </c>
      <c r="O4" s="5">
        <v>7.6E-3</v>
      </c>
      <c r="P4" s="5"/>
      <c r="Q4" s="5">
        <v>25.4</v>
      </c>
      <c r="R4" s="5">
        <v>3.5</v>
      </c>
      <c r="S4" s="199">
        <v>22.6</v>
      </c>
      <c r="T4" s="199">
        <v>1.2</v>
      </c>
      <c r="U4" s="121">
        <f t="shared" ref="U4:U66" si="2">(T4/S4)*100</f>
        <v>5.3097345132743357</v>
      </c>
      <c r="V4" s="5">
        <v>360</v>
      </c>
      <c r="W4" s="5">
        <v>280</v>
      </c>
      <c r="X4" s="13">
        <v>11.023622047244086</v>
      </c>
      <c r="Y4" s="13"/>
      <c r="Z4" s="13">
        <v>0.79999999999999916</v>
      </c>
    </row>
    <row r="5" spans="1:26" s="2" customFormat="1" x14ac:dyDescent="0.2">
      <c r="A5" s="2" t="s">
        <v>281</v>
      </c>
      <c r="B5" s="111">
        <v>6.4892000000000003</v>
      </c>
      <c r="C5" s="15">
        <v>882</v>
      </c>
      <c r="D5" s="115">
        <v>33</v>
      </c>
      <c r="E5" s="5">
        <v>80.900000000000006</v>
      </c>
      <c r="F5" s="115">
        <v>2.6</v>
      </c>
      <c r="G5" s="14">
        <f t="shared" si="0"/>
        <v>9.1723356009070306E-2</v>
      </c>
      <c r="H5" s="15">
        <f t="shared" si="1"/>
        <v>901.01149999999996</v>
      </c>
      <c r="I5" s="64">
        <v>2.2200000000000001E-2</v>
      </c>
      <c r="J5" s="64">
        <v>2.3999999999999998E-3</v>
      </c>
      <c r="K5" s="64">
        <v>3.6600000000000001E-3</v>
      </c>
      <c r="L5" s="64">
        <v>1.6000000000000001E-4</v>
      </c>
      <c r="M5" s="65">
        <v>0.23613999999999999</v>
      </c>
      <c r="N5" s="5">
        <v>4.3099999999999999E-2</v>
      </c>
      <c r="O5" s="5">
        <v>4.4000000000000003E-3</v>
      </c>
      <c r="P5" s="5"/>
      <c r="Q5" s="5">
        <v>22.3</v>
      </c>
      <c r="R5" s="5">
        <v>2.2999999999999998</v>
      </c>
      <c r="S5" s="200">
        <v>23.58</v>
      </c>
      <c r="T5" s="199">
        <v>1</v>
      </c>
      <c r="U5" s="121">
        <f t="shared" si="2"/>
        <v>4.2408821034775235</v>
      </c>
      <c r="V5" s="5">
        <v>-90</v>
      </c>
      <c r="W5" s="5">
        <v>200</v>
      </c>
      <c r="X5" s="13">
        <v>-5.7399103139013308</v>
      </c>
      <c r="Y5" s="13"/>
      <c r="Z5" s="13">
        <v>-0.55652173913043379</v>
      </c>
    </row>
    <row r="6" spans="1:26" s="2" customFormat="1" x14ac:dyDescent="0.2">
      <c r="A6" s="2" t="s">
        <v>282</v>
      </c>
      <c r="B6" s="111">
        <v>5.6032000000000002</v>
      </c>
      <c r="C6" s="15">
        <v>211.3</v>
      </c>
      <c r="D6" s="115">
        <v>6.2</v>
      </c>
      <c r="E6" s="5">
        <v>204.5</v>
      </c>
      <c r="F6" s="115">
        <v>8.4</v>
      </c>
      <c r="G6" s="14">
        <f t="shared" si="0"/>
        <v>0.96781826786559388</v>
      </c>
      <c r="H6" s="15">
        <f t="shared" si="1"/>
        <v>259.35750000000002</v>
      </c>
      <c r="I6" s="64">
        <v>3.0499999999999999E-2</v>
      </c>
      <c r="J6" s="64">
        <v>6.8999999999999999E-3</v>
      </c>
      <c r="K6" s="64">
        <v>3.7000000000000002E-3</v>
      </c>
      <c r="L6" s="64">
        <v>2.5999999999999998E-4</v>
      </c>
      <c r="M6" s="65">
        <v>-7.1579E-3</v>
      </c>
      <c r="N6" s="5">
        <v>5.7000000000000002E-2</v>
      </c>
      <c r="O6" s="5">
        <v>1.2999999999999999E-2</v>
      </c>
      <c r="P6" s="5"/>
      <c r="Q6" s="5">
        <v>30.4</v>
      </c>
      <c r="R6" s="5">
        <v>6.7</v>
      </c>
      <c r="S6" s="199">
        <v>23.8</v>
      </c>
      <c r="T6" s="199">
        <v>1.6</v>
      </c>
      <c r="U6" s="121">
        <f t="shared" si="2"/>
        <v>6.7226890756302522</v>
      </c>
      <c r="V6" s="5">
        <v>350</v>
      </c>
      <c r="W6" s="5">
        <v>450</v>
      </c>
      <c r="X6" s="13">
        <v>21.710526315789469</v>
      </c>
      <c r="Y6" s="13"/>
      <c r="Z6" s="13">
        <v>0.98507462686567127</v>
      </c>
    </row>
    <row r="7" spans="1:26" s="2" customFormat="1" x14ac:dyDescent="0.2">
      <c r="A7" s="2" t="s">
        <v>283</v>
      </c>
      <c r="B7" s="111">
        <v>12.49</v>
      </c>
      <c r="C7" s="15">
        <v>163</v>
      </c>
      <c r="D7" s="115">
        <v>12</v>
      </c>
      <c r="E7" s="5">
        <v>53</v>
      </c>
      <c r="F7" s="115">
        <v>2.2000000000000002</v>
      </c>
      <c r="G7" s="14">
        <f t="shared" si="0"/>
        <v>0.32515337423312884</v>
      </c>
      <c r="H7" s="15">
        <f t="shared" si="1"/>
        <v>175.45500000000001</v>
      </c>
      <c r="I7" s="64">
        <v>2.9100000000000001E-2</v>
      </c>
      <c r="J7" s="64">
        <v>4.5999999999999999E-3</v>
      </c>
      <c r="K7" s="64">
        <v>3.7499999999999999E-3</v>
      </c>
      <c r="L7" s="64">
        <v>1.9000000000000001E-4</v>
      </c>
      <c r="M7" s="65">
        <v>-0.10722</v>
      </c>
      <c r="N7" s="5">
        <v>5.2999999999999999E-2</v>
      </c>
      <c r="O7" s="5">
        <v>0.01</v>
      </c>
      <c r="P7" s="5"/>
      <c r="Q7" s="5">
        <v>29</v>
      </c>
      <c r="R7" s="5">
        <v>4.5</v>
      </c>
      <c r="S7" s="199">
        <v>24.1</v>
      </c>
      <c r="T7" s="199">
        <v>1.2</v>
      </c>
      <c r="U7" s="121">
        <f t="shared" si="2"/>
        <v>4.9792531120331951</v>
      </c>
      <c r="V7" s="5">
        <v>200</v>
      </c>
      <c r="W7" s="5">
        <v>330</v>
      </c>
      <c r="X7" s="13">
        <v>16.896551724137932</v>
      </c>
      <c r="Y7" s="13"/>
      <c r="Z7" s="13">
        <v>1.0888888888888886</v>
      </c>
    </row>
    <row r="8" spans="1:26" s="2" customFormat="1" x14ac:dyDescent="0.2">
      <c r="A8" s="2" t="s">
        <v>284</v>
      </c>
      <c r="B8" s="111">
        <v>12.019</v>
      </c>
      <c r="C8" s="15">
        <v>170</v>
      </c>
      <c r="D8" s="115">
        <v>11</v>
      </c>
      <c r="E8" s="5">
        <v>54.9</v>
      </c>
      <c r="F8" s="115">
        <v>1.5</v>
      </c>
      <c r="G8" s="14">
        <f t="shared" si="0"/>
        <v>0.32294117647058823</v>
      </c>
      <c r="H8" s="15">
        <f t="shared" si="1"/>
        <v>182.9015</v>
      </c>
      <c r="I8" s="64">
        <v>2.75E-2</v>
      </c>
      <c r="J8" s="64">
        <v>4.8999999999999998E-3</v>
      </c>
      <c r="K8" s="64">
        <v>3.9500000000000004E-3</v>
      </c>
      <c r="L8" s="64">
        <v>2.1000000000000001E-4</v>
      </c>
      <c r="M8" s="65">
        <v>-4.7836999999999998E-2</v>
      </c>
      <c r="N8" s="5">
        <v>4.82E-2</v>
      </c>
      <c r="O8" s="5">
        <v>8.6E-3</v>
      </c>
      <c r="P8" s="5"/>
      <c r="Q8" s="5">
        <v>27.4</v>
      </c>
      <c r="R8" s="5">
        <v>4.8</v>
      </c>
      <c r="S8" s="199">
        <v>25.4</v>
      </c>
      <c r="T8" s="199">
        <v>1.4</v>
      </c>
      <c r="U8" s="121">
        <f t="shared" si="2"/>
        <v>5.5118110236220472</v>
      </c>
      <c r="V8" s="5">
        <v>90</v>
      </c>
      <c r="W8" s="5">
        <v>340</v>
      </c>
      <c r="X8" s="13">
        <v>7.2992700729927034</v>
      </c>
      <c r="Y8" s="13"/>
      <c r="Z8" s="13">
        <v>0.41666666666666669</v>
      </c>
    </row>
    <row r="9" spans="1:26" s="2" customFormat="1" x14ac:dyDescent="0.2">
      <c r="A9" s="2" t="s">
        <v>285</v>
      </c>
      <c r="B9" s="111">
        <v>10.821999999999999</v>
      </c>
      <c r="C9" s="15">
        <v>120.1</v>
      </c>
      <c r="D9" s="115">
        <v>2.8</v>
      </c>
      <c r="E9" s="5">
        <v>41.9</v>
      </c>
      <c r="F9" s="115">
        <v>2.5</v>
      </c>
      <c r="G9" s="14">
        <f t="shared" si="0"/>
        <v>0.34887593671940048</v>
      </c>
      <c r="H9" s="15">
        <f t="shared" si="1"/>
        <v>129.94649999999999</v>
      </c>
      <c r="I9" s="64">
        <v>3.1199999999999999E-2</v>
      </c>
      <c r="J9" s="64">
        <v>7.3000000000000001E-3</v>
      </c>
      <c r="K9" s="64">
        <v>3.9699999999999996E-3</v>
      </c>
      <c r="L9" s="64">
        <v>2.5999999999999998E-4</v>
      </c>
      <c r="M9" s="65">
        <v>0.15748000000000001</v>
      </c>
      <c r="N9" s="5">
        <v>5.3999999999999999E-2</v>
      </c>
      <c r="O9" s="5">
        <v>1.2E-2</v>
      </c>
      <c r="P9" s="5"/>
      <c r="Q9" s="5">
        <v>31</v>
      </c>
      <c r="R9" s="5">
        <v>7.1</v>
      </c>
      <c r="S9" s="199">
        <v>25.6</v>
      </c>
      <c r="T9" s="199">
        <v>1.6</v>
      </c>
      <c r="U9" s="121">
        <f t="shared" si="2"/>
        <v>6.25</v>
      </c>
      <c r="V9" s="5">
        <v>300</v>
      </c>
      <c r="W9" s="5">
        <v>410</v>
      </c>
      <c r="X9" s="13">
        <v>17.419354838709676</v>
      </c>
      <c r="Y9" s="13"/>
      <c r="Z9" s="13">
        <v>0.76056338028169002</v>
      </c>
    </row>
    <row r="10" spans="1:26" s="2" customFormat="1" x14ac:dyDescent="0.2">
      <c r="A10" s="2" t="s">
        <v>286</v>
      </c>
      <c r="B10" s="111">
        <v>17.664999999999999</v>
      </c>
      <c r="C10" s="15">
        <v>96.2</v>
      </c>
      <c r="D10" s="115">
        <v>7.6</v>
      </c>
      <c r="E10" s="5">
        <v>40.4</v>
      </c>
      <c r="F10" s="115">
        <v>1.9</v>
      </c>
      <c r="G10" s="14">
        <f t="shared" si="0"/>
        <v>0.41995841995841993</v>
      </c>
      <c r="H10" s="15">
        <f t="shared" si="1"/>
        <v>105.694</v>
      </c>
      <c r="I10" s="64">
        <v>2.9399999999999999E-2</v>
      </c>
      <c r="J10" s="64">
        <v>6.4999999999999997E-3</v>
      </c>
      <c r="K10" s="64">
        <v>4.0000000000000001E-3</v>
      </c>
      <c r="L10" s="64">
        <v>1.9000000000000001E-4</v>
      </c>
      <c r="M10" s="65">
        <v>6.1067999999999997E-2</v>
      </c>
      <c r="N10" s="5">
        <v>5.1999999999999998E-2</v>
      </c>
      <c r="O10" s="5">
        <v>1.2E-2</v>
      </c>
      <c r="P10" s="5"/>
      <c r="Q10" s="5">
        <v>29.1</v>
      </c>
      <c r="R10" s="5">
        <v>6.4</v>
      </c>
      <c r="S10" s="199">
        <v>25.7</v>
      </c>
      <c r="T10" s="199">
        <v>1.2</v>
      </c>
      <c r="U10" s="121">
        <f t="shared" si="2"/>
        <v>4.6692607003891053</v>
      </c>
      <c r="V10" s="5">
        <v>110</v>
      </c>
      <c r="W10" s="5">
        <v>410</v>
      </c>
      <c r="X10" s="13">
        <v>11.683848797250862</v>
      </c>
      <c r="Y10" s="13"/>
      <c r="Z10" s="13">
        <v>0.53125000000000033</v>
      </c>
    </row>
    <row r="11" spans="1:26" s="4" customFormat="1" x14ac:dyDescent="0.2">
      <c r="A11" s="4" t="s">
        <v>287</v>
      </c>
      <c r="B11" s="112">
        <v>23.285</v>
      </c>
      <c r="C11" s="9">
        <v>2327</v>
      </c>
      <c r="D11" s="117">
        <v>91</v>
      </c>
      <c r="E11" s="10">
        <v>146.1</v>
      </c>
      <c r="F11" s="117">
        <v>8.3000000000000007</v>
      </c>
      <c r="G11" s="8">
        <f t="shared" si="0"/>
        <v>6.2784701332187359E-2</v>
      </c>
      <c r="H11" s="9">
        <f t="shared" si="1"/>
        <v>2361.3335000000002</v>
      </c>
      <c r="I11" s="66">
        <v>2.8160000000000001E-2</v>
      </c>
      <c r="J11" s="66">
        <v>9.3000000000000005E-4</v>
      </c>
      <c r="K11" s="66">
        <v>4.0600000000000002E-3</v>
      </c>
      <c r="L11" s="66">
        <v>7.3999999999999996E-5</v>
      </c>
      <c r="M11" s="67">
        <v>0.16961000000000001</v>
      </c>
      <c r="N11" s="10">
        <v>5.0200000000000002E-2</v>
      </c>
      <c r="O11" s="10">
        <v>1.6999999999999999E-3</v>
      </c>
      <c r="P11" s="10"/>
      <c r="Q11" s="10">
        <v>28.19</v>
      </c>
      <c r="R11" s="10">
        <v>0.92</v>
      </c>
      <c r="S11" s="201">
        <v>26.12</v>
      </c>
      <c r="T11" s="202">
        <v>0.47</v>
      </c>
      <c r="U11" s="146">
        <f t="shared" si="2"/>
        <v>1.7993874425727412</v>
      </c>
      <c r="V11" s="10">
        <v>188</v>
      </c>
      <c r="W11" s="10">
        <v>74</v>
      </c>
      <c r="X11" s="7">
        <v>7.3430294430649194</v>
      </c>
      <c r="Y11" s="7"/>
      <c r="Z11" s="12">
        <v>2.25</v>
      </c>
    </row>
    <row r="12" spans="1:26" s="4" customFormat="1" x14ac:dyDescent="0.2">
      <c r="A12" s="4" t="s">
        <v>288</v>
      </c>
      <c r="B12" s="112">
        <v>22.155999999999999</v>
      </c>
      <c r="C12" s="9">
        <v>106.4</v>
      </c>
      <c r="D12" s="117">
        <v>3.7</v>
      </c>
      <c r="E12" s="10">
        <v>41.95</v>
      </c>
      <c r="F12" s="117">
        <v>0.95</v>
      </c>
      <c r="G12" s="8">
        <f t="shared" si="0"/>
        <v>0.3942669172932331</v>
      </c>
      <c r="H12" s="9">
        <f t="shared" si="1"/>
        <v>116.25825</v>
      </c>
      <c r="I12" s="66">
        <v>3.4200000000000001E-2</v>
      </c>
      <c r="J12" s="66">
        <v>4.4000000000000003E-3</v>
      </c>
      <c r="K12" s="66">
        <v>4.0800000000000003E-3</v>
      </c>
      <c r="L12" s="66">
        <v>1.8000000000000001E-4</v>
      </c>
      <c r="M12" s="67">
        <v>0.12174</v>
      </c>
      <c r="N12" s="10">
        <v>6.1199999999999997E-2</v>
      </c>
      <c r="O12" s="10">
        <v>8.3000000000000001E-3</v>
      </c>
      <c r="P12" s="10"/>
      <c r="Q12" s="10">
        <v>33.9</v>
      </c>
      <c r="R12" s="10">
        <v>4.3</v>
      </c>
      <c r="S12" s="202">
        <v>26.2</v>
      </c>
      <c r="T12" s="202">
        <v>1.2</v>
      </c>
      <c r="U12" s="146">
        <f t="shared" si="2"/>
        <v>4.5801526717557248</v>
      </c>
      <c r="V12" s="10">
        <v>520</v>
      </c>
      <c r="W12" s="10">
        <v>260</v>
      </c>
      <c r="X12" s="7">
        <v>22.713864306784657</v>
      </c>
      <c r="Y12" s="7"/>
      <c r="Z12" s="12">
        <v>1.7906976744186045</v>
      </c>
    </row>
    <row r="13" spans="1:26" s="2" customFormat="1" x14ac:dyDescent="0.2">
      <c r="A13" s="2" t="s">
        <v>289</v>
      </c>
      <c r="B13" s="111">
        <v>12.19</v>
      </c>
      <c r="C13" s="15">
        <v>101</v>
      </c>
      <c r="D13" s="115">
        <v>2.9</v>
      </c>
      <c r="E13" s="5">
        <v>70.7</v>
      </c>
      <c r="F13" s="115">
        <v>1.3</v>
      </c>
      <c r="G13" s="14">
        <f t="shared" si="0"/>
        <v>0.70000000000000007</v>
      </c>
      <c r="H13" s="15">
        <f t="shared" si="1"/>
        <v>117.61449999999999</v>
      </c>
      <c r="I13" s="64">
        <v>2.3599999999999999E-2</v>
      </c>
      <c r="J13" s="64">
        <v>5.7999999999999996E-3</v>
      </c>
      <c r="K13" s="64">
        <v>4.0699999999999998E-3</v>
      </c>
      <c r="L13" s="64">
        <v>2.5999999999999998E-4</v>
      </c>
      <c r="M13" s="65">
        <v>-0.36137999999999998</v>
      </c>
      <c r="N13" s="5">
        <v>4.2999999999999997E-2</v>
      </c>
      <c r="O13" s="5">
        <v>1.0999999999999999E-2</v>
      </c>
      <c r="P13" s="5"/>
      <c r="Q13" s="5">
        <v>23.5</v>
      </c>
      <c r="R13" s="5">
        <v>5.8</v>
      </c>
      <c r="S13" s="199">
        <v>26.2</v>
      </c>
      <c r="T13" s="199">
        <v>1.7</v>
      </c>
      <c r="U13" s="121">
        <f t="shared" si="2"/>
        <v>6.4885496183206106</v>
      </c>
      <c r="V13" s="5">
        <v>-210</v>
      </c>
      <c r="W13" s="5">
        <v>430</v>
      </c>
      <c r="X13" s="13">
        <v>-11.489361702127665</v>
      </c>
      <c r="Y13" s="13"/>
      <c r="Z13" s="13">
        <v>-0.46551724137931022</v>
      </c>
    </row>
    <row r="14" spans="1:26" s="2" customFormat="1" x14ac:dyDescent="0.2">
      <c r="A14" s="2" t="s">
        <v>290</v>
      </c>
      <c r="B14" s="111">
        <v>21.9</v>
      </c>
      <c r="C14" s="15">
        <v>91.8</v>
      </c>
      <c r="D14" s="115">
        <v>4.4000000000000004</v>
      </c>
      <c r="E14" s="5">
        <v>28.7</v>
      </c>
      <c r="F14" s="115">
        <v>1</v>
      </c>
      <c r="G14" s="14">
        <f t="shared" si="0"/>
        <v>0.31263616557734203</v>
      </c>
      <c r="H14" s="15">
        <f t="shared" si="1"/>
        <v>98.544499999999999</v>
      </c>
      <c r="I14" s="64">
        <v>2.5999999999999999E-2</v>
      </c>
      <c r="J14" s="64">
        <v>6.1000000000000004E-3</v>
      </c>
      <c r="K14" s="64">
        <v>4.1200000000000004E-3</v>
      </c>
      <c r="L14" s="64">
        <v>2.2000000000000001E-4</v>
      </c>
      <c r="M14" s="65">
        <v>8.6639999999999995E-2</v>
      </c>
      <c r="N14" s="5">
        <v>5.1999999999999998E-2</v>
      </c>
      <c r="O14" s="5">
        <v>1.2E-2</v>
      </c>
      <c r="P14" s="5"/>
      <c r="Q14" s="5">
        <v>27.3</v>
      </c>
      <c r="R14" s="5">
        <v>6</v>
      </c>
      <c r="S14" s="199">
        <v>26.5</v>
      </c>
      <c r="T14" s="199">
        <v>1.4</v>
      </c>
      <c r="U14" s="121">
        <f t="shared" si="2"/>
        <v>5.283018867924528</v>
      </c>
      <c r="V14" s="5">
        <v>-70</v>
      </c>
      <c r="W14" s="5">
        <v>380</v>
      </c>
      <c r="X14" s="13">
        <v>2.9304029304029311</v>
      </c>
      <c r="Y14" s="13"/>
      <c r="Z14" s="13">
        <v>0.13333333333333344</v>
      </c>
    </row>
    <row r="15" spans="1:26" s="2" customFormat="1" x14ac:dyDescent="0.2">
      <c r="A15" s="2" t="s">
        <v>291</v>
      </c>
      <c r="B15" s="111">
        <v>21.814</v>
      </c>
      <c r="C15" s="15">
        <v>105.8</v>
      </c>
      <c r="D15" s="115">
        <v>7.7</v>
      </c>
      <c r="E15" s="5">
        <v>42.1</v>
      </c>
      <c r="F15" s="115">
        <v>3</v>
      </c>
      <c r="G15" s="14">
        <f t="shared" si="0"/>
        <v>0.39792060491493386</v>
      </c>
      <c r="H15" s="15">
        <f t="shared" si="1"/>
        <v>115.6935</v>
      </c>
      <c r="I15" s="64">
        <v>2.6200000000000001E-2</v>
      </c>
      <c r="J15" s="64">
        <v>5.1999999999999998E-3</v>
      </c>
      <c r="K15" s="64">
        <v>4.15E-3</v>
      </c>
      <c r="L15" s="64">
        <v>2.2000000000000001E-4</v>
      </c>
      <c r="M15" s="65">
        <v>-2.7297999999999999E-2</v>
      </c>
      <c r="N15" s="5">
        <v>4.8800000000000003E-2</v>
      </c>
      <c r="O15" s="5">
        <v>9.5999999999999992E-3</v>
      </c>
      <c r="P15" s="5"/>
      <c r="Q15" s="5">
        <v>26</v>
      </c>
      <c r="R15" s="5">
        <v>5.0999999999999996</v>
      </c>
      <c r="S15" s="199">
        <v>26.7</v>
      </c>
      <c r="T15" s="199">
        <v>1.4</v>
      </c>
      <c r="U15" s="121">
        <f t="shared" si="2"/>
        <v>5.2434456928838946</v>
      </c>
      <c r="V15" s="5">
        <v>210</v>
      </c>
      <c r="W15" s="5">
        <v>330</v>
      </c>
      <c r="X15" s="13">
        <v>-2.6923076923076827</v>
      </c>
      <c r="Y15" s="13"/>
      <c r="Z15" s="13">
        <v>-0.13725490196078419</v>
      </c>
    </row>
    <row r="16" spans="1:26" s="2" customFormat="1" x14ac:dyDescent="0.2">
      <c r="A16" s="2" t="s">
        <v>292</v>
      </c>
      <c r="B16" s="111">
        <v>8.3407</v>
      </c>
      <c r="C16" s="15">
        <v>116.8</v>
      </c>
      <c r="D16" s="115">
        <v>6.7</v>
      </c>
      <c r="E16" s="5">
        <v>81.3</v>
      </c>
      <c r="F16" s="115">
        <v>3.7</v>
      </c>
      <c r="G16" s="14">
        <f t="shared" si="0"/>
        <v>0.69606164383561642</v>
      </c>
      <c r="H16" s="15">
        <f t="shared" si="1"/>
        <v>135.90549999999999</v>
      </c>
      <c r="I16" s="64">
        <v>2.8799999999999999E-2</v>
      </c>
      <c r="J16" s="64">
        <v>8.3999999999999995E-3</v>
      </c>
      <c r="K16" s="64">
        <v>4.1799999999999997E-3</v>
      </c>
      <c r="L16" s="64">
        <v>3.5E-4</v>
      </c>
      <c r="M16" s="65">
        <v>0.29947000000000001</v>
      </c>
      <c r="N16" s="5">
        <v>0.05</v>
      </c>
      <c r="O16" s="5">
        <v>1.4999999999999999E-2</v>
      </c>
      <c r="P16" s="5"/>
      <c r="Q16" s="5">
        <v>28.5</v>
      </c>
      <c r="R16" s="5">
        <v>8.3000000000000007</v>
      </c>
      <c r="S16" s="199">
        <v>26.9</v>
      </c>
      <c r="T16" s="199">
        <v>2.2999999999999998</v>
      </c>
      <c r="U16" s="121">
        <f t="shared" si="2"/>
        <v>8.5501858736059475</v>
      </c>
      <c r="V16" s="5">
        <v>220</v>
      </c>
      <c r="W16" s="5">
        <v>520</v>
      </c>
      <c r="X16" s="13">
        <v>5.614035087719305</v>
      </c>
      <c r="Y16" s="13"/>
      <c r="Z16" s="13">
        <v>0.19277108433734955</v>
      </c>
    </row>
    <row r="17" spans="1:26" s="2" customFormat="1" x14ac:dyDescent="0.2">
      <c r="A17" s="2" t="s">
        <v>293</v>
      </c>
      <c r="B17" s="111">
        <v>20.059999999999999</v>
      </c>
      <c r="C17" s="15">
        <v>68.900000000000006</v>
      </c>
      <c r="D17" s="115">
        <v>4.5</v>
      </c>
      <c r="E17" s="5">
        <v>21.6</v>
      </c>
      <c r="F17" s="115">
        <v>1.2</v>
      </c>
      <c r="G17" s="14">
        <f t="shared" si="0"/>
        <v>0.31349782293178519</v>
      </c>
      <c r="H17" s="15">
        <f t="shared" si="1"/>
        <v>73.975999999999999</v>
      </c>
      <c r="I17" s="64">
        <v>2.8299999999999999E-2</v>
      </c>
      <c r="J17" s="64">
        <v>7.0000000000000001E-3</v>
      </c>
      <c r="K17" s="64">
        <v>4.2100000000000002E-3</v>
      </c>
      <c r="L17" s="64">
        <v>2.7E-4</v>
      </c>
      <c r="M17" s="65">
        <v>0.10680000000000001</v>
      </c>
      <c r="N17" s="5">
        <v>5.1999999999999998E-2</v>
      </c>
      <c r="O17" s="5">
        <v>1.4E-2</v>
      </c>
      <c r="P17" s="5"/>
      <c r="Q17" s="5">
        <v>27.8</v>
      </c>
      <c r="R17" s="5">
        <v>6.9</v>
      </c>
      <c r="S17" s="199">
        <v>27.1</v>
      </c>
      <c r="T17" s="199">
        <v>1.7</v>
      </c>
      <c r="U17" s="121">
        <f t="shared" si="2"/>
        <v>6.2730627306273057</v>
      </c>
      <c r="V17" s="5">
        <v>-50</v>
      </c>
      <c r="W17" s="5">
        <v>430</v>
      </c>
      <c r="X17" s="13">
        <v>2.5179856115107868</v>
      </c>
      <c r="Y17" s="13"/>
      <c r="Z17" s="13">
        <v>0.10144927536231874</v>
      </c>
    </row>
    <row r="18" spans="1:26" s="2" customFormat="1" x14ac:dyDescent="0.2">
      <c r="A18" s="2" t="s">
        <v>294</v>
      </c>
      <c r="B18" s="111">
        <v>23.268000000000001</v>
      </c>
      <c r="C18" s="15">
        <v>62.5</v>
      </c>
      <c r="D18" s="115">
        <v>2.6</v>
      </c>
      <c r="E18" s="5">
        <v>33.08</v>
      </c>
      <c r="F18" s="115">
        <v>0.6</v>
      </c>
      <c r="G18" s="14">
        <f t="shared" si="0"/>
        <v>0.52927999999999997</v>
      </c>
      <c r="H18" s="15">
        <f t="shared" si="1"/>
        <v>70.273799999999994</v>
      </c>
      <c r="I18" s="64">
        <v>2.29E-2</v>
      </c>
      <c r="J18" s="64">
        <v>6.4999999999999997E-3</v>
      </c>
      <c r="K18" s="64">
        <v>4.2399999999999998E-3</v>
      </c>
      <c r="L18" s="64">
        <v>2.7999999999999998E-4</v>
      </c>
      <c r="M18" s="65">
        <v>1.4486000000000001E-2</v>
      </c>
      <c r="N18" s="5">
        <v>4.4999999999999998E-2</v>
      </c>
      <c r="O18" s="5">
        <v>1.2999999999999999E-2</v>
      </c>
      <c r="P18" s="5"/>
      <c r="Q18" s="5">
        <v>22.5</v>
      </c>
      <c r="R18" s="5">
        <v>6.5</v>
      </c>
      <c r="S18" s="199">
        <v>27.2</v>
      </c>
      <c r="T18" s="199">
        <v>1.8</v>
      </c>
      <c r="U18" s="121">
        <f t="shared" si="2"/>
        <v>6.6176470588235299</v>
      </c>
      <c r="V18" s="5">
        <v>-230</v>
      </c>
      <c r="W18" s="5">
        <v>430</v>
      </c>
      <c r="X18" s="13">
        <v>-20.888888888888889</v>
      </c>
      <c r="Y18" s="13"/>
      <c r="Z18" s="13">
        <v>-0.72307692307692295</v>
      </c>
    </row>
    <row r="19" spans="1:26" s="2" customFormat="1" x14ac:dyDescent="0.2">
      <c r="A19" s="2" t="s">
        <v>295</v>
      </c>
      <c r="B19" s="111">
        <v>22.114000000000001</v>
      </c>
      <c r="C19" s="15">
        <v>63.4</v>
      </c>
      <c r="D19" s="115">
        <v>2.9</v>
      </c>
      <c r="E19" s="5">
        <v>24.94</v>
      </c>
      <c r="F19" s="115">
        <v>0.85</v>
      </c>
      <c r="G19" s="14">
        <f t="shared" si="0"/>
        <v>0.3933753943217666</v>
      </c>
      <c r="H19" s="15">
        <f t="shared" si="1"/>
        <v>69.260899999999992</v>
      </c>
      <c r="I19" s="64">
        <v>2.8299999999999999E-2</v>
      </c>
      <c r="J19" s="64">
        <v>7.6E-3</v>
      </c>
      <c r="K19" s="64">
        <v>4.2399999999999998E-3</v>
      </c>
      <c r="L19" s="64">
        <v>2.1000000000000001E-4</v>
      </c>
      <c r="M19" s="65">
        <v>-1.5494000000000001E-2</v>
      </c>
      <c r="N19" s="5">
        <v>4.8000000000000001E-2</v>
      </c>
      <c r="O19" s="5">
        <v>1.4E-2</v>
      </c>
      <c r="P19" s="5"/>
      <c r="Q19" s="5">
        <v>28.6</v>
      </c>
      <c r="R19" s="5">
        <v>7.7</v>
      </c>
      <c r="S19" s="199">
        <v>27.3</v>
      </c>
      <c r="T19" s="199">
        <v>1.4</v>
      </c>
      <c r="U19" s="121">
        <f t="shared" si="2"/>
        <v>5.1282051282051277</v>
      </c>
      <c r="V19" s="5">
        <v>-20</v>
      </c>
      <c r="W19" s="5">
        <v>450</v>
      </c>
      <c r="X19" s="13">
        <v>4.5454545454545521</v>
      </c>
      <c r="Y19" s="13"/>
      <c r="Z19" s="13">
        <v>0.16883116883116892</v>
      </c>
    </row>
    <row r="20" spans="1:26" s="2" customFormat="1" x14ac:dyDescent="0.2">
      <c r="A20" s="2" t="s">
        <v>296</v>
      </c>
      <c r="B20" s="111">
        <v>21.300999999999998</v>
      </c>
      <c r="C20" s="15">
        <v>64.099999999999994</v>
      </c>
      <c r="D20" s="115">
        <v>2.8</v>
      </c>
      <c r="E20" s="5">
        <v>37.5</v>
      </c>
      <c r="F20" s="115">
        <v>1.4</v>
      </c>
      <c r="G20" s="14">
        <f t="shared" si="0"/>
        <v>0.58502340093603744</v>
      </c>
      <c r="H20" s="15">
        <f t="shared" si="1"/>
        <v>72.912499999999994</v>
      </c>
      <c r="I20" s="64">
        <v>2.75E-2</v>
      </c>
      <c r="J20" s="64">
        <v>8.5000000000000006E-3</v>
      </c>
      <c r="K20" s="64">
        <v>4.28E-3</v>
      </c>
      <c r="L20" s="64">
        <v>2.9E-4</v>
      </c>
      <c r="M20" s="65">
        <v>6.8281999999999995E-2</v>
      </c>
      <c r="N20" s="5">
        <v>5.6000000000000001E-2</v>
      </c>
      <c r="O20" s="5">
        <v>1.7999999999999999E-2</v>
      </c>
      <c r="P20" s="5"/>
      <c r="Q20" s="5">
        <v>26.8</v>
      </c>
      <c r="R20" s="5">
        <v>8.4</v>
      </c>
      <c r="S20" s="199">
        <v>27.6</v>
      </c>
      <c r="T20" s="199">
        <v>1.8</v>
      </c>
      <c r="U20" s="121">
        <f t="shared" si="2"/>
        <v>6.5217391304347823</v>
      </c>
      <c r="V20" s="5">
        <v>-80</v>
      </c>
      <c r="W20" s="5">
        <v>500</v>
      </c>
      <c r="X20" s="13">
        <v>-2.9850746268656803</v>
      </c>
      <c r="Y20" s="13"/>
      <c r="Z20" s="13">
        <v>-9.5238095238095316E-2</v>
      </c>
    </row>
    <row r="21" spans="1:26" s="2" customFormat="1" x14ac:dyDescent="0.2">
      <c r="A21" s="2" t="s">
        <v>297</v>
      </c>
      <c r="B21" s="111">
        <v>22.67</v>
      </c>
      <c r="C21" s="15">
        <v>97.5</v>
      </c>
      <c r="D21" s="115">
        <v>7.1</v>
      </c>
      <c r="E21" s="5">
        <v>48.2</v>
      </c>
      <c r="F21" s="115">
        <v>3.3</v>
      </c>
      <c r="G21" s="14">
        <f t="shared" si="0"/>
        <v>0.49435897435897441</v>
      </c>
      <c r="H21" s="15">
        <f t="shared" si="1"/>
        <v>108.827</v>
      </c>
      <c r="I21" s="64">
        <v>2.8400000000000002E-2</v>
      </c>
      <c r="J21" s="64">
        <v>6.1000000000000004E-3</v>
      </c>
      <c r="K21" s="64">
        <v>4.3400000000000001E-3</v>
      </c>
      <c r="L21" s="64">
        <v>2.3000000000000001E-4</v>
      </c>
      <c r="M21" s="65">
        <v>5.8089000000000002E-2</v>
      </c>
      <c r="N21" s="5">
        <v>5.0999999999999997E-2</v>
      </c>
      <c r="O21" s="5">
        <v>1.0999999999999999E-2</v>
      </c>
      <c r="P21" s="5"/>
      <c r="Q21" s="5">
        <v>28.1</v>
      </c>
      <c r="R21" s="5">
        <v>6</v>
      </c>
      <c r="S21" s="199">
        <v>27.9</v>
      </c>
      <c r="T21" s="199">
        <v>1.5</v>
      </c>
      <c r="U21" s="121">
        <f t="shared" si="2"/>
        <v>5.376344086021505</v>
      </c>
      <c r="V21" s="5">
        <v>80</v>
      </c>
      <c r="W21" s="5">
        <v>380</v>
      </c>
      <c r="X21" s="13">
        <v>0.71174377224200169</v>
      </c>
      <c r="Y21" s="13"/>
      <c r="Z21" s="13">
        <v>3.3333333333333805E-2</v>
      </c>
    </row>
    <row r="22" spans="1:26" s="2" customFormat="1" x14ac:dyDescent="0.2">
      <c r="A22" s="2" t="s">
        <v>298</v>
      </c>
      <c r="B22" s="111">
        <v>17.536999999999999</v>
      </c>
      <c r="C22" s="15">
        <v>42.1</v>
      </c>
      <c r="D22" s="115">
        <v>1.8</v>
      </c>
      <c r="E22" s="5">
        <v>19.72</v>
      </c>
      <c r="F22" s="115">
        <v>0.52</v>
      </c>
      <c r="G22" s="14">
        <f t="shared" si="0"/>
        <v>0.46840855106888357</v>
      </c>
      <c r="H22" s="15">
        <f t="shared" si="1"/>
        <v>46.734200000000001</v>
      </c>
      <c r="I22" s="64">
        <v>3.5999999999999997E-2</v>
      </c>
      <c r="J22" s="64">
        <v>0.01</v>
      </c>
      <c r="K22" s="64">
        <v>4.3400000000000001E-3</v>
      </c>
      <c r="L22" s="64">
        <v>3.3E-4</v>
      </c>
      <c r="M22" s="65">
        <v>-9.4532000000000005E-2</v>
      </c>
      <c r="N22" s="5">
        <v>6.6000000000000003E-2</v>
      </c>
      <c r="O22" s="5">
        <v>2.1000000000000001E-2</v>
      </c>
      <c r="P22" s="5"/>
      <c r="Q22" s="5">
        <v>35</v>
      </c>
      <c r="R22" s="5">
        <v>10</v>
      </c>
      <c r="S22" s="199">
        <v>27.9</v>
      </c>
      <c r="T22" s="199">
        <v>2.1</v>
      </c>
      <c r="U22" s="121">
        <f t="shared" si="2"/>
        <v>7.5268817204301079</v>
      </c>
      <c r="V22" s="5">
        <v>250</v>
      </c>
      <c r="W22" s="5">
        <v>540</v>
      </c>
      <c r="X22" s="13">
        <v>20.285714285714285</v>
      </c>
      <c r="Y22" s="13"/>
      <c r="Z22" s="13">
        <v>0.71000000000000019</v>
      </c>
    </row>
    <row r="23" spans="1:26" s="4" customFormat="1" x14ac:dyDescent="0.2">
      <c r="A23" s="4" t="s">
        <v>299</v>
      </c>
      <c r="B23" s="112">
        <v>8.1696000000000009</v>
      </c>
      <c r="C23" s="9">
        <v>30.1</v>
      </c>
      <c r="D23" s="117">
        <v>1.3</v>
      </c>
      <c r="E23" s="10">
        <v>15.61</v>
      </c>
      <c r="F23" s="117">
        <v>0.61</v>
      </c>
      <c r="G23" s="8">
        <f t="shared" si="0"/>
        <v>0.51860465116279064</v>
      </c>
      <c r="H23" s="9">
        <f t="shared" si="1"/>
        <v>33.768349999999998</v>
      </c>
      <c r="I23" s="66">
        <v>3.5000000000000003E-2</v>
      </c>
      <c r="J23" s="66">
        <v>2.4E-2</v>
      </c>
      <c r="K23" s="66">
        <v>4.3600000000000002E-3</v>
      </c>
      <c r="L23" s="66">
        <v>6.0999999999999997E-4</v>
      </c>
      <c r="M23" s="67">
        <v>0.23768</v>
      </c>
      <c r="N23" s="10">
        <v>6.6000000000000003E-2</v>
      </c>
      <c r="O23" s="10">
        <v>3.6999999999999998E-2</v>
      </c>
      <c r="P23" s="10"/>
      <c r="Q23" s="10">
        <v>33</v>
      </c>
      <c r="R23" s="11">
        <v>23</v>
      </c>
      <c r="S23" s="202">
        <v>28</v>
      </c>
      <c r="T23" s="202">
        <v>3.9</v>
      </c>
      <c r="U23" s="147">
        <f t="shared" si="2"/>
        <v>13.928571428571429</v>
      </c>
      <c r="V23" s="10">
        <v>-200</v>
      </c>
      <c r="W23" s="11">
        <v>1100</v>
      </c>
      <c r="X23" s="47">
        <v>15.151515151515149</v>
      </c>
      <c r="Y23" s="47"/>
      <c r="Z23" s="47">
        <v>0.21739130434782608</v>
      </c>
    </row>
    <row r="24" spans="1:26" s="2" customFormat="1" x14ac:dyDescent="0.2">
      <c r="A24" s="2" t="s">
        <v>300</v>
      </c>
      <c r="B24" s="111">
        <v>11.805</v>
      </c>
      <c r="C24" s="15">
        <v>237</v>
      </c>
      <c r="D24" s="115">
        <v>11</v>
      </c>
      <c r="E24" s="5">
        <v>174.1</v>
      </c>
      <c r="F24" s="115">
        <v>8.6</v>
      </c>
      <c r="G24" s="14">
        <f t="shared" si="0"/>
        <v>0.73459915611814341</v>
      </c>
      <c r="H24" s="15">
        <f t="shared" si="1"/>
        <v>277.9135</v>
      </c>
      <c r="I24" s="64">
        <v>3.27E-2</v>
      </c>
      <c r="J24" s="64">
        <v>4.0000000000000001E-3</v>
      </c>
      <c r="K24" s="64">
        <v>4.3699999999999998E-3</v>
      </c>
      <c r="L24" s="64">
        <v>1.7000000000000001E-4</v>
      </c>
      <c r="M24" s="65">
        <v>4.8196999999999997E-2</v>
      </c>
      <c r="N24" s="5">
        <v>5.2400000000000002E-2</v>
      </c>
      <c r="O24" s="5">
        <v>7.0000000000000001E-3</v>
      </c>
      <c r="P24" s="5"/>
      <c r="Q24" s="5">
        <v>32.6</v>
      </c>
      <c r="R24" s="5">
        <v>4</v>
      </c>
      <c r="S24" s="200">
        <v>28.1</v>
      </c>
      <c r="T24" s="199">
        <v>1.1000000000000001</v>
      </c>
      <c r="U24" s="121">
        <f t="shared" si="2"/>
        <v>3.9145907473309607</v>
      </c>
      <c r="V24" s="5">
        <v>360</v>
      </c>
      <c r="W24" s="5">
        <v>260</v>
      </c>
      <c r="X24" s="13">
        <v>13.80368098159509</v>
      </c>
      <c r="Y24" s="13"/>
      <c r="Z24" s="13">
        <v>1.125</v>
      </c>
    </row>
    <row r="25" spans="1:26" s="2" customFormat="1" x14ac:dyDescent="0.2">
      <c r="A25" s="2" t="s">
        <v>301</v>
      </c>
      <c r="B25" s="111">
        <v>18.103999999999999</v>
      </c>
      <c r="C25" s="15">
        <v>77.099999999999994</v>
      </c>
      <c r="D25" s="115">
        <v>5.7</v>
      </c>
      <c r="E25" s="5">
        <v>37.1</v>
      </c>
      <c r="F25" s="115">
        <v>2.1</v>
      </c>
      <c r="G25" s="14">
        <f t="shared" si="0"/>
        <v>0.48119325551232173</v>
      </c>
      <c r="H25" s="15">
        <f t="shared" si="1"/>
        <v>85.8185</v>
      </c>
      <c r="I25" s="64">
        <v>3.7499999999999999E-2</v>
      </c>
      <c r="J25" s="64">
        <v>7.6E-3</v>
      </c>
      <c r="K25" s="64">
        <v>4.4000000000000003E-3</v>
      </c>
      <c r="L25" s="64">
        <v>2.7999999999999998E-4</v>
      </c>
      <c r="M25" s="65">
        <v>6.1374999999999999E-2</v>
      </c>
      <c r="N25" s="5">
        <v>6.0999999999999999E-2</v>
      </c>
      <c r="O25" s="5">
        <v>1.4999999999999999E-2</v>
      </c>
      <c r="P25" s="5"/>
      <c r="Q25" s="5">
        <v>36.799999999999997</v>
      </c>
      <c r="R25" s="5">
        <v>7.4</v>
      </c>
      <c r="S25" s="200">
        <v>28.3</v>
      </c>
      <c r="T25" s="199">
        <v>1.8</v>
      </c>
      <c r="U25" s="121">
        <f t="shared" si="2"/>
        <v>6.3604240282685502</v>
      </c>
      <c r="V25" s="5">
        <v>240</v>
      </c>
      <c r="W25" s="5">
        <v>400</v>
      </c>
      <c r="X25" s="13">
        <v>23.09782608695652</v>
      </c>
      <c r="Y25" s="13"/>
      <c r="Z25" s="13">
        <v>1.148648648648648</v>
      </c>
    </row>
    <row r="26" spans="1:26" s="2" customFormat="1" x14ac:dyDescent="0.2">
      <c r="A26" s="2" t="s">
        <v>302</v>
      </c>
      <c r="B26" s="111">
        <v>21.300999999999998</v>
      </c>
      <c r="C26" s="15">
        <v>88.1</v>
      </c>
      <c r="D26" s="115">
        <v>6.2</v>
      </c>
      <c r="E26" s="5">
        <v>34.1</v>
      </c>
      <c r="F26" s="115">
        <v>1.5</v>
      </c>
      <c r="G26" s="14">
        <f t="shared" si="0"/>
        <v>0.38706015891032919</v>
      </c>
      <c r="H26" s="15">
        <f t="shared" si="1"/>
        <v>96.113499999999988</v>
      </c>
      <c r="I26" s="64">
        <v>3.27E-2</v>
      </c>
      <c r="J26" s="64">
        <v>6.4999999999999997E-3</v>
      </c>
      <c r="K26" s="64">
        <v>4.4000000000000003E-3</v>
      </c>
      <c r="L26" s="64">
        <v>2.1000000000000001E-4</v>
      </c>
      <c r="M26" s="65">
        <v>-6.6692000000000001E-2</v>
      </c>
      <c r="N26" s="5">
        <v>5.0999999999999997E-2</v>
      </c>
      <c r="O26" s="5">
        <v>1.0999999999999999E-2</v>
      </c>
      <c r="P26" s="5"/>
      <c r="Q26" s="5">
        <v>32.200000000000003</v>
      </c>
      <c r="R26" s="5">
        <v>6.4</v>
      </c>
      <c r="S26" s="200">
        <v>28.3</v>
      </c>
      <c r="T26" s="199">
        <v>1.4</v>
      </c>
      <c r="U26" s="121">
        <f t="shared" si="2"/>
        <v>4.946996466431095</v>
      </c>
      <c r="V26" s="5">
        <v>50</v>
      </c>
      <c r="W26" s="5">
        <v>370</v>
      </c>
      <c r="X26" s="13">
        <v>12.11180124223603</v>
      </c>
      <c r="Y26" s="13"/>
      <c r="Z26" s="13">
        <v>0.60937500000000033</v>
      </c>
    </row>
    <row r="27" spans="1:26" s="2" customFormat="1" x14ac:dyDescent="0.2">
      <c r="A27" s="2" t="s">
        <v>303</v>
      </c>
      <c r="B27" s="111">
        <v>20.445</v>
      </c>
      <c r="C27" s="15">
        <v>50.3</v>
      </c>
      <c r="D27" s="115">
        <v>3.5</v>
      </c>
      <c r="E27" s="5">
        <v>28.4</v>
      </c>
      <c r="F27" s="115">
        <v>2.1</v>
      </c>
      <c r="G27" s="14">
        <f t="shared" si="0"/>
        <v>0.56461232604373757</v>
      </c>
      <c r="H27" s="15">
        <f t="shared" si="1"/>
        <v>56.973999999999997</v>
      </c>
      <c r="I27" s="64">
        <v>2.5000000000000001E-2</v>
      </c>
      <c r="J27" s="64">
        <v>1.0999999999999999E-2</v>
      </c>
      <c r="K27" s="64">
        <v>4.4000000000000003E-3</v>
      </c>
      <c r="L27" s="64">
        <v>2.7E-4</v>
      </c>
      <c r="M27" s="65">
        <v>6.5270999999999996E-2</v>
      </c>
      <c r="N27" s="5">
        <v>4.7E-2</v>
      </c>
      <c r="O27" s="5">
        <v>0.02</v>
      </c>
      <c r="P27" s="5"/>
      <c r="Q27" s="5">
        <v>25</v>
      </c>
      <c r="R27" s="5">
        <v>10</v>
      </c>
      <c r="S27" s="200">
        <v>28.3</v>
      </c>
      <c r="T27" s="199">
        <v>1.8</v>
      </c>
      <c r="U27" s="121">
        <f t="shared" si="2"/>
        <v>6.3604240282685502</v>
      </c>
      <c r="V27" s="5">
        <v>-360</v>
      </c>
      <c r="W27" s="5">
        <v>580</v>
      </c>
      <c r="X27" s="13">
        <v>-13.200000000000012</v>
      </c>
      <c r="Y27" s="13"/>
      <c r="Z27" s="13">
        <v>-0.33000000000000007</v>
      </c>
    </row>
    <row r="28" spans="1:26" s="2" customFormat="1" x14ac:dyDescent="0.2">
      <c r="A28" s="2" t="s">
        <v>304</v>
      </c>
      <c r="B28" s="111">
        <v>11.677</v>
      </c>
      <c r="C28" s="15">
        <v>119.5</v>
      </c>
      <c r="D28" s="115">
        <v>7.4</v>
      </c>
      <c r="E28" s="5">
        <v>79.5</v>
      </c>
      <c r="F28" s="115">
        <v>2.6</v>
      </c>
      <c r="G28" s="14">
        <f t="shared" si="0"/>
        <v>0.66527196652719667</v>
      </c>
      <c r="H28" s="15">
        <f t="shared" si="1"/>
        <v>138.1825</v>
      </c>
      <c r="I28" s="64">
        <v>0.03</v>
      </c>
      <c r="J28" s="64">
        <v>7.1000000000000004E-3</v>
      </c>
      <c r="K28" s="64">
        <v>4.4299999999999999E-3</v>
      </c>
      <c r="L28" s="64">
        <v>2.9E-4</v>
      </c>
      <c r="M28" s="65">
        <v>0.15226000000000001</v>
      </c>
      <c r="N28" s="5">
        <v>5.0999999999999997E-2</v>
      </c>
      <c r="O28" s="5">
        <v>1.2E-2</v>
      </c>
      <c r="P28" s="5"/>
      <c r="Q28" s="5">
        <v>29.7</v>
      </c>
      <c r="R28" s="5">
        <v>6.9</v>
      </c>
      <c r="S28" s="200">
        <v>28.5</v>
      </c>
      <c r="T28" s="199">
        <v>1.8</v>
      </c>
      <c r="U28" s="121">
        <f t="shared" si="2"/>
        <v>6.3157894736842106</v>
      </c>
      <c r="V28" s="5">
        <v>-10</v>
      </c>
      <c r="W28" s="5">
        <v>430</v>
      </c>
      <c r="X28" s="13">
        <v>4.0404040404040327</v>
      </c>
      <c r="Y28" s="13"/>
      <c r="Z28" s="13">
        <v>0.17391304347826075</v>
      </c>
    </row>
    <row r="29" spans="1:26" s="2" customFormat="1" x14ac:dyDescent="0.2">
      <c r="A29" s="2" t="s">
        <v>305</v>
      </c>
      <c r="B29" s="111">
        <v>15.526999999999999</v>
      </c>
      <c r="C29" s="15">
        <v>56.7</v>
      </c>
      <c r="D29" s="115">
        <v>1.4</v>
      </c>
      <c r="E29" s="5">
        <v>38.6</v>
      </c>
      <c r="F29" s="115">
        <v>2.4</v>
      </c>
      <c r="G29" s="14">
        <f t="shared" si="0"/>
        <v>0.6807760141093474</v>
      </c>
      <c r="H29" s="15">
        <f t="shared" si="1"/>
        <v>65.771000000000001</v>
      </c>
      <c r="I29" s="64">
        <v>0.04</v>
      </c>
      <c r="J29" s="64">
        <v>0.01</v>
      </c>
      <c r="K29" s="64">
        <v>4.4999999999999997E-3</v>
      </c>
      <c r="L29" s="64">
        <v>3.2000000000000003E-4</v>
      </c>
      <c r="M29" s="65">
        <v>5.2416999999999998E-2</v>
      </c>
      <c r="N29" s="5">
        <v>6.0999999999999999E-2</v>
      </c>
      <c r="O29" s="5">
        <v>1.7999999999999999E-2</v>
      </c>
      <c r="P29" s="5"/>
      <c r="Q29" s="5">
        <v>39</v>
      </c>
      <c r="R29" s="5">
        <v>10</v>
      </c>
      <c r="S29" s="200">
        <v>28.9</v>
      </c>
      <c r="T29" s="199">
        <v>2.1</v>
      </c>
      <c r="U29" s="121">
        <f t="shared" si="2"/>
        <v>7.2664359861591699</v>
      </c>
      <c r="V29" s="5">
        <v>350</v>
      </c>
      <c r="W29" s="5">
        <v>470</v>
      </c>
      <c r="X29" s="13">
        <v>25.897435897435905</v>
      </c>
      <c r="Y29" s="13"/>
      <c r="Z29" s="13">
        <v>1.0100000000000002</v>
      </c>
    </row>
    <row r="30" spans="1:26" s="2" customFormat="1" x14ac:dyDescent="0.2">
      <c r="A30" s="2" t="s">
        <v>306</v>
      </c>
      <c r="B30" s="111">
        <v>21.786000000000001</v>
      </c>
      <c r="C30" s="15">
        <v>87.2</v>
      </c>
      <c r="D30" s="115">
        <v>2.6</v>
      </c>
      <c r="E30" s="5">
        <v>53.79</v>
      </c>
      <c r="F30" s="115">
        <v>0.75</v>
      </c>
      <c r="G30" s="14">
        <f t="shared" si="0"/>
        <v>0.61685779816513764</v>
      </c>
      <c r="H30" s="15">
        <f t="shared" si="1"/>
        <v>99.840649999999997</v>
      </c>
      <c r="I30" s="64">
        <v>2.7099999999999999E-2</v>
      </c>
      <c r="J30" s="64">
        <v>5.8999999999999999E-3</v>
      </c>
      <c r="K30" s="64">
        <v>4.5100000000000001E-3</v>
      </c>
      <c r="L30" s="64">
        <v>2.1000000000000001E-4</v>
      </c>
      <c r="M30" s="65">
        <v>4.2313000000000003E-3</v>
      </c>
      <c r="N30" s="5">
        <v>4.2299999999999997E-2</v>
      </c>
      <c r="O30" s="5">
        <v>9.7000000000000003E-3</v>
      </c>
      <c r="P30" s="5"/>
      <c r="Q30" s="5">
        <v>26.8</v>
      </c>
      <c r="R30" s="5">
        <v>5.8</v>
      </c>
      <c r="S30" s="200">
        <v>29</v>
      </c>
      <c r="T30" s="199">
        <v>1.4</v>
      </c>
      <c r="U30" s="121">
        <f t="shared" si="2"/>
        <v>4.8275862068965516</v>
      </c>
      <c r="V30" s="5">
        <v>-180</v>
      </c>
      <c r="W30" s="5">
        <v>350</v>
      </c>
      <c r="X30" s="13">
        <v>-8.2089552238805865</v>
      </c>
      <c r="Y30" s="13"/>
      <c r="Z30" s="13">
        <v>-0.37931034482758608</v>
      </c>
    </row>
    <row r="31" spans="1:26" s="2" customFormat="1" x14ac:dyDescent="0.2">
      <c r="A31" s="2" t="s">
        <v>307</v>
      </c>
      <c r="B31" s="111">
        <v>22.358000000000001</v>
      </c>
      <c r="C31" s="15">
        <v>57.8</v>
      </c>
      <c r="D31" s="115">
        <v>2.2999999999999998</v>
      </c>
      <c r="E31" s="5">
        <v>27.65</v>
      </c>
      <c r="F31" s="115">
        <v>0.64</v>
      </c>
      <c r="G31" s="14">
        <f t="shared" si="0"/>
        <v>0.47837370242214533</v>
      </c>
      <c r="H31" s="15">
        <f t="shared" si="1"/>
        <v>64.297749999999994</v>
      </c>
      <c r="I31" s="64">
        <v>2.5499999999999998E-2</v>
      </c>
      <c r="J31" s="64">
        <v>7.6E-3</v>
      </c>
      <c r="K31" s="64">
        <v>4.5399999999999998E-3</v>
      </c>
      <c r="L31" s="64">
        <v>2.9E-4</v>
      </c>
      <c r="M31" s="65">
        <v>-9.1897000000000006E-2</v>
      </c>
      <c r="N31" s="5">
        <v>3.9E-2</v>
      </c>
      <c r="O31" s="5">
        <v>1.2999999999999999E-2</v>
      </c>
      <c r="P31" s="5"/>
      <c r="Q31" s="5">
        <v>26.7</v>
      </c>
      <c r="R31" s="5">
        <v>7.1</v>
      </c>
      <c r="S31" s="200">
        <v>29.2</v>
      </c>
      <c r="T31" s="199">
        <v>1.9</v>
      </c>
      <c r="U31" s="121">
        <f t="shared" si="2"/>
        <v>6.506849315068493</v>
      </c>
      <c r="V31" s="5">
        <v>-270</v>
      </c>
      <c r="W31" s="5">
        <v>420</v>
      </c>
      <c r="X31" s="13">
        <v>-9.3632958801498134</v>
      </c>
      <c r="Y31" s="13"/>
      <c r="Z31" s="13">
        <v>-0.35211267605633806</v>
      </c>
    </row>
    <row r="32" spans="1:26" s="2" customFormat="1" x14ac:dyDescent="0.2">
      <c r="A32" s="2" t="s">
        <v>308</v>
      </c>
      <c r="B32" s="111">
        <v>23.012</v>
      </c>
      <c r="C32" s="15">
        <v>52.9</v>
      </c>
      <c r="D32" s="115">
        <v>2.8</v>
      </c>
      <c r="E32" s="5">
        <v>29.8</v>
      </c>
      <c r="F32" s="115">
        <v>1.1000000000000001</v>
      </c>
      <c r="G32" s="14">
        <f t="shared" si="0"/>
        <v>0.56332703213610591</v>
      </c>
      <c r="H32" s="15">
        <f t="shared" si="1"/>
        <v>59.902999999999999</v>
      </c>
      <c r="I32" s="64">
        <v>2.6599999999999999E-2</v>
      </c>
      <c r="J32" s="64">
        <v>7.1000000000000004E-3</v>
      </c>
      <c r="K32" s="64">
        <v>4.5399999999999998E-3</v>
      </c>
      <c r="L32" s="64">
        <v>2.7999999999999998E-4</v>
      </c>
      <c r="M32" s="65">
        <v>-5.6064999999999997E-2</v>
      </c>
      <c r="N32" s="5">
        <v>0.04</v>
      </c>
      <c r="O32" s="5">
        <v>1.2999999999999999E-2</v>
      </c>
      <c r="P32" s="5"/>
      <c r="Q32" s="5">
        <v>26.1</v>
      </c>
      <c r="R32" s="5">
        <v>7</v>
      </c>
      <c r="S32" s="200">
        <v>29.2</v>
      </c>
      <c r="T32" s="199">
        <v>1.8</v>
      </c>
      <c r="U32" s="121">
        <f t="shared" si="2"/>
        <v>6.1643835616438363</v>
      </c>
      <c r="V32" s="5">
        <v>-330</v>
      </c>
      <c r="W32" s="5">
        <v>430</v>
      </c>
      <c r="X32" s="13">
        <v>-11.877394636015314</v>
      </c>
      <c r="Y32" s="13"/>
      <c r="Z32" s="13">
        <v>-0.44285714285714256</v>
      </c>
    </row>
    <row r="33" spans="1:26" s="2" customFormat="1" x14ac:dyDescent="0.2">
      <c r="A33" s="2" t="s">
        <v>309</v>
      </c>
      <c r="B33" s="111">
        <v>21.558</v>
      </c>
      <c r="C33" s="15">
        <v>54.6</v>
      </c>
      <c r="D33" s="115">
        <v>1.3</v>
      </c>
      <c r="E33" s="5">
        <v>29.8</v>
      </c>
      <c r="F33" s="115">
        <v>1.4</v>
      </c>
      <c r="G33" s="14">
        <f t="shared" si="0"/>
        <v>0.54578754578754574</v>
      </c>
      <c r="H33" s="15">
        <f t="shared" si="1"/>
        <v>61.603000000000002</v>
      </c>
      <c r="I33" s="64">
        <v>3.0300000000000001E-2</v>
      </c>
      <c r="J33" s="64">
        <v>8.5000000000000006E-3</v>
      </c>
      <c r="K33" s="64">
        <v>4.5599999999999998E-3</v>
      </c>
      <c r="L33" s="64">
        <v>2.9E-4</v>
      </c>
      <c r="M33" s="65">
        <v>8.2660999999999998E-2</v>
      </c>
      <c r="N33" s="5">
        <v>4.8000000000000001E-2</v>
      </c>
      <c r="O33" s="5">
        <v>1.6E-2</v>
      </c>
      <c r="P33" s="5"/>
      <c r="Q33" s="5">
        <v>29.6</v>
      </c>
      <c r="R33" s="5">
        <v>8.3000000000000007</v>
      </c>
      <c r="S33" s="200">
        <v>29.3</v>
      </c>
      <c r="T33" s="199">
        <v>1.8</v>
      </c>
      <c r="U33" s="121">
        <f t="shared" si="2"/>
        <v>6.1433447098976108</v>
      </c>
      <c r="V33" s="5">
        <v>-110</v>
      </c>
      <c r="W33" s="5">
        <v>480</v>
      </c>
      <c r="X33" s="13">
        <v>1.0135135135135198</v>
      </c>
      <c r="Y33" s="13"/>
      <c r="Z33" s="13">
        <v>3.6144578313253094E-2</v>
      </c>
    </row>
    <row r="34" spans="1:26" s="2" customFormat="1" x14ac:dyDescent="0.2">
      <c r="A34" s="2" t="s">
        <v>310</v>
      </c>
      <c r="B34" s="111">
        <v>21.213000000000001</v>
      </c>
      <c r="C34" s="15">
        <v>62.4</v>
      </c>
      <c r="D34" s="115">
        <v>0.98</v>
      </c>
      <c r="E34" s="5">
        <v>32.4</v>
      </c>
      <c r="F34" s="115">
        <v>0.41</v>
      </c>
      <c r="G34" s="14">
        <f t="shared" si="0"/>
        <v>0.51923076923076927</v>
      </c>
      <c r="H34" s="15">
        <f t="shared" si="1"/>
        <v>70.013999999999996</v>
      </c>
      <c r="I34" s="64">
        <v>2.7699999999999999E-2</v>
      </c>
      <c r="J34" s="64">
        <v>7.3000000000000001E-3</v>
      </c>
      <c r="K34" s="64">
        <v>4.5900000000000003E-3</v>
      </c>
      <c r="L34" s="64">
        <v>2.7999999999999998E-4</v>
      </c>
      <c r="M34" s="65">
        <v>0.23254</v>
      </c>
      <c r="N34" s="5">
        <v>0.04</v>
      </c>
      <c r="O34" s="5">
        <v>1.2E-2</v>
      </c>
      <c r="P34" s="5"/>
      <c r="Q34" s="5">
        <v>28</v>
      </c>
      <c r="R34" s="5">
        <v>7.3</v>
      </c>
      <c r="S34" s="200">
        <v>29.5</v>
      </c>
      <c r="T34" s="199">
        <v>1.8</v>
      </c>
      <c r="U34" s="121">
        <f t="shared" si="2"/>
        <v>6.1016949152542379</v>
      </c>
      <c r="V34" s="5">
        <v>-300</v>
      </c>
      <c r="W34" s="5">
        <v>450</v>
      </c>
      <c r="X34" s="13">
        <v>-5.3571428571428603</v>
      </c>
      <c r="Y34" s="13"/>
      <c r="Z34" s="13">
        <v>-0.20547945205479454</v>
      </c>
    </row>
    <row r="35" spans="1:26" s="2" customFormat="1" x14ac:dyDescent="0.2">
      <c r="A35" s="2" t="s">
        <v>311</v>
      </c>
      <c r="B35" s="111">
        <v>21.087</v>
      </c>
      <c r="C35" s="15">
        <v>90.6</v>
      </c>
      <c r="D35" s="115">
        <v>4.7</v>
      </c>
      <c r="E35" s="5">
        <v>38.4</v>
      </c>
      <c r="F35" s="115">
        <v>1.2</v>
      </c>
      <c r="G35" s="14">
        <f t="shared" ref="G35:G66" si="3">E35/C35</f>
        <v>0.42384105960264901</v>
      </c>
      <c r="H35" s="15">
        <f t="shared" ref="H35:H66" si="4">C35+(0.235*E35)</f>
        <v>99.623999999999995</v>
      </c>
      <c r="I35" s="64">
        <v>3.3700000000000001E-2</v>
      </c>
      <c r="J35" s="64">
        <v>5.7000000000000002E-3</v>
      </c>
      <c r="K35" s="64">
        <v>4.64E-3</v>
      </c>
      <c r="L35" s="64">
        <v>2.2000000000000001E-4</v>
      </c>
      <c r="M35" s="65">
        <v>-8.7590000000000001E-2</v>
      </c>
      <c r="N35" s="5">
        <v>5.2999999999999999E-2</v>
      </c>
      <c r="O35" s="5">
        <v>0.01</v>
      </c>
      <c r="P35" s="5"/>
      <c r="Q35" s="5">
        <v>33.4</v>
      </c>
      <c r="R35" s="5">
        <v>5.6</v>
      </c>
      <c r="S35" s="200">
        <v>29.8</v>
      </c>
      <c r="T35" s="199">
        <v>1.4</v>
      </c>
      <c r="U35" s="121">
        <f t="shared" si="2"/>
        <v>4.6979865771812079</v>
      </c>
      <c r="V35" s="5">
        <v>120</v>
      </c>
      <c r="W35" s="5">
        <v>340</v>
      </c>
      <c r="X35" s="13">
        <v>10.77844311377245</v>
      </c>
      <c r="Y35" s="13"/>
      <c r="Z35" s="13">
        <v>0.64285714285714257</v>
      </c>
    </row>
    <row r="36" spans="1:26" s="4" customFormat="1" x14ac:dyDescent="0.2">
      <c r="A36" s="4" t="s">
        <v>312</v>
      </c>
      <c r="B36" s="112">
        <v>15.099</v>
      </c>
      <c r="C36" s="9">
        <v>45.8</v>
      </c>
      <c r="D36" s="117">
        <v>2.4</v>
      </c>
      <c r="E36" s="10">
        <v>23.17</v>
      </c>
      <c r="F36" s="117">
        <v>0.97</v>
      </c>
      <c r="G36" s="8">
        <f t="shared" si="3"/>
        <v>0.50589519650655024</v>
      </c>
      <c r="H36" s="9">
        <f t="shared" si="4"/>
        <v>51.244949999999996</v>
      </c>
      <c r="I36" s="66">
        <v>5.6000000000000001E-2</v>
      </c>
      <c r="J36" s="66">
        <v>1.4E-2</v>
      </c>
      <c r="K36" s="66">
        <v>4.6299999999999996E-3</v>
      </c>
      <c r="L36" s="66">
        <v>3.8999999999999999E-4</v>
      </c>
      <c r="M36" s="67">
        <v>-2.9231E-2</v>
      </c>
      <c r="N36" s="10">
        <v>9.4E-2</v>
      </c>
      <c r="O36" s="10">
        <v>2.5999999999999999E-2</v>
      </c>
      <c r="P36" s="10"/>
      <c r="Q36" s="10">
        <v>54</v>
      </c>
      <c r="R36" s="10">
        <v>13</v>
      </c>
      <c r="S36" s="201">
        <v>29.8</v>
      </c>
      <c r="T36" s="202">
        <v>2.5</v>
      </c>
      <c r="U36" s="146">
        <f t="shared" si="2"/>
        <v>8.3892617449664435</v>
      </c>
      <c r="V36" s="11">
        <v>1090</v>
      </c>
      <c r="W36" s="10">
        <v>520</v>
      </c>
      <c r="X36" s="47">
        <v>44.814814814814817</v>
      </c>
      <c r="Y36" s="47"/>
      <c r="Z36" s="47">
        <v>1.8615384615384616</v>
      </c>
    </row>
    <row r="37" spans="1:26" s="2" customFormat="1" x14ac:dyDescent="0.2">
      <c r="A37" s="2" t="s">
        <v>313</v>
      </c>
      <c r="B37" s="111">
        <v>22.285</v>
      </c>
      <c r="C37" s="15">
        <v>58.5</v>
      </c>
      <c r="D37" s="115">
        <v>4.5</v>
      </c>
      <c r="E37" s="5">
        <v>23.7</v>
      </c>
      <c r="F37" s="115">
        <v>1.2</v>
      </c>
      <c r="G37" s="14">
        <f t="shared" si="3"/>
        <v>0.40512820512820513</v>
      </c>
      <c r="H37" s="15">
        <f t="shared" si="4"/>
        <v>64.069500000000005</v>
      </c>
      <c r="I37" s="64">
        <v>2.9000000000000001E-2</v>
      </c>
      <c r="J37" s="64">
        <v>8.6E-3</v>
      </c>
      <c r="K37" s="64">
        <v>4.6600000000000001E-3</v>
      </c>
      <c r="L37" s="64">
        <v>2.7999999999999998E-4</v>
      </c>
      <c r="M37" s="65">
        <v>-5.2126999999999998E-3</v>
      </c>
      <c r="N37" s="5">
        <v>4.7E-2</v>
      </c>
      <c r="O37" s="5">
        <v>1.4E-2</v>
      </c>
      <c r="P37" s="5"/>
      <c r="Q37" s="5">
        <v>28.3</v>
      </c>
      <c r="R37" s="5">
        <v>8.5</v>
      </c>
      <c r="S37" s="200">
        <v>30</v>
      </c>
      <c r="T37" s="199">
        <v>1.8</v>
      </c>
      <c r="U37" s="121">
        <f t="shared" si="2"/>
        <v>6.0000000000000009</v>
      </c>
      <c r="V37" s="5">
        <v>-190</v>
      </c>
      <c r="W37" s="5">
        <v>470</v>
      </c>
      <c r="X37" s="13">
        <v>-6.0070671378091856</v>
      </c>
      <c r="Y37" s="13"/>
      <c r="Z37" s="13">
        <v>-0.19999999999999993</v>
      </c>
    </row>
    <row r="38" spans="1:26" s="2" customFormat="1" x14ac:dyDescent="0.2">
      <c r="A38" s="2" t="s">
        <v>314</v>
      </c>
      <c r="B38" s="111">
        <v>20.189</v>
      </c>
      <c r="C38" s="15">
        <v>89</v>
      </c>
      <c r="D38" s="115">
        <v>6.4</v>
      </c>
      <c r="E38" s="5">
        <v>60.2</v>
      </c>
      <c r="F38" s="115">
        <v>4.0999999999999996</v>
      </c>
      <c r="G38" s="14">
        <f t="shared" si="3"/>
        <v>0.67640449438202255</v>
      </c>
      <c r="H38" s="15">
        <f t="shared" si="4"/>
        <v>103.14700000000001</v>
      </c>
      <c r="I38" s="64">
        <v>3.0099999999999998E-2</v>
      </c>
      <c r="J38" s="64">
        <v>5.4999999999999997E-3</v>
      </c>
      <c r="K38" s="64">
        <v>4.7000000000000002E-3</v>
      </c>
      <c r="L38" s="64">
        <v>2.1000000000000001E-4</v>
      </c>
      <c r="M38" s="65">
        <v>0.17574000000000001</v>
      </c>
      <c r="N38" s="5">
        <v>4.6300000000000001E-2</v>
      </c>
      <c r="O38" s="5">
        <v>8.6E-3</v>
      </c>
      <c r="P38" s="5"/>
      <c r="Q38" s="5">
        <v>29.9</v>
      </c>
      <c r="R38" s="5">
        <v>5.4</v>
      </c>
      <c r="S38" s="200">
        <v>30.2</v>
      </c>
      <c r="T38" s="199">
        <v>1.4</v>
      </c>
      <c r="U38" s="121">
        <f t="shared" si="2"/>
        <v>4.6357615894039732</v>
      </c>
      <c r="V38" s="5">
        <v>-30</v>
      </c>
      <c r="W38" s="5">
        <v>330</v>
      </c>
      <c r="X38" s="13">
        <v>-1.0033444816053505</v>
      </c>
      <c r="Y38" s="13"/>
      <c r="Z38" s="13">
        <v>-5.5555555555555684E-2</v>
      </c>
    </row>
    <row r="39" spans="1:26" s="2" customFormat="1" x14ac:dyDescent="0.2">
      <c r="A39" s="2" t="s">
        <v>315</v>
      </c>
      <c r="B39" s="111">
        <v>23.268000000000001</v>
      </c>
      <c r="C39" s="15">
        <v>85.1</v>
      </c>
      <c r="D39" s="115">
        <v>4.5999999999999996</v>
      </c>
      <c r="E39" s="5">
        <v>71.400000000000006</v>
      </c>
      <c r="F39" s="115">
        <v>2.6</v>
      </c>
      <c r="G39" s="14">
        <f t="shared" si="3"/>
        <v>0.83901292596944788</v>
      </c>
      <c r="H39" s="15">
        <f t="shared" si="4"/>
        <v>101.87899999999999</v>
      </c>
      <c r="I39" s="64">
        <v>2.9399999999999999E-2</v>
      </c>
      <c r="J39" s="64">
        <v>5.1000000000000004E-3</v>
      </c>
      <c r="K39" s="64">
        <v>4.7299999999999998E-3</v>
      </c>
      <c r="L39" s="64">
        <v>2.4000000000000001E-4</v>
      </c>
      <c r="M39" s="65">
        <v>0.17111000000000001</v>
      </c>
      <c r="N39" s="5">
        <v>4.4900000000000002E-2</v>
      </c>
      <c r="O39" s="5">
        <v>8.3000000000000001E-3</v>
      </c>
      <c r="P39" s="5"/>
      <c r="Q39" s="5">
        <v>29.1</v>
      </c>
      <c r="R39" s="5">
        <v>5</v>
      </c>
      <c r="S39" s="200">
        <v>30.4</v>
      </c>
      <c r="T39" s="199">
        <v>1.6</v>
      </c>
      <c r="U39" s="121">
        <f t="shared" si="2"/>
        <v>5.2631578947368425</v>
      </c>
      <c r="V39" s="5">
        <v>-90</v>
      </c>
      <c r="W39" s="5">
        <v>280</v>
      </c>
      <c r="X39" s="13">
        <v>-4.4673539518900185</v>
      </c>
      <c r="Y39" s="13"/>
      <c r="Z39" s="13">
        <v>-0.25999999999999945</v>
      </c>
    </row>
    <row r="40" spans="1:26" s="2" customFormat="1" x14ac:dyDescent="0.2">
      <c r="A40" s="2" t="s">
        <v>316</v>
      </c>
      <c r="B40" s="111">
        <v>23.225999999999999</v>
      </c>
      <c r="C40" s="15">
        <v>323.8</v>
      </c>
      <c r="D40" s="115">
        <v>3.6</v>
      </c>
      <c r="E40" s="5">
        <v>184.8</v>
      </c>
      <c r="F40" s="115">
        <v>6</v>
      </c>
      <c r="G40" s="14">
        <f t="shared" si="3"/>
        <v>0.57072266831377394</v>
      </c>
      <c r="H40" s="15">
        <f t="shared" si="4"/>
        <v>367.22800000000001</v>
      </c>
      <c r="I40" s="64">
        <v>3.0700000000000002E-2</v>
      </c>
      <c r="J40" s="64">
        <v>2E-3</v>
      </c>
      <c r="K40" s="64">
        <v>4.7400000000000003E-3</v>
      </c>
      <c r="L40" s="64">
        <v>1.1E-4</v>
      </c>
      <c r="M40" s="65">
        <v>0.21174000000000001</v>
      </c>
      <c r="N40" s="5">
        <v>4.7300000000000002E-2</v>
      </c>
      <c r="O40" s="5">
        <v>3.0999999999999999E-3</v>
      </c>
      <c r="P40" s="5"/>
      <c r="Q40" s="5">
        <v>30.7</v>
      </c>
      <c r="R40" s="5">
        <v>2</v>
      </c>
      <c r="S40" s="200">
        <v>30.49</v>
      </c>
      <c r="T40" s="199">
        <v>0.72</v>
      </c>
      <c r="U40" s="121">
        <f t="shared" si="2"/>
        <v>2.3614299770416531</v>
      </c>
      <c r="V40" s="5">
        <v>30</v>
      </c>
      <c r="W40" s="5">
        <v>130</v>
      </c>
      <c r="X40" s="13">
        <v>0.68403908794788526</v>
      </c>
      <c r="Y40" s="13"/>
      <c r="Z40" s="13">
        <v>0.10500000000000043</v>
      </c>
    </row>
    <row r="41" spans="1:26" s="2" customFormat="1" x14ac:dyDescent="0.2">
      <c r="A41" s="2" t="s">
        <v>317</v>
      </c>
      <c r="B41" s="111">
        <v>21.087</v>
      </c>
      <c r="C41" s="15">
        <v>103.2</v>
      </c>
      <c r="D41" s="115">
        <v>5.7</v>
      </c>
      <c r="E41" s="5">
        <v>63</v>
      </c>
      <c r="F41" s="115">
        <v>2.2999999999999998</v>
      </c>
      <c r="G41" s="14">
        <f t="shared" si="3"/>
        <v>0.61046511627906974</v>
      </c>
      <c r="H41" s="15">
        <f t="shared" si="4"/>
        <v>118.005</v>
      </c>
      <c r="I41" s="64">
        <v>3.0499999999999999E-2</v>
      </c>
      <c r="J41" s="64">
        <v>5.4999999999999997E-3</v>
      </c>
      <c r="K41" s="64">
        <v>4.7699999999999999E-3</v>
      </c>
      <c r="L41" s="64">
        <v>2.4000000000000001E-4</v>
      </c>
      <c r="M41" s="65">
        <v>-6.1006999999999999E-2</v>
      </c>
      <c r="N41" s="5">
        <v>4.8500000000000001E-2</v>
      </c>
      <c r="O41" s="5">
        <v>9.1000000000000004E-3</v>
      </c>
      <c r="P41" s="5"/>
      <c r="Q41" s="5">
        <v>30.2</v>
      </c>
      <c r="R41" s="5">
        <v>5.4</v>
      </c>
      <c r="S41" s="200">
        <v>30.7</v>
      </c>
      <c r="T41" s="199">
        <v>1.6</v>
      </c>
      <c r="U41" s="121">
        <f t="shared" si="2"/>
        <v>5.2117263843648214</v>
      </c>
      <c r="V41" s="5">
        <v>-60</v>
      </c>
      <c r="W41" s="5">
        <v>320</v>
      </c>
      <c r="X41" s="13">
        <v>-1.655629139072845</v>
      </c>
      <c r="Y41" s="13"/>
      <c r="Z41" s="13">
        <v>-9.2592592592592587E-2</v>
      </c>
    </row>
    <row r="42" spans="1:26" s="2" customFormat="1" x14ac:dyDescent="0.2">
      <c r="A42" s="2" t="s">
        <v>318</v>
      </c>
      <c r="B42" s="111">
        <v>7.5797999999999996</v>
      </c>
      <c r="C42" s="15">
        <v>73.099999999999994</v>
      </c>
      <c r="D42" s="115">
        <v>5.6</v>
      </c>
      <c r="E42" s="5">
        <v>34</v>
      </c>
      <c r="F42" s="115">
        <v>2</v>
      </c>
      <c r="G42" s="14">
        <f t="shared" si="3"/>
        <v>0.46511627906976749</v>
      </c>
      <c r="H42" s="15">
        <f t="shared" si="4"/>
        <v>81.089999999999989</v>
      </c>
      <c r="I42" s="64">
        <v>3.6400000000000002E-2</v>
      </c>
      <c r="J42" s="64">
        <v>8.8999999999999999E-3</v>
      </c>
      <c r="K42" s="64">
        <v>4.8500000000000001E-3</v>
      </c>
      <c r="L42" s="64">
        <v>4.2000000000000002E-4</v>
      </c>
      <c r="M42" s="65">
        <v>0.12959999999999999</v>
      </c>
      <c r="N42" s="5">
        <v>5.8999999999999997E-2</v>
      </c>
      <c r="O42" s="5">
        <v>1.6E-2</v>
      </c>
      <c r="P42" s="5"/>
      <c r="Q42" s="5">
        <v>36</v>
      </c>
      <c r="R42" s="5">
        <v>8.6999999999999993</v>
      </c>
      <c r="S42" s="200">
        <v>31.2</v>
      </c>
      <c r="T42" s="199">
        <v>2.7</v>
      </c>
      <c r="U42" s="121">
        <f t="shared" si="2"/>
        <v>8.6538461538461551</v>
      </c>
      <c r="V42" s="5">
        <v>270</v>
      </c>
      <c r="W42" s="5">
        <v>520</v>
      </c>
      <c r="X42" s="13">
        <v>13.33333333333333</v>
      </c>
      <c r="Y42" s="13"/>
      <c r="Z42" s="13">
        <v>0.55172413793103459</v>
      </c>
    </row>
    <row r="43" spans="1:26" s="2" customFormat="1" x14ac:dyDescent="0.2">
      <c r="A43" s="2" t="s">
        <v>319</v>
      </c>
      <c r="B43" s="111">
        <v>23.311</v>
      </c>
      <c r="C43" s="15">
        <v>45.5</v>
      </c>
      <c r="D43" s="115">
        <v>2.8</v>
      </c>
      <c r="E43" s="5">
        <v>22.8</v>
      </c>
      <c r="F43" s="115">
        <v>1.3</v>
      </c>
      <c r="G43" s="14">
        <f t="shared" si="3"/>
        <v>0.50109890109890109</v>
      </c>
      <c r="H43" s="15">
        <f t="shared" si="4"/>
        <v>50.857999999999997</v>
      </c>
      <c r="I43" s="64">
        <v>3.6600000000000001E-2</v>
      </c>
      <c r="J43" s="64">
        <v>9.9000000000000008E-3</v>
      </c>
      <c r="K43" s="64">
        <v>4.8599999999999997E-3</v>
      </c>
      <c r="L43" s="64">
        <v>3.2000000000000003E-4</v>
      </c>
      <c r="M43" s="65">
        <v>0.16034999999999999</v>
      </c>
      <c r="N43" s="5">
        <v>5.0999999999999997E-2</v>
      </c>
      <c r="O43" s="5">
        <v>1.6E-2</v>
      </c>
      <c r="P43" s="5"/>
      <c r="Q43" s="5">
        <v>35.4</v>
      </c>
      <c r="R43" s="5">
        <v>9.6</v>
      </c>
      <c r="S43" s="200">
        <v>31.2</v>
      </c>
      <c r="T43" s="199">
        <v>2.1</v>
      </c>
      <c r="U43" s="121">
        <f t="shared" si="2"/>
        <v>6.7307692307692317</v>
      </c>
      <c r="V43" s="5">
        <v>-210</v>
      </c>
      <c r="W43" s="5">
        <v>520</v>
      </c>
      <c r="X43" s="13">
        <v>11.864406779661019</v>
      </c>
      <c r="Y43" s="13"/>
      <c r="Z43" s="13">
        <v>0.43749999999999994</v>
      </c>
    </row>
    <row r="44" spans="1:26" s="2" customFormat="1" x14ac:dyDescent="0.2">
      <c r="A44" s="2" t="s">
        <v>320</v>
      </c>
      <c r="B44" s="111">
        <v>23.067</v>
      </c>
      <c r="C44" s="15">
        <v>224.3</v>
      </c>
      <c r="D44" s="115">
        <v>4.3</v>
      </c>
      <c r="E44" s="5">
        <v>210.2</v>
      </c>
      <c r="F44" s="115">
        <v>4.5999999999999996</v>
      </c>
      <c r="G44" s="14">
        <f t="shared" si="3"/>
        <v>0.93713776192599185</v>
      </c>
      <c r="H44" s="15">
        <f t="shared" si="4"/>
        <v>273.697</v>
      </c>
      <c r="I44" s="64">
        <v>3.3399999999999999E-2</v>
      </c>
      <c r="J44" s="64">
        <v>2.8999999999999998E-3</v>
      </c>
      <c r="K44" s="64">
        <v>4.9300000000000004E-3</v>
      </c>
      <c r="L44" s="64">
        <v>1.4999999999999999E-4</v>
      </c>
      <c r="M44" s="65">
        <v>-4.0072000000000003E-2</v>
      </c>
      <c r="N44" s="5">
        <v>5.0999999999999997E-2</v>
      </c>
      <c r="O44" s="5">
        <v>5.1000000000000004E-3</v>
      </c>
      <c r="P44" s="5"/>
      <c r="Q44" s="5">
        <v>33.299999999999997</v>
      </c>
      <c r="R44" s="5">
        <v>2.9</v>
      </c>
      <c r="S44" s="200">
        <v>31.67</v>
      </c>
      <c r="T44" s="199">
        <v>0.95</v>
      </c>
      <c r="U44" s="121">
        <f t="shared" si="2"/>
        <v>2.9996842437638138</v>
      </c>
      <c r="V44" s="5">
        <v>130</v>
      </c>
      <c r="W44" s="5">
        <v>180</v>
      </c>
      <c r="X44" s="13">
        <v>4.8948948948948861</v>
      </c>
      <c r="Y44" s="13"/>
      <c r="Z44" s="13">
        <v>0.56206896551723984</v>
      </c>
    </row>
    <row r="45" spans="1:26" s="2" customFormat="1" x14ac:dyDescent="0.2">
      <c r="A45" s="2" t="s">
        <v>321</v>
      </c>
      <c r="B45" s="111">
        <v>21.215</v>
      </c>
      <c r="C45" s="15">
        <v>45.3</v>
      </c>
      <c r="D45" s="115">
        <v>3.2</v>
      </c>
      <c r="E45" s="5">
        <v>23.1</v>
      </c>
      <c r="F45" s="115">
        <v>1.4</v>
      </c>
      <c r="G45" s="14">
        <f t="shared" si="3"/>
        <v>0.50993377483443714</v>
      </c>
      <c r="H45" s="15">
        <f t="shared" si="4"/>
        <v>50.728499999999997</v>
      </c>
      <c r="I45" s="64">
        <v>0.04</v>
      </c>
      <c r="J45" s="64">
        <v>1.0999999999999999E-2</v>
      </c>
      <c r="K45" s="64">
        <v>4.96E-3</v>
      </c>
      <c r="L45" s="64">
        <v>2.7999999999999998E-4</v>
      </c>
      <c r="M45" s="65">
        <v>0.10882</v>
      </c>
      <c r="N45" s="5">
        <v>5.6000000000000001E-2</v>
      </c>
      <c r="O45" s="5">
        <v>1.7000000000000001E-2</v>
      </c>
      <c r="P45" s="5"/>
      <c r="Q45" s="5">
        <v>40</v>
      </c>
      <c r="R45" s="5">
        <v>11</v>
      </c>
      <c r="S45" s="200">
        <v>31.9</v>
      </c>
      <c r="T45" s="199">
        <v>1.8</v>
      </c>
      <c r="U45" s="121">
        <f t="shared" si="2"/>
        <v>5.6426332288401255</v>
      </c>
      <c r="V45" s="5">
        <v>170</v>
      </c>
      <c r="W45" s="5">
        <v>490</v>
      </c>
      <c r="X45" s="13">
        <v>20.25</v>
      </c>
      <c r="Y45" s="13"/>
      <c r="Z45" s="13">
        <v>0.73636363636363644</v>
      </c>
    </row>
    <row r="46" spans="1:26" s="2" customFormat="1" x14ac:dyDescent="0.2">
      <c r="A46" s="2" t="s">
        <v>322</v>
      </c>
      <c r="B46" s="111">
        <v>22.754999999999999</v>
      </c>
      <c r="C46" s="15">
        <v>424</v>
      </c>
      <c r="D46" s="115">
        <v>25</v>
      </c>
      <c r="E46" s="5">
        <v>200.3</v>
      </c>
      <c r="F46" s="115">
        <v>5.5</v>
      </c>
      <c r="G46" s="14">
        <f t="shared" si="3"/>
        <v>0.47240566037735854</v>
      </c>
      <c r="H46" s="15">
        <f t="shared" si="4"/>
        <v>471.07049999999998</v>
      </c>
      <c r="I46" s="64">
        <v>3.3099999999999997E-2</v>
      </c>
      <c r="J46" s="64">
        <v>2.3E-3</v>
      </c>
      <c r="K46" s="64">
        <v>4.9699999999999996E-3</v>
      </c>
      <c r="L46" s="64">
        <v>1.2E-4</v>
      </c>
      <c r="M46" s="65">
        <v>0.24228</v>
      </c>
      <c r="N46" s="5">
        <v>4.8500000000000001E-2</v>
      </c>
      <c r="O46" s="5">
        <v>3.3999999999999998E-3</v>
      </c>
      <c r="P46" s="5"/>
      <c r="Q46" s="5">
        <v>33</v>
      </c>
      <c r="R46" s="5">
        <v>2.2999999999999998</v>
      </c>
      <c r="S46" s="200">
        <v>31.94</v>
      </c>
      <c r="T46" s="199">
        <v>0.79</v>
      </c>
      <c r="U46" s="121">
        <f t="shared" si="2"/>
        <v>2.4733876017532874</v>
      </c>
      <c r="V46" s="5">
        <v>130</v>
      </c>
      <c r="W46" s="5">
        <v>140</v>
      </c>
      <c r="X46" s="13">
        <v>3.2121212121212106</v>
      </c>
      <c r="Y46" s="13"/>
      <c r="Z46" s="13">
        <v>0.46086956521739081</v>
      </c>
    </row>
    <row r="47" spans="1:26" s="2" customFormat="1" x14ac:dyDescent="0.2">
      <c r="A47" s="2" t="s">
        <v>323</v>
      </c>
      <c r="B47" s="111">
        <v>23.202000000000002</v>
      </c>
      <c r="C47" s="15">
        <v>68.099999999999994</v>
      </c>
      <c r="D47" s="115">
        <v>4.5999999999999996</v>
      </c>
      <c r="E47" s="5">
        <v>41.9</v>
      </c>
      <c r="F47" s="115">
        <v>2.4</v>
      </c>
      <c r="G47" s="14">
        <f t="shared" si="3"/>
        <v>0.61527165932452277</v>
      </c>
      <c r="H47" s="15">
        <f t="shared" si="4"/>
        <v>77.946499999999986</v>
      </c>
      <c r="I47" s="64">
        <v>2.58E-2</v>
      </c>
      <c r="J47" s="64">
        <v>6.7999999999999996E-3</v>
      </c>
      <c r="K47" s="64">
        <v>4.9899999999999996E-3</v>
      </c>
      <c r="L47" s="64">
        <v>2.3000000000000001E-4</v>
      </c>
      <c r="M47" s="65">
        <v>1.1454E-3</v>
      </c>
      <c r="N47" s="5">
        <v>4.2000000000000003E-2</v>
      </c>
      <c r="O47" s="5">
        <v>0.01</v>
      </c>
      <c r="P47" s="5"/>
      <c r="Q47" s="5">
        <v>25.4</v>
      </c>
      <c r="R47" s="5">
        <v>6.7</v>
      </c>
      <c r="S47" s="200">
        <v>32.1</v>
      </c>
      <c r="T47" s="199">
        <v>1.5</v>
      </c>
      <c r="U47" s="121">
        <f t="shared" si="2"/>
        <v>4.6728971962616823</v>
      </c>
      <c r="V47" s="5">
        <v>-180</v>
      </c>
      <c r="W47" s="5">
        <v>370</v>
      </c>
      <c r="X47" s="13">
        <v>-26.377952755905532</v>
      </c>
      <c r="Y47" s="13"/>
      <c r="Z47" s="13">
        <v>-1.0000000000000004</v>
      </c>
    </row>
    <row r="48" spans="1:26" s="2" customFormat="1" x14ac:dyDescent="0.2">
      <c r="A48" s="2" t="s">
        <v>324</v>
      </c>
      <c r="B48" s="111">
        <v>21.9</v>
      </c>
      <c r="C48" s="15">
        <v>82.3</v>
      </c>
      <c r="D48" s="115">
        <v>4.4000000000000004</v>
      </c>
      <c r="E48" s="5">
        <v>65.400000000000006</v>
      </c>
      <c r="F48" s="115">
        <v>1.9</v>
      </c>
      <c r="G48" s="14">
        <f t="shared" si="3"/>
        <v>0.79465370595382756</v>
      </c>
      <c r="H48" s="15">
        <f t="shared" si="4"/>
        <v>97.668999999999997</v>
      </c>
      <c r="I48" s="64">
        <v>3.7900000000000003E-2</v>
      </c>
      <c r="J48" s="64">
        <v>6.7999999999999996E-3</v>
      </c>
      <c r="K48" s="64">
        <v>4.9899999999999996E-3</v>
      </c>
      <c r="L48" s="64">
        <v>2.4000000000000001E-4</v>
      </c>
      <c r="M48" s="65">
        <v>0.15961</v>
      </c>
      <c r="N48" s="5">
        <v>5.3800000000000001E-2</v>
      </c>
      <c r="O48" s="5">
        <v>9.5999999999999992E-3</v>
      </c>
      <c r="P48" s="5"/>
      <c r="Q48" s="5">
        <v>37.299999999999997</v>
      </c>
      <c r="R48" s="5">
        <v>6.7</v>
      </c>
      <c r="S48" s="200">
        <v>32.1</v>
      </c>
      <c r="T48" s="199">
        <v>1.5</v>
      </c>
      <c r="U48" s="121">
        <f t="shared" si="2"/>
        <v>4.6728971962616823</v>
      </c>
      <c r="V48" s="5">
        <v>270</v>
      </c>
      <c r="W48" s="5">
        <v>340</v>
      </c>
      <c r="X48" s="13">
        <v>13.94101876675602</v>
      </c>
      <c r="Y48" s="13"/>
      <c r="Z48" s="13">
        <v>0.77611940298507398</v>
      </c>
    </row>
    <row r="49" spans="1:26" s="2" customFormat="1" x14ac:dyDescent="0.2">
      <c r="A49" s="2" t="s">
        <v>325</v>
      </c>
      <c r="B49" s="111">
        <v>22.626999999999999</v>
      </c>
      <c r="C49" s="15">
        <v>101</v>
      </c>
      <c r="D49" s="115">
        <v>5.7</v>
      </c>
      <c r="E49" s="5">
        <v>68.599999999999994</v>
      </c>
      <c r="F49" s="115">
        <v>3.8</v>
      </c>
      <c r="G49" s="14">
        <f t="shared" si="3"/>
        <v>0.67920792079207915</v>
      </c>
      <c r="H49" s="15">
        <f t="shared" si="4"/>
        <v>117.121</v>
      </c>
      <c r="I49" s="64">
        <v>3.4299999999999997E-2</v>
      </c>
      <c r="J49" s="64">
        <v>5.7000000000000002E-3</v>
      </c>
      <c r="K49" s="64">
        <v>5.0099999999999997E-3</v>
      </c>
      <c r="L49" s="64">
        <v>2.1000000000000001E-4</v>
      </c>
      <c r="M49" s="65">
        <v>0.10842</v>
      </c>
      <c r="N49" s="5">
        <v>5.2200000000000003E-2</v>
      </c>
      <c r="O49" s="5">
        <v>8.6999999999999994E-3</v>
      </c>
      <c r="P49" s="5"/>
      <c r="Q49" s="5">
        <v>33.9</v>
      </c>
      <c r="R49" s="5">
        <v>5.6</v>
      </c>
      <c r="S49" s="200">
        <v>32.200000000000003</v>
      </c>
      <c r="T49" s="199">
        <v>1.3</v>
      </c>
      <c r="U49" s="121">
        <f t="shared" si="2"/>
        <v>4.0372670807453419</v>
      </c>
      <c r="V49" s="5">
        <v>90</v>
      </c>
      <c r="W49" s="5">
        <v>290</v>
      </c>
      <c r="X49" s="13">
        <v>5.0147492625368661</v>
      </c>
      <c r="Y49" s="13"/>
      <c r="Z49" s="13">
        <v>0.30357142857142783</v>
      </c>
    </row>
    <row r="50" spans="1:26" s="2" customFormat="1" x14ac:dyDescent="0.2">
      <c r="A50" s="2" t="s">
        <v>326</v>
      </c>
      <c r="B50" s="111">
        <v>23.285</v>
      </c>
      <c r="C50" s="15">
        <v>119.3</v>
      </c>
      <c r="D50" s="115">
        <v>9.1</v>
      </c>
      <c r="E50" s="5">
        <v>95.2</v>
      </c>
      <c r="F50" s="115">
        <v>9</v>
      </c>
      <c r="G50" s="14">
        <f t="shared" si="3"/>
        <v>0.79798826487845775</v>
      </c>
      <c r="H50" s="15">
        <f t="shared" si="4"/>
        <v>141.672</v>
      </c>
      <c r="I50" s="64">
        <v>3.1300000000000001E-2</v>
      </c>
      <c r="J50" s="64">
        <v>4.7999999999999996E-3</v>
      </c>
      <c r="K50" s="64">
        <v>5.0299999999999997E-3</v>
      </c>
      <c r="L50" s="64">
        <v>2.4000000000000001E-4</v>
      </c>
      <c r="M50" s="65">
        <v>-5.1575000000000003E-2</v>
      </c>
      <c r="N50" s="5">
        <v>4.7699999999999999E-2</v>
      </c>
      <c r="O50" s="5">
        <v>7.7999999999999996E-3</v>
      </c>
      <c r="P50" s="5"/>
      <c r="Q50" s="5">
        <v>31</v>
      </c>
      <c r="R50" s="5">
        <v>4.7</v>
      </c>
      <c r="S50" s="200">
        <v>32.299999999999997</v>
      </c>
      <c r="T50" s="199">
        <v>1.6</v>
      </c>
      <c r="U50" s="121">
        <f t="shared" si="2"/>
        <v>4.9535603715170291</v>
      </c>
      <c r="V50" s="5">
        <v>-50</v>
      </c>
      <c r="W50" s="5">
        <v>290</v>
      </c>
      <c r="X50" s="13">
        <v>-4.1935483870967571</v>
      </c>
      <c r="Y50" s="13"/>
      <c r="Z50" s="13">
        <v>-0.27659574468085046</v>
      </c>
    </row>
    <row r="51" spans="1:26" s="2" customFormat="1" x14ac:dyDescent="0.2">
      <c r="A51" s="2" t="s">
        <v>327</v>
      </c>
      <c r="B51" s="111">
        <v>23.247</v>
      </c>
      <c r="C51" s="15">
        <v>231</v>
      </c>
      <c r="D51" s="115">
        <v>13</v>
      </c>
      <c r="E51" s="5">
        <v>231</v>
      </c>
      <c r="F51" s="115">
        <v>14</v>
      </c>
      <c r="G51" s="14">
        <f t="shared" si="3"/>
        <v>1</v>
      </c>
      <c r="H51" s="15">
        <f t="shared" si="4"/>
        <v>285.28499999999997</v>
      </c>
      <c r="I51" s="64">
        <v>3.9600000000000003E-2</v>
      </c>
      <c r="J51" s="64">
        <v>3.3999999999999998E-3</v>
      </c>
      <c r="K51" s="64">
        <v>5.0400000000000002E-3</v>
      </c>
      <c r="L51" s="64">
        <v>1.6000000000000001E-4</v>
      </c>
      <c r="M51" s="65">
        <v>0.13868</v>
      </c>
      <c r="N51" s="5">
        <v>5.6899999999999999E-2</v>
      </c>
      <c r="O51" s="5">
        <v>5.0000000000000001E-3</v>
      </c>
      <c r="P51" s="5"/>
      <c r="Q51" s="5">
        <v>39.299999999999997</v>
      </c>
      <c r="R51" s="5">
        <v>3.3</v>
      </c>
      <c r="S51" s="200">
        <v>32.43</v>
      </c>
      <c r="T51" s="199">
        <v>1</v>
      </c>
      <c r="U51" s="121">
        <f t="shared" si="2"/>
        <v>3.0835646006783843</v>
      </c>
      <c r="V51" s="5">
        <v>410</v>
      </c>
      <c r="W51" s="5">
        <v>170</v>
      </c>
      <c r="X51" s="13">
        <v>17.480916030534345</v>
      </c>
      <c r="Y51" s="13"/>
      <c r="Z51" s="48">
        <v>2.0818181818181811</v>
      </c>
    </row>
    <row r="52" spans="1:26" s="2" customFormat="1" x14ac:dyDescent="0.2">
      <c r="A52" s="2" t="s">
        <v>328</v>
      </c>
      <c r="B52" s="111">
        <v>23.268000000000001</v>
      </c>
      <c r="C52" s="15">
        <v>76.7</v>
      </c>
      <c r="D52" s="115">
        <v>3.9</v>
      </c>
      <c r="E52" s="5">
        <v>55.1</v>
      </c>
      <c r="F52" s="115">
        <v>2.1</v>
      </c>
      <c r="G52" s="14">
        <f t="shared" si="3"/>
        <v>0.71838331160365054</v>
      </c>
      <c r="H52" s="15">
        <f t="shared" si="4"/>
        <v>89.648499999999999</v>
      </c>
      <c r="I52" s="64">
        <v>2.9899999999999999E-2</v>
      </c>
      <c r="J52" s="64">
        <v>6.6E-3</v>
      </c>
      <c r="K52" s="64">
        <v>5.1000000000000004E-3</v>
      </c>
      <c r="L52" s="64">
        <v>2.7E-4</v>
      </c>
      <c r="M52" s="65">
        <v>-3.3029999999999997E-2</v>
      </c>
      <c r="N52" s="5">
        <v>4.3999999999999997E-2</v>
      </c>
      <c r="O52" s="5">
        <v>0.01</v>
      </c>
      <c r="P52" s="5"/>
      <c r="Q52" s="5">
        <v>29.4</v>
      </c>
      <c r="R52" s="5">
        <v>6.5</v>
      </c>
      <c r="S52" s="200">
        <v>32.799999999999997</v>
      </c>
      <c r="T52" s="199">
        <v>1.7</v>
      </c>
      <c r="U52" s="121">
        <f t="shared" si="2"/>
        <v>5.1829268292682933</v>
      </c>
      <c r="V52" s="5">
        <v>-210</v>
      </c>
      <c r="W52" s="5">
        <v>360</v>
      </c>
      <c r="X52" s="13">
        <v>-11.564625850340127</v>
      </c>
      <c r="Y52" s="13"/>
      <c r="Z52" s="13">
        <v>-0.52307692307692288</v>
      </c>
    </row>
    <row r="53" spans="1:26" s="2" customFormat="1" x14ac:dyDescent="0.2">
      <c r="A53" s="2" t="s">
        <v>329</v>
      </c>
      <c r="B53" s="111">
        <v>7.5708000000000002</v>
      </c>
      <c r="C53" s="15">
        <v>48.7</v>
      </c>
      <c r="D53" s="115">
        <v>2.2000000000000002</v>
      </c>
      <c r="E53" s="5">
        <v>28.3</v>
      </c>
      <c r="F53" s="115">
        <v>1.2</v>
      </c>
      <c r="G53" s="14">
        <f t="shared" si="3"/>
        <v>0.58110882956878851</v>
      </c>
      <c r="H53" s="15">
        <f t="shared" si="4"/>
        <v>55.350500000000004</v>
      </c>
      <c r="I53" s="64">
        <v>2.8000000000000001E-2</v>
      </c>
      <c r="J53" s="64">
        <v>1.2999999999999999E-2</v>
      </c>
      <c r="K53" s="64">
        <v>5.13E-3</v>
      </c>
      <c r="L53" s="64">
        <v>3.6999999999999999E-4</v>
      </c>
      <c r="M53" s="65">
        <v>0.30951000000000001</v>
      </c>
      <c r="N53" s="5">
        <v>4.1000000000000002E-2</v>
      </c>
      <c r="O53" s="5">
        <v>1.7999999999999999E-2</v>
      </c>
      <c r="P53" s="5"/>
      <c r="Q53" s="5">
        <v>28</v>
      </c>
      <c r="R53" s="5">
        <v>12</v>
      </c>
      <c r="S53" s="200">
        <v>33</v>
      </c>
      <c r="T53" s="199">
        <v>2.4</v>
      </c>
      <c r="U53" s="121">
        <f t="shared" si="2"/>
        <v>7.2727272727272725</v>
      </c>
      <c r="V53" s="5">
        <v>-370</v>
      </c>
      <c r="W53" s="5">
        <v>680</v>
      </c>
      <c r="X53" s="13">
        <v>-17.857142857142861</v>
      </c>
      <c r="Y53" s="13"/>
      <c r="Z53" s="13">
        <v>-0.41666666666666669</v>
      </c>
    </row>
    <row r="54" spans="1:26" s="2" customFormat="1" x14ac:dyDescent="0.2">
      <c r="A54" s="2" t="s">
        <v>330</v>
      </c>
      <c r="B54" s="111">
        <v>21.213000000000001</v>
      </c>
      <c r="C54" s="15">
        <v>56</v>
      </c>
      <c r="D54" s="115">
        <v>2.2999999999999998</v>
      </c>
      <c r="E54" s="5">
        <v>36.4</v>
      </c>
      <c r="F54" s="115">
        <v>1.7</v>
      </c>
      <c r="G54" s="14">
        <f t="shared" si="3"/>
        <v>0.65</v>
      </c>
      <c r="H54" s="15">
        <f t="shared" si="4"/>
        <v>64.554000000000002</v>
      </c>
      <c r="I54" s="64">
        <v>4.0099999999999997E-2</v>
      </c>
      <c r="J54" s="64">
        <v>9.7999999999999997E-3</v>
      </c>
      <c r="K54" s="64">
        <v>5.2399999999999999E-3</v>
      </c>
      <c r="L54" s="64">
        <v>3.8000000000000002E-4</v>
      </c>
      <c r="M54" s="65">
        <v>4.8372999999999999E-2</v>
      </c>
      <c r="N54" s="5">
        <v>5.3999999999999999E-2</v>
      </c>
      <c r="O54" s="5">
        <v>1.6E-2</v>
      </c>
      <c r="P54" s="5"/>
      <c r="Q54" s="5">
        <v>38.9</v>
      </c>
      <c r="R54" s="5">
        <v>9.5</v>
      </c>
      <c r="S54" s="200">
        <v>33.700000000000003</v>
      </c>
      <c r="T54" s="199">
        <v>2.4</v>
      </c>
      <c r="U54" s="121">
        <f t="shared" si="2"/>
        <v>7.1216617210682482</v>
      </c>
      <c r="V54" s="5">
        <v>-130</v>
      </c>
      <c r="W54" s="5">
        <v>440</v>
      </c>
      <c r="X54" s="13">
        <v>13.367609254498703</v>
      </c>
      <c r="Y54" s="13"/>
      <c r="Z54" s="13">
        <v>0.54736842105263117</v>
      </c>
    </row>
    <row r="55" spans="1:26" s="2" customFormat="1" x14ac:dyDescent="0.2">
      <c r="A55" s="2" t="s">
        <v>331</v>
      </c>
      <c r="B55" s="111">
        <v>23.268000000000001</v>
      </c>
      <c r="C55" s="15">
        <v>59.1</v>
      </c>
      <c r="D55" s="115">
        <v>1.6</v>
      </c>
      <c r="E55" s="5">
        <v>31.72</v>
      </c>
      <c r="F55" s="115">
        <v>0.56000000000000005</v>
      </c>
      <c r="G55" s="14">
        <f t="shared" si="3"/>
        <v>0.53671742808798639</v>
      </c>
      <c r="H55" s="15">
        <f t="shared" si="4"/>
        <v>66.554199999999994</v>
      </c>
      <c r="I55" s="64">
        <v>3.6299999999999999E-2</v>
      </c>
      <c r="J55" s="64">
        <v>7.7999999999999996E-3</v>
      </c>
      <c r="K55" s="64">
        <v>5.2500000000000003E-3</v>
      </c>
      <c r="L55" s="64">
        <v>2.5000000000000001E-4</v>
      </c>
      <c r="M55" s="65">
        <v>1.2527E-2</v>
      </c>
      <c r="N55" s="5">
        <v>0.05</v>
      </c>
      <c r="O55" s="5">
        <v>1.0999999999999999E-2</v>
      </c>
      <c r="P55" s="5"/>
      <c r="Q55" s="5">
        <v>35.6</v>
      </c>
      <c r="R55" s="5">
        <v>7.6</v>
      </c>
      <c r="S55" s="200">
        <v>33.700000000000003</v>
      </c>
      <c r="T55" s="199">
        <v>1.6</v>
      </c>
      <c r="U55" s="121">
        <f t="shared" si="2"/>
        <v>4.7477744807121667</v>
      </c>
      <c r="V55" s="5">
        <v>-40</v>
      </c>
      <c r="W55" s="5">
        <v>380</v>
      </c>
      <c r="X55" s="13">
        <v>5.3370786516853901</v>
      </c>
      <c r="Y55" s="13"/>
      <c r="Z55" s="13">
        <v>0.24999999999999983</v>
      </c>
    </row>
    <row r="56" spans="1:26" s="2" customFormat="1" x14ac:dyDescent="0.2">
      <c r="A56" s="2" t="s">
        <v>332</v>
      </c>
      <c r="B56" s="111">
        <v>23.285</v>
      </c>
      <c r="C56" s="15">
        <v>69.900000000000006</v>
      </c>
      <c r="D56" s="115">
        <v>5.5</v>
      </c>
      <c r="E56" s="5">
        <v>32</v>
      </c>
      <c r="F56" s="115">
        <v>2.4</v>
      </c>
      <c r="G56" s="14">
        <f t="shared" si="3"/>
        <v>0.457796852646638</v>
      </c>
      <c r="H56" s="15">
        <f t="shared" si="4"/>
        <v>77.42</v>
      </c>
      <c r="I56" s="64">
        <v>3.8300000000000001E-2</v>
      </c>
      <c r="J56" s="64">
        <v>8.3000000000000001E-3</v>
      </c>
      <c r="K56" s="64">
        <v>5.2599999999999999E-3</v>
      </c>
      <c r="L56" s="64">
        <v>3.3E-4</v>
      </c>
      <c r="M56" s="65">
        <v>2.3222E-2</v>
      </c>
      <c r="N56" s="5">
        <v>5.7000000000000002E-2</v>
      </c>
      <c r="O56" s="5">
        <v>1.2E-2</v>
      </c>
      <c r="P56" s="5"/>
      <c r="Q56" s="5">
        <v>37.4</v>
      </c>
      <c r="R56" s="5">
        <v>8</v>
      </c>
      <c r="S56" s="200">
        <v>33.799999999999997</v>
      </c>
      <c r="T56" s="199">
        <v>2.1</v>
      </c>
      <c r="U56" s="121">
        <f t="shared" si="2"/>
        <v>6.2130177514792901</v>
      </c>
      <c r="V56" s="5">
        <v>70</v>
      </c>
      <c r="W56" s="5">
        <v>400</v>
      </c>
      <c r="X56" s="13">
        <v>9.6256684491978657</v>
      </c>
      <c r="Y56" s="13"/>
      <c r="Z56" s="13">
        <v>0.45000000000000018</v>
      </c>
    </row>
    <row r="57" spans="1:26" s="4" customFormat="1" x14ac:dyDescent="0.2">
      <c r="A57" s="4" t="s">
        <v>333</v>
      </c>
      <c r="B57" s="112">
        <v>9.0251000000000001</v>
      </c>
      <c r="C57" s="9">
        <v>63.8</v>
      </c>
      <c r="D57" s="117">
        <v>2.2000000000000002</v>
      </c>
      <c r="E57" s="10">
        <v>49.6</v>
      </c>
      <c r="F57" s="117">
        <v>1.8</v>
      </c>
      <c r="G57" s="8">
        <f t="shared" si="3"/>
        <v>0.77742946708463956</v>
      </c>
      <c r="H57" s="9">
        <f t="shared" si="4"/>
        <v>75.455999999999989</v>
      </c>
      <c r="I57" s="66">
        <v>3.5000000000000003E-2</v>
      </c>
      <c r="J57" s="66">
        <v>1.2999999999999999E-2</v>
      </c>
      <c r="K57" s="66">
        <v>5.2599999999999999E-3</v>
      </c>
      <c r="L57" s="66">
        <v>5.1999999999999995E-4</v>
      </c>
      <c r="M57" s="67">
        <v>1.8343000000000002E-2</v>
      </c>
      <c r="N57" s="10">
        <v>4.9000000000000002E-2</v>
      </c>
      <c r="O57" s="10">
        <v>1.6E-2</v>
      </c>
      <c r="P57" s="10"/>
      <c r="Q57" s="10">
        <v>34</v>
      </c>
      <c r="R57" s="11">
        <v>12</v>
      </c>
      <c r="S57" s="201">
        <v>33.799999999999997</v>
      </c>
      <c r="T57" s="202">
        <v>3.4</v>
      </c>
      <c r="U57" s="147">
        <f t="shared" si="2"/>
        <v>10.059171597633137</v>
      </c>
      <c r="V57" s="10">
        <v>140</v>
      </c>
      <c r="W57" s="10">
        <v>550</v>
      </c>
      <c r="X57" s="7">
        <v>0.58823529411765607</v>
      </c>
      <c r="Y57" s="7"/>
      <c r="Z57" s="7">
        <v>1.6666666666666902E-2</v>
      </c>
    </row>
    <row r="58" spans="1:26" s="2" customFormat="1" x14ac:dyDescent="0.2">
      <c r="A58" s="2" t="s">
        <v>334</v>
      </c>
      <c r="B58" s="111">
        <v>20.402999999999999</v>
      </c>
      <c r="C58" s="15">
        <v>60.4</v>
      </c>
      <c r="D58" s="115">
        <v>3.3</v>
      </c>
      <c r="E58" s="5">
        <v>27.8</v>
      </c>
      <c r="F58" s="115">
        <v>1.1000000000000001</v>
      </c>
      <c r="G58" s="14">
        <f t="shared" si="3"/>
        <v>0.46026490066225167</v>
      </c>
      <c r="H58" s="15">
        <f t="shared" si="4"/>
        <v>66.932999999999993</v>
      </c>
      <c r="I58" s="64">
        <v>4.0500000000000001E-2</v>
      </c>
      <c r="J58" s="64">
        <v>9.5999999999999992E-3</v>
      </c>
      <c r="K58" s="64">
        <v>5.2700000000000004E-3</v>
      </c>
      <c r="L58" s="64">
        <v>3.2000000000000003E-4</v>
      </c>
      <c r="M58" s="65">
        <v>0.17924999999999999</v>
      </c>
      <c r="N58" s="5">
        <v>5.7000000000000002E-2</v>
      </c>
      <c r="O58" s="5">
        <v>1.4E-2</v>
      </c>
      <c r="P58" s="5"/>
      <c r="Q58" s="5">
        <v>39.4</v>
      </c>
      <c r="R58" s="5">
        <v>9.3000000000000007</v>
      </c>
      <c r="S58" s="200">
        <v>33.9</v>
      </c>
      <c r="T58" s="199">
        <v>2</v>
      </c>
      <c r="U58" s="121">
        <f t="shared" si="2"/>
        <v>5.8997050147492622</v>
      </c>
      <c r="V58" s="5">
        <v>70</v>
      </c>
      <c r="W58" s="5">
        <v>440</v>
      </c>
      <c r="X58" s="13">
        <v>13.959390862944165</v>
      </c>
      <c r="Y58" s="13"/>
      <c r="Z58" s="13">
        <v>0.59139784946236551</v>
      </c>
    </row>
    <row r="59" spans="1:26" s="2" customFormat="1" x14ac:dyDescent="0.2">
      <c r="A59" s="2" t="s">
        <v>335</v>
      </c>
      <c r="B59" s="111">
        <v>23.247</v>
      </c>
      <c r="C59" s="15">
        <v>91</v>
      </c>
      <c r="D59" s="115">
        <v>3.9</v>
      </c>
      <c r="E59" s="5">
        <v>60.3</v>
      </c>
      <c r="F59" s="115">
        <v>2.2000000000000002</v>
      </c>
      <c r="G59" s="14">
        <f t="shared" si="3"/>
        <v>0.66263736263736261</v>
      </c>
      <c r="H59" s="15">
        <f t="shared" si="4"/>
        <v>105.1705</v>
      </c>
      <c r="I59" s="64">
        <v>3.5799999999999998E-2</v>
      </c>
      <c r="J59" s="64">
        <v>5.8999999999999999E-3</v>
      </c>
      <c r="K59" s="64">
        <v>5.2700000000000004E-3</v>
      </c>
      <c r="L59" s="64">
        <v>2.5000000000000001E-4</v>
      </c>
      <c r="M59" s="65">
        <v>0.15514</v>
      </c>
      <c r="N59" s="5">
        <v>4.9700000000000001E-2</v>
      </c>
      <c r="O59" s="5">
        <v>7.9000000000000008E-3</v>
      </c>
      <c r="P59" s="5"/>
      <c r="Q59" s="5">
        <v>35.299999999999997</v>
      </c>
      <c r="R59" s="5">
        <v>5.7</v>
      </c>
      <c r="S59" s="200">
        <v>33.9</v>
      </c>
      <c r="T59" s="199">
        <v>1.6</v>
      </c>
      <c r="U59" s="121">
        <f t="shared" si="2"/>
        <v>4.7197640117994109</v>
      </c>
      <c r="V59" s="5">
        <v>120</v>
      </c>
      <c r="W59" s="5">
        <v>290</v>
      </c>
      <c r="X59" s="13">
        <v>3.9660056657223719</v>
      </c>
      <c r="Y59" s="13"/>
      <c r="Z59" s="13">
        <v>0.24561403508771903</v>
      </c>
    </row>
    <row r="60" spans="1:26" s="2" customFormat="1" x14ac:dyDescent="0.2">
      <c r="A60" s="2" t="s">
        <v>336</v>
      </c>
      <c r="B60" s="111">
        <v>21.984999999999999</v>
      </c>
      <c r="C60" s="15">
        <v>62.8</v>
      </c>
      <c r="D60" s="115">
        <v>1.8</v>
      </c>
      <c r="E60" s="5">
        <v>36.590000000000003</v>
      </c>
      <c r="F60" s="115">
        <v>0.78</v>
      </c>
      <c r="G60" s="14">
        <f t="shared" si="3"/>
        <v>0.58264331210191089</v>
      </c>
      <c r="H60" s="15">
        <f t="shared" si="4"/>
        <v>71.398650000000004</v>
      </c>
      <c r="I60" s="64">
        <v>3.1199999999999999E-2</v>
      </c>
      <c r="J60" s="64">
        <v>7.0000000000000001E-3</v>
      </c>
      <c r="K60" s="64">
        <v>5.3800000000000002E-3</v>
      </c>
      <c r="L60" s="64">
        <v>2.7999999999999998E-4</v>
      </c>
      <c r="M60" s="65">
        <v>-0.13866000000000001</v>
      </c>
      <c r="N60" s="5">
        <v>4.2999999999999997E-2</v>
      </c>
      <c r="O60" s="5">
        <v>1.0999999999999999E-2</v>
      </c>
      <c r="P60" s="5"/>
      <c r="Q60" s="5">
        <v>30.7</v>
      </c>
      <c r="R60" s="5">
        <v>6.9</v>
      </c>
      <c r="S60" s="200">
        <v>34.6</v>
      </c>
      <c r="T60" s="199">
        <v>1.8</v>
      </c>
      <c r="U60" s="121">
        <f t="shared" si="2"/>
        <v>5.202312138728324</v>
      </c>
      <c r="V60" s="5">
        <v>-60</v>
      </c>
      <c r="W60" s="5">
        <v>370</v>
      </c>
      <c r="X60" s="13">
        <v>-12.703583061889256</v>
      </c>
      <c r="Y60" s="13"/>
      <c r="Z60" s="13">
        <v>-0.56521739130434812</v>
      </c>
    </row>
    <row r="61" spans="1:26" s="2" customFormat="1" x14ac:dyDescent="0.2">
      <c r="A61" s="2" t="s">
        <v>337</v>
      </c>
      <c r="B61" s="111">
        <v>22.114000000000001</v>
      </c>
      <c r="C61" s="15">
        <v>75.900000000000006</v>
      </c>
      <c r="D61" s="115">
        <v>3.2</v>
      </c>
      <c r="E61" s="5">
        <v>46.9</v>
      </c>
      <c r="F61" s="115">
        <v>1.4</v>
      </c>
      <c r="G61" s="14">
        <f t="shared" si="3"/>
        <v>0.61791831357048743</v>
      </c>
      <c r="H61" s="15">
        <f t="shared" si="4"/>
        <v>86.921500000000009</v>
      </c>
      <c r="I61" s="64">
        <v>3.9899999999999998E-2</v>
      </c>
      <c r="J61" s="64">
        <v>6.3E-3</v>
      </c>
      <c r="K61" s="64">
        <v>5.4799999999999996E-3</v>
      </c>
      <c r="L61" s="64">
        <v>2.4000000000000001E-4</v>
      </c>
      <c r="M61" s="65">
        <v>-8.7228E-2</v>
      </c>
      <c r="N61" s="5">
        <v>5.3100000000000001E-2</v>
      </c>
      <c r="O61" s="5">
        <v>8.6E-3</v>
      </c>
      <c r="P61" s="5"/>
      <c r="Q61" s="5">
        <v>39.299999999999997</v>
      </c>
      <c r="R61" s="5">
        <v>6.1</v>
      </c>
      <c r="S61" s="200">
        <v>35.200000000000003</v>
      </c>
      <c r="T61" s="199">
        <v>1.6</v>
      </c>
      <c r="U61" s="121">
        <f t="shared" si="2"/>
        <v>4.5454545454545459</v>
      </c>
      <c r="V61" s="5">
        <v>190</v>
      </c>
      <c r="W61" s="5">
        <v>310</v>
      </c>
      <c r="X61" s="13">
        <v>10.432569974554696</v>
      </c>
      <c r="Y61" s="13"/>
      <c r="Z61" s="13">
        <v>0.67213114754098269</v>
      </c>
    </row>
    <row r="62" spans="1:26" s="2" customFormat="1" x14ac:dyDescent="0.2">
      <c r="A62" s="2" t="s">
        <v>338</v>
      </c>
      <c r="B62" s="111">
        <v>10.779</v>
      </c>
      <c r="C62" s="15">
        <v>98.7</v>
      </c>
      <c r="D62" s="115">
        <v>3.4</v>
      </c>
      <c r="E62" s="5">
        <v>86.4</v>
      </c>
      <c r="F62" s="115">
        <v>2.8</v>
      </c>
      <c r="G62" s="14">
        <f t="shared" si="3"/>
        <v>0.87537993920972645</v>
      </c>
      <c r="H62" s="15">
        <f t="shared" si="4"/>
        <v>119.004</v>
      </c>
      <c r="I62" s="64">
        <v>4.2599999999999999E-2</v>
      </c>
      <c r="J62" s="64">
        <v>7.1000000000000004E-3</v>
      </c>
      <c r="K62" s="64">
        <v>5.8199999999999997E-3</v>
      </c>
      <c r="L62" s="64">
        <v>4.2000000000000002E-4</v>
      </c>
      <c r="M62" s="65">
        <v>-0.11271</v>
      </c>
      <c r="N62" s="5">
        <v>5.6000000000000001E-2</v>
      </c>
      <c r="O62" s="5">
        <v>1.0999999999999999E-2</v>
      </c>
      <c r="P62" s="5"/>
      <c r="Q62" s="5">
        <v>42.2</v>
      </c>
      <c r="R62" s="5">
        <v>6.9</v>
      </c>
      <c r="S62" s="200">
        <v>37.4</v>
      </c>
      <c r="T62" s="199">
        <v>2.7</v>
      </c>
      <c r="U62" s="121">
        <f t="shared" si="2"/>
        <v>7.219251336898397</v>
      </c>
      <c r="V62" s="5">
        <v>330</v>
      </c>
      <c r="W62" s="5">
        <v>360</v>
      </c>
      <c r="X62" s="13">
        <v>11.374407582938396</v>
      </c>
      <c r="Y62" s="13"/>
      <c r="Z62" s="13">
        <v>0.69565217391304401</v>
      </c>
    </row>
    <row r="63" spans="1:26" s="2" customFormat="1" x14ac:dyDescent="0.2">
      <c r="A63" s="2" t="s">
        <v>339</v>
      </c>
      <c r="B63" s="111">
        <v>10.523999999999999</v>
      </c>
      <c r="C63" s="15">
        <v>242</v>
      </c>
      <c r="D63" s="115">
        <v>14</v>
      </c>
      <c r="E63" s="5">
        <v>198</v>
      </c>
      <c r="F63" s="115">
        <v>13</v>
      </c>
      <c r="G63" s="14">
        <f t="shared" si="3"/>
        <v>0.81818181818181823</v>
      </c>
      <c r="H63" s="15">
        <f t="shared" si="4"/>
        <v>288.52999999999997</v>
      </c>
      <c r="I63" s="64">
        <v>4.0300000000000002E-2</v>
      </c>
      <c r="J63" s="64">
        <v>5.4999999999999997E-3</v>
      </c>
      <c r="K63" s="64">
        <v>5.8999999999999999E-3</v>
      </c>
      <c r="L63" s="64">
        <v>2.2000000000000001E-4</v>
      </c>
      <c r="M63" s="65">
        <v>-5.8594E-2</v>
      </c>
      <c r="N63" s="5">
        <v>4.9299999999999997E-2</v>
      </c>
      <c r="O63" s="5">
        <v>7.1000000000000004E-3</v>
      </c>
      <c r="P63" s="5"/>
      <c r="Q63" s="5">
        <v>40</v>
      </c>
      <c r="R63" s="5">
        <v>5.3</v>
      </c>
      <c r="S63" s="200">
        <v>37.9</v>
      </c>
      <c r="T63" s="199">
        <v>1.4</v>
      </c>
      <c r="U63" s="121">
        <f t="shared" si="2"/>
        <v>3.6939313984168867</v>
      </c>
      <c r="V63" s="5">
        <v>60</v>
      </c>
      <c r="W63" s="5">
        <v>270</v>
      </c>
      <c r="X63" s="13">
        <v>5.2499999999999991</v>
      </c>
      <c r="Y63" s="13"/>
      <c r="Z63" s="13">
        <v>0.39622641509433992</v>
      </c>
    </row>
    <row r="64" spans="1:26" s="2" customFormat="1" x14ac:dyDescent="0.2">
      <c r="A64" s="2" t="s">
        <v>340</v>
      </c>
      <c r="B64" s="111">
        <v>7.3141999999999996</v>
      </c>
      <c r="C64" s="15">
        <v>62.9</v>
      </c>
      <c r="D64" s="115">
        <v>4.2</v>
      </c>
      <c r="E64" s="5">
        <v>39.700000000000003</v>
      </c>
      <c r="F64" s="115">
        <v>2.4</v>
      </c>
      <c r="G64" s="14">
        <f t="shared" si="3"/>
        <v>0.63116057233704304</v>
      </c>
      <c r="H64" s="15">
        <f t="shared" si="4"/>
        <v>72.229500000000002</v>
      </c>
      <c r="I64" s="64">
        <v>0.04</v>
      </c>
      <c r="J64" s="64">
        <v>1.4E-2</v>
      </c>
      <c r="K64" s="64">
        <v>5.9899999999999997E-3</v>
      </c>
      <c r="L64" s="64">
        <v>5.2999999999999998E-4</v>
      </c>
      <c r="M64" s="65">
        <v>0.14635999999999999</v>
      </c>
      <c r="N64" s="5">
        <v>4.3999999999999997E-2</v>
      </c>
      <c r="O64" s="5">
        <v>1.7000000000000001E-2</v>
      </c>
      <c r="P64" s="5"/>
      <c r="Q64" s="5">
        <v>39</v>
      </c>
      <c r="R64" s="5">
        <v>13</v>
      </c>
      <c r="S64" s="200">
        <v>38.5</v>
      </c>
      <c r="T64" s="199">
        <v>3.4</v>
      </c>
      <c r="U64" s="121">
        <f t="shared" si="2"/>
        <v>8.8311688311688314</v>
      </c>
      <c r="V64" s="5">
        <v>-10</v>
      </c>
      <c r="W64" s="5">
        <v>600</v>
      </c>
      <c r="X64" s="13">
        <v>1.2820512820512775</v>
      </c>
      <c r="Y64" s="13"/>
      <c r="Z64" s="13">
        <v>3.8461538461538464E-2</v>
      </c>
    </row>
    <row r="65" spans="1:26" s="2" customFormat="1" x14ac:dyDescent="0.2">
      <c r="A65" s="2" t="s">
        <v>341</v>
      </c>
      <c r="B65" s="111">
        <v>5.09</v>
      </c>
      <c r="C65" s="15">
        <v>195.8</v>
      </c>
      <c r="D65" s="115">
        <v>3.7</v>
      </c>
      <c r="E65" s="5">
        <v>217.1</v>
      </c>
      <c r="F65" s="115">
        <v>4.3</v>
      </c>
      <c r="G65" s="14">
        <f t="shared" si="3"/>
        <v>1.1087844739530133</v>
      </c>
      <c r="H65" s="15">
        <f t="shared" si="4"/>
        <v>246.8185</v>
      </c>
      <c r="I65" s="64">
        <v>3.95E-2</v>
      </c>
      <c r="J65" s="64">
        <v>9.5999999999999992E-3</v>
      </c>
      <c r="K65" s="64">
        <v>6.2399999999999999E-3</v>
      </c>
      <c r="L65" s="64">
        <v>3.2000000000000003E-4</v>
      </c>
      <c r="M65" s="65">
        <v>0.12870999999999999</v>
      </c>
      <c r="N65" s="5">
        <v>4.2999999999999997E-2</v>
      </c>
      <c r="O65" s="5">
        <v>0.01</v>
      </c>
      <c r="P65" s="5"/>
      <c r="Q65" s="5">
        <v>39.1</v>
      </c>
      <c r="R65" s="5">
        <v>9.3000000000000007</v>
      </c>
      <c r="S65" s="200">
        <v>40.1</v>
      </c>
      <c r="T65" s="199">
        <v>2.1</v>
      </c>
      <c r="U65" s="121">
        <f t="shared" si="2"/>
        <v>5.2369077306733169</v>
      </c>
      <c r="V65" s="5">
        <v>-100</v>
      </c>
      <c r="W65" s="5">
        <v>430</v>
      </c>
      <c r="X65" s="13">
        <v>-2.5575447570332477</v>
      </c>
      <c r="Y65" s="13"/>
      <c r="Z65" s="13">
        <v>-0.1075268817204301</v>
      </c>
    </row>
    <row r="66" spans="1:26" s="4" customFormat="1" x14ac:dyDescent="0.2">
      <c r="A66" s="73" t="s">
        <v>342</v>
      </c>
      <c r="B66" s="94">
        <v>13.284000000000001</v>
      </c>
      <c r="C66" s="93">
        <v>78.2</v>
      </c>
      <c r="D66" s="98">
        <v>4.4000000000000004</v>
      </c>
      <c r="E66" s="91">
        <v>49.3</v>
      </c>
      <c r="F66" s="98">
        <v>2.9</v>
      </c>
      <c r="G66" s="92">
        <f t="shared" si="3"/>
        <v>0.63043478260869557</v>
      </c>
      <c r="H66" s="93">
        <f t="shared" si="4"/>
        <v>89.785499999999999</v>
      </c>
      <c r="I66" s="106">
        <v>2.2170000000000001</v>
      </c>
      <c r="J66" s="106">
        <v>4.5999999999999999E-2</v>
      </c>
      <c r="K66" s="106">
        <v>0.1782</v>
      </c>
      <c r="L66" s="106">
        <v>3.2000000000000002E-3</v>
      </c>
      <c r="M66" s="107">
        <v>-8.1949999999999995E-2</v>
      </c>
      <c r="N66" s="91">
        <v>9.0399999999999994E-2</v>
      </c>
      <c r="O66" s="91">
        <v>2.7000000000000001E-3</v>
      </c>
      <c r="P66" s="91"/>
      <c r="Q66" s="91">
        <v>1187</v>
      </c>
      <c r="R66" s="91">
        <v>15</v>
      </c>
      <c r="S66" s="203">
        <v>1057</v>
      </c>
      <c r="T66" s="203">
        <v>18</v>
      </c>
      <c r="U66" s="148">
        <f t="shared" si="2"/>
        <v>1.7029328287606436</v>
      </c>
      <c r="V66" s="91">
        <v>1419</v>
      </c>
      <c r="W66" s="91">
        <v>57</v>
      </c>
      <c r="X66" s="94">
        <v>10.951979780960407</v>
      </c>
      <c r="Y66" s="94">
        <f>100*(1-(S66/V66))</f>
        <v>25.510923185341795</v>
      </c>
      <c r="Z66" s="95">
        <v>8.6666666666666661</v>
      </c>
    </row>
    <row r="67" spans="1:26" s="2" customFormat="1" x14ac:dyDescent="0.2">
      <c r="A67" s="72" t="s">
        <v>1864</v>
      </c>
      <c r="B67" s="149"/>
      <c r="C67" s="15"/>
      <c r="D67" s="115"/>
      <c r="E67" s="5"/>
      <c r="F67" s="115"/>
      <c r="G67" s="14"/>
      <c r="H67" s="15"/>
      <c r="I67" s="5"/>
      <c r="J67" s="5"/>
      <c r="K67" s="5"/>
      <c r="L67" s="5"/>
      <c r="M67" s="45"/>
      <c r="N67" s="5"/>
      <c r="O67" s="5"/>
      <c r="P67" s="5"/>
      <c r="Q67" s="5"/>
      <c r="R67" s="5"/>
      <c r="S67" s="46"/>
      <c r="T67" s="46"/>
      <c r="U67" s="79"/>
      <c r="V67" s="5"/>
      <c r="W67" s="5"/>
      <c r="X67" s="13"/>
      <c r="Y67" s="13"/>
      <c r="Z67" s="13"/>
    </row>
    <row r="68" spans="1:26" s="2" customFormat="1" x14ac:dyDescent="0.2">
      <c r="A68" s="72" t="s">
        <v>1863</v>
      </c>
      <c r="B68" s="149"/>
      <c r="D68" s="17"/>
      <c r="F68" s="17"/>
      <c r="U68" s="79"/>
    </row>
    <row r="69" spans="1:26" s="2" customFormat="1" x14ac:dyDescent="0.2">
      <c r="B69" s="143"/>
      <c r="D69" s="17"/>
      <c r="F69" s="17"/>
      <c r="U69" s="79"/>
    </row>
    <row r="70" spans="1:26" s="2" customFormat="1" ht="18" x14ac:dyDescent="0.2">
      <c r="A70" s="193" t="s">
        <v>1853</v>
      </c>
      <c r="B70" s="143"/>
      <c r="D70" s="17"/>
      <c r="F70" s="17"/>
      <c r="U70" s="79"/>
    </row>
    <row r="71" spans="1:26" s="2" customFormat="1" ht="18" x14ac:dyDescent="0.2">
      <c r="A71" s="193" t="s">
        <v>1854</v>
      </c>
      <c r="B71" s="143"/>
      <c r="D71" s="17"/>
      <c r="F71" s="17"/>
      <c r="U71" s="79"/>
    </row>
    <row r="72" spans="1:26" s="2" customFormat="1" ht="18" x14ac:dyDescent="0.2">
      <c r="A72" s="193" t="s">
        <v>1855</v>
      </c>
      <c r="B72" s="143"/>
      <c r="D72" s="17"/>
      <c r="F72" s="17"/>
      <c r="U72" s="79"/>
    </row>
    <row r="73" spans="1:26" s="2" customFormat="1" ht="18" x14ac:dyDescent="0.2">
      <c r="A73" s="193" t="s">
        <v>1856</v>
      </c>
      <c r="B73" s="143"/>
      <c r="D73" s="17"/>
      <c r="F73" s="17"/>
      <c r="U73" s="79"/>
    </row>
    <row r="74" spans="1:26" s="2" customFormat="1" ht="18" x14ac:dyDescent="0.2">
      <c r="A74" s="193" t="s">
        <v>1857</v>
      </c>
      <c r="B74" s="143"/>
      <c r="D74" s="17"/>
      <c r="F74" s="17"/>
      <c r="U74" s="79"/>
    </row>
    <row r="75" spans="1:26" s="2" customFormat="1" ht="18" x14ac:dyDescent="0.2">
      <c r="A75" s="192" t="s">
        <v>1858</v>
      </c>
      <c r="B75" s="143"/>
      <c r="D75" s="17"/>
      <c r="F75" s="17"/>
      <c r="U75" s="79"/>
    </row>
    <row r="76" spans="1:26" s="2" customFormat="1" ht="18" x14ac:dyDescent="0.2">
      <c r="A76" s="192" t="s">
        <v>1859</v>
      </c>
      <c r="B76" s="143"/>
      <c r="D76" s="17"/>
      <c r="F76" s="17"/>
      <c r="U76" s="79"/>
    </row>
    <row r="77" spans="1:26" s="2" customFormat="1" ht="19" x14ac:dyDescent="0.25">
      <c r="A77" s="192" t="s">
        <v>1860</v>
      </c>
      <c r="B77" s="143"/>
      <c r="D77" s="17"/>
      <c r="F77" s="17"/>
      <c r="U77" s="79"/>
    </row>
    <row r="78" spans="1:26" s="2" customFormat="1" ht="18" x14ac:dyDescent="0.2">
      <c r="A78" s="193" t="s">
        <v>1861</v>
      </c>
      <c r="B78" s="143"/>
      <c r="D78" s="17"/>
      <c r="F78" s="17"/>
      <c r="U78" s="79"/>
    </row>
    <row r="79" spans="1:26" s="2" customFormat="1" ht="18" x14ac:dyDescent="0.2">
      <c r="A79" s="193" t="s">
        <v>1862</v>
      </c>
      <c r="B79" s="143"/>
      <c r="D79" s="17"/>
      <c r="F79" s="17"/>
      <c r="U79" s="79"/>
    </row>
    <row r="80" spans="1:26" s="2" customFormat="1" x14ac:dyDescent="0.2">
      <c r="B80" s="143"/>
      <c r="D80" s="17"/>
      <c r="F80" s="17"/>
      <c r="U80" s="79"/>
    </row>
    <row r="81" spans="2:21" s="2" customFormat="1" x14ac:dyDescent="0.2">
      <c r="B81" s="143"/>
      <c r="D81" s="17"/>
      <c r="F81" s="17"/>
      <c r="U81" s="79"/>
    </row>
    <row r="82" spans="2:21" s="2" customFormat="1" x14ac:dyDescent="0.2">
      <c r="B82" s="143"/>
      <c r="D82" s="17"/>
      <c r="F82" s="17"/>
      <c r="U82" s="79"/>
    </row>
    <row r="83" spans="2:21" s="2" customFormat="1" x14ac:dyDescent="0.2">
      <c r="B83" s="143"/>
      <c r="D83" s="17"/>
      <c r="F83" s="17"/>
      <c r="U83" s="79"/>
    </row>
    <row r="84" spans="2:21" s="2" customFormat="1" x14ac:dyDescent="0.2">
      <c r="B84" s="143"/>
      <c r="D84" s="17"/>
      <c r="F84" s="17"/>
      <c r="U84" s="79"/>
    </row>
    <row r="85" spans="2:21" s="2" customFormat="1" x14ac:dyDescent="0.2">
      <c r="B85" s="143"/>
      <c r="D85" s="17"/>
      <c r="F85" s="17"/>
      <c r="U85" s="79"/>
    </row>
    <row r="86" spans="2:21" s="2" customFormat="1" x14ac:dyDescent="0.2">
      <c r="B86" s="143"/>
      <c r="D86" s="17"/>
      <c r="F86" s="17"/>
      <c r="U86" s="79"/>
    </row>
    <row r="87" spans="2:21" s="2" customFormat="1" x14ac:dyDescent="0.2">
      <c r="B87" s="143"/>
      <c r="D87" s="17"/>
      <c r="F87" s="17"/>
      <c r="U87" s="79"/>
    </row>
    <row r="88" spans="2:21" s="2" customFormat="1" x14ac:dyDescent="0.2">
      <c r="B88" s="143"/>
      <c r="D88" s="17"/>
      <c r="F88" s="17"/>
      <c r="U88" s="79"/>
    </row>
    <row r="89" spans="2:21" s="2" customFormat="1" x14ac:dyDescent="0.2">
      <c r="B89" s="143"/>
      <c r="D89" s="17"/>
      <c r="F89" s="17"/>
      <c r="U89" s="79"/>
    </row>
    <row r="90" spans="2:21" s="2" customFormat="1" x14ac:dyDescent="0.2">
      <c r="B90" s="143"/>
      <c r="D90" s="17"/>
      <c r="F90" s="17"/>
      <c r="U90" s="79"/>
    </row>
    <row r="91" spans="2:21" s="2" customFormat="1" x14ac:dyDescent="0.2">
      <c r="B91" s="143"/>
      <c r="D91" s="17"/>
      <c r="F91" s="17"/>
      <c r="U91" s="79"/>
    </row>
    <row r="92" spans="2:21" s="2" customFormat="1" x14ac:dyDescent="0.2">
      <c r="B92" s="143"/>
      <c r="D92" s="17"/>
      <c r="F92" s="17"/>
      <c r="U92" s="79"/>
    </row>
    <row r="93" spans="2:21" s="2" customFormat="1" x14ac:dyDescent="0.2">
      <c r="B93" s="143"/>
      <c r="D93" s="17"/>
      <c r="F93" s="17"/>
      <c r="U93" s="79"/>
    </row>
    <row r="94" spans="2:21" s="2" customFormat="1" x14ac:dyDescent="0.2">
      <c r="B94" s="143"/>
      <c r="D94" s="17"/>
      <c r="F94" s="17"/>
      <c r="U94" s="79"/>
    </row>
    <row r="95" spans="2:21" s="2" customFormat="1" x14ac:dyDescent="0.2">
      <c r="B95" s="143"/>
      <c r="D95" s="17"/>
      <c r="F95" s="17"/>
      <c r="U95" s="79"/>
    </row>
    <row r="96" spans="2:21" s="2" customFormat="1" x14ac:dyDescent="0.2">
      <c r="B96" s="143"/>
      <c r="D96" s="17"/>
      <c r="F96" s="17"/>
      <c r="U96" s="79"/>
    </row>
    <row r="97" spans="2:21" s="2" customFormat="1" x14ac:dyDescent="0.2">
      <c r="B97" s="143"/>
      <c r="D97" s="17"/>
      <c r="F97" s="17"/>
      <c r="U97" s="79"/>
    </row>
    <row r="98" spans="2:21" s="2" customFormat="1" x14ac:dyDescent="0.2">
      <c r="B98" s="143"/>
      <c r="D98" s="17"/>
      <c r="F98" s="17"/>
      <c r="U98" s="79"/>
    </row>
    <row r="99" spans="2:21" s="2" customFormat="1" x14ac:dyDescent="0.2">
      <c r="B99" s="143"/>
      <c r="D99" s="17"/>
      <c r="F99" s="17"/>
      <c r="U99" s="79"/>
    </row>
    <row r="100" spans="2:21" s="2" customFormat="1" x14ac:dyDescent="0.2">
      <c r="B100" s="143"/>
      <c r="D100" s="17"/>
      <c r="F100" s="17"/>
      <c r="U100" s="79"/>
    </row>
    <row r="101" spans="2:21" s="2" customFormat="1" x14ac:dyDescent="0.2">
      <c r="B101" s="143"/>
      <c r="D101" s="17"/>
      <c r="F101" s="17"/>
      <c r="U101" s="79"/>
    </row>
    <row r="102" spans="2:21" s="2" customFormat="1" x14ac:dyDescent="0.2">
      <c r="B102" s="143"/>
      <c r="D102" s="17"/>
      <c r="F102" s="17"/>
      <c r="U102" s="79"/>
    </row>
    <row r="103" spans="2:21" s="2" customFormat="1" x14ac:dyDescent="0.2">
      <c r="B103" s="143"/>
      <c r="D103" s="17"/>
      <c r="F103" s="17"/>
      <c r="U103" s="79"/>
    </row>
    <row r="104" spans="2:21" s="2" customFormat="1" x14ac:dyDescent="0.2">
      <c r="B104" s="143"/>
      <c r="D104" s="17"/>
      <c r="F104" s="17"/>
      <c r="U104" s="79"/>
    </row>
    <row r="105" spans="2:21" s="2" customFormat="1" x14ac:dyDescent="0.2">
      <c r="B105" s="143"/>
      <c r="D105" s="17"/>
      <c r="F105" s="17"/>
      <c r="U105" s="79"/>
    </row>
    <row r="106" spans="2:21" s="2" customFormat="1" x14ac:dyDescent="0.2">
      <c r="B106" s="143"/>
      <c r="D106" s="17"/>
      <c r="F106" s="17"/>
      <c r="U106" s="79"/>
    </row>
    <row r="107" spans="2:21" s="2" customFormat="1" x14ac:dyDescent="0.2">
      <c r="B107" s="143"/>
      <c r="D107" s="17"/>
      <c r="F107" s="17"/>
      <c r="U107" s="79"/>
    </row>
    <row r="108" spans="2:21" s="2" customFormat="1" x14ac:dyDescent="0.2">
      <c r="B108" s="143"/>
      <c r="D108" s="17"/>
      <c r="F108" s="17"/>
      <c r="U108" s="79"/>
    </row>
    <row r="109" spans="2:21" s="2" customFormat="1" x14ac:dyDescent="0.2">
      <c r="B109" s="143"/>
      <c r="D109" s="17"/>
      <c r="F109" s="17"/>
      <c r="U109" s="79"/>
    </row>
    <row r="110" spans="2:21" s="2" customFormat="1" x14ac:dyDescent="0.2">
      <c r="B110" s="143"/>
      <c r="D110" s="17"/>
      <c r="F110" s="17"/>
      <c r="U110" s="79"/>
    </row>
    <row r="111" spans="2:21" s="2" customFormat="1" x14ac:dyDescent="0.2">
      <c r="B111" s="143"/>
      <c r="D111" s="17"/>
      <c r="F111" s="17"/>
      <c r="U111" s="79"/>
    </row>
    <row r="112" spans="2:21" s="2" customFormat="1" x14ac:dyDescent="0.2">
      <c r="B112" s="143"/>
      <c r="D112" s="17"/>
      <c r="F112" s="17"/>
      <c r="U112" s="79"/>
    </row>
    <row r="113" spans="2:21" s="2" customFormat="1" x14ac:dyDescent="0.2">
      <c r="B113" s="143"/>
      <c r="D113" s="17"/>
      <c r="F113" s="17"/>
      <c r="U113" s="79"/>
    </row>
    <row r="114" spans="2:21" s="2" customFormat="1" x14ac:dyDescent="0.2">
      <c r="B114" s="143"/>
      <c r="D114" s="17"/>
      <c r="F114" s="17"/>
      <c r="U114" s="79"/>
    </row>
    <row r="115" spans="2:21" s="2" customFormat="1" x14ac:dyDescent="0.2">
      <c r="B115" s="143"/>
      <c r="D115" s="17"/>
      <c r="F115" s="17"/>
      <c r="U115" s="79"/>
    </row>
    <row r="116" spans="2:21" s="2" customFormat="1" x14ac:dyDescent="0.2">
      <c r="B116" s="143"/>
      <c r="D116" s="17"/>
      <c r="F116" s="17"/>
      <c r="U116" s="79"/>
    </row>
    <row r="117" spans="2:21" s="2" customFormat="1" x14ac:dyDescent="0.2">
      <c r="B117" s="143"/>
      <c r="D117" s="17"/>
      <c r="F117" s="17"/>
      <c r="U117" s="79"/>
    </row>
    <row r="118" spans="2:21" s="2" customFormat="1" x14ac:dyDescent="0.2">
      <c r="B118" s="143"/>
      <c r="D118" s="17"/>
      <c r="F118" s="17"/>
      <c r="U118" s="79"/>
    </row>
    <row r="119" spans="2:21" s="2" customFormat="1" x14ac:dyDescent="0.2">
      <c r="B119" s="143"/>
      <c r="D119" s="17"/>
      <c r="F119" s="17"/>
      <c r="U119" s="79"/>
    </row>
    <row r="120" spans="2:21" s="2" customFormat="1" x14ac:dyDescent="0.2">
      <c r="B120" s="143"/>
      <c r="D120" s="17"/>
      <c r="F120" s="17"/>
      <c r="U120" s="79"/>
    </row>
    <row r="121" spans="2:21" s="2" customFormat="1" x14ac:dyDescent="0.2">
      <c r="B121" s="143"/>
      <c r="D121" s="17"/>
      <c r="F121" s="17"/>
      <c r="U121" s="79"/>
    </row>
    <row r="122" spans="2:21" s="2" customFormat="1" x14ac:dyDescent="0.2">
      <c r="B122" s="143"/>
      <c r="D122" s="17"/>
      <c r="F122" s="17"/>
      <c r="U122" s="79"/>
    </row>
    <row r="123" spans="2:21" s="2" customFormat="1" x14ac:dyDescent="0.2">
      <c r="B123" s="143"/>
      <c r="D123" s="17"/>
      <c r="F123" s="17"/>
      <c r="U123" s="79"/>
    </row>
    <row r="124" spans="2:21" s="2" customFormat="1" x14ac:dyDescent="0.2">
      <c r="B124" s="143"/>
      <c r="D124" s="17"/>
      <c r="F124" s="17"/>
      <c r="U124" s="79"/>
    </row>
    <row r="125" spans="2:21" s="2" customFormat="1" x14ac:dyDescent="0.2">
      <c r="B125" s="143"/>
      <c r="D125" s="17"/>
      <c r="F125" s="17"/>
      <c r="U125" s="79"/>
    </row>
    <row r="126" spans="2:21" s="2" customFormat="1" x14ac:dyDescent="0.2">
      <c r="B126" s="143"/>
      <c r="D126" s="17"/>
      <c r="F126" s="17"/>
      <c r="U126" s="79"/>
    </row>
    <row r="127" spans="2:21" s="2" customFormat="1" x14ac:dyDescent="0.2">
      <c r="B127" s="143"/>
      <c r="D127" s="17"/>
      <c r="F127" s="17"/>
      <c r="U127" s="79"/>
    </row>
    <row r="128" spans="2:21" s="2" customFormat="1" x14ac:dyDescent="0.2">
      <c r="B128" s="143"/>
      <c r="D128" s="17"/>
      <c r="F128" s="17"/>
      <c r="U128" s="17"/>
    </row>
    <row r="129" spans="2:21" s="2" customFormat="1" x14ac:dyDescent="0.2">
      <c r="B129" s="143"/>
      <c r="D129" s="17"/>
      <c r="F129" s="17"/>
      <c r="U129" s="17"/>
    </row>
    <row r="130" spans="2:21" s="2" customFormat="1" x14ac:dyDescent="0.2">
      <c r="B130" s="143"/>
      <c r="D130" s="17"/>
      <c r="F130" s="17"/>
      <c r="U130" s="17"/>
    </row>
    <row r="131" spans="2:21" s="2" customFormat="1" x14ac:dyDescent="0.2">
      <c r="B131" s="143"/>
      <c r="D131" s="17"/>
      <c r="F131" s="17"/>
      <c r="U131" s="17"/>
    </row>
    <row r="132" spans="2:21" s="2" customFormat="1" x14ac:dyDescent="0.2">
      <c r="B132" s="143"/>
      <c r="D132" s="17"/>
      <c r="F132" s="17"/>
      <c r="U132" s="17"/>
    </row>
    <row r="133" spans="2:21" s="2" customFormat="1" x14ac:dyDescent="0.2">
      <c r="B133" s="143"/>
      <c r="D133" s="17"/>
      <c r="F133" s="17"/>
      <c r="U133" s="17"/>
    </row>
    <row r="134" spans="2:21" s="2" customFormat="1" x14ac:dyDescent="0.2">
      <c r="B134" s="143"/>
      <c r="D134" s="17"/>
      <c r="F134" s="17"/>
      <c r="U134" s="17"/>
    </row>
    <row r="135" spans="2:21" s="2" customFormat="1" x14ac:dyDescent="0.2">
      <c r="B135" s="143"/>
      <c r="D135" s="17"/>
      <c r="F135" s="17"/>
      <c r="U135" s="17"/>
    </row>
    <row r="136" spans="2:21" s="2" customFormat="1" x14ac:dyDescent="0.2">
      <c r="B136" s="143"/>
      <c r="D136" s="17"/>
      <c r="F136" s="17"/>
      <c r="U136" s="17"/>
    </row>
    <row r="137" spans="2:21" s="2" customFormat="1" x14ac:dyDescent="0.2">
      <c r="B137" s="143"/>
      <c r="D137" s="17"/>
      <c r="F137" s="17"/>
      <c r="U137" s="17"/>
    </row>
    <row r="138" spans="2:21" s="2" customFormat="1" x14ac:dyDescent="0.2">
      <c r="B138" s="143"/>
      <c r="D138" s="17"/>
      <c r="F138" s="17"/>
      <c r="U138" s="17"/>
    </row>
    <row r="139" spans="2:21" s="2" customFormat="1" x14ac:dyDescent="0.2">
      <c r="B139" s="143"/>
      <c r="D139" s="17"/>
      <c r="F139" s="17"/>
      <c r="U139" s="17"/>
    </row>
    <row r="140" spans="2:21" s="2" customFormat="1" x14ac:dyDescent="0.2">
      <c r="B140" s="143"/>
      <c r="D140" s="17"/>
      <c r="F140" s="17"/>
      <c r="U140" s="17"/>
    </row>
    <row r="141" spans="2:21" s="2" customFormat="1" x14ac:dyDescent="0.2">
      <c r="B141" s="143"/>
      <c r="D141" s="17"/>
      <c r="F141" s="17"/>
      <c r="U141" s="17"/>
    </row>
    <row r="142" spans="2:21" s="2" customFormat="1" x14ac:dyDescent="0.2">
      <c r="B142" s="143"/>
      <c r="D142" s="17"/>
      <c r="F142" s="17"/>
      <c r="U142" s="17"/>
    </row>
    <row r="143" spans="2:21" s="2" customFormat="1" x14ac:dyDescent="0.2">
      <c r="B143" s="143"/>
      <c r="D143" s="17"/>
      <c r="F143" s="17"/>
      <c r="U143" s="17"/>
    </row>
    <row r="144" spans="2:21" s="2" customFormat="1" x14ac:dyDescent="0.2">
      <c r="B144" s="143"/>
      <c r="D144" s="17"/>
      <c r="F144" s="17"/>
      <c r="U144" s="17"/>
    </row>
    <row r="145" spans="2:26" s="2" customFormat="1" x14ac:dyDescent="0.2">
      <c r="B145" s="143"/>
      <c r="D145" s="17"/>
      <c r="F145" s="17"/>
      <c r="U145" s="17"/>
    </row>
    <row r="146" spans="2:26" s="2" customFormat="1" x14ac:dyDescent="0.2">
      <c r="B146" s="143"/>
      <c r="D146" s="17"/>
      <c r="F146" s="17"/>
      <c r="U146" s="17"/>
    </row>
    <row r="147" spans="2:26" s="2" customFormat="1" x14ac:dyDescent="0.2">
      <c r="B147" s="143"/>
      <c r="D147" s="17"/>
      <c r="F147" s="17"/>
      <c r="U147" s="17"/>
    </row>
    <row r="148" spans="2:26" s="2" customFormat="1" x14ac:dyDescent="0.2">
      <c r="B148" s="143"/>
      <c r="D148" s="17"/>
      <c r="F148" s="17"/>
      <c r="U148" s="17"/>
    </row>
    <row r="149" spans="2:26" s="2" customFormat="1" x14ac:dyDescent="0.2">
      <c r="B149" s="143"/>
      <c r="D149" s="17"/>
      <c r="F149" s="17"/>
      <c r="U149" s="17"/>
    </row>
    <row r="150" spans="2:26" s="2" customFormat="1" x14ac:dyDescent="0.2">
      <c r="B150" s="143"/>
      <c r="D150" s="17"/>
      <c r="F150" s="17"/>
      <c r="U150" s="17"/>
    </row>
    <row r="151" spans="2:26" s="2" customFormat="1" x14ac:dyDescent="0.2">
      <c r="B151" s="143"/>
      <c r="D151" s="17"/>
      <c r="F151" s="17"/>
      <c r="U151" s="17"/>
    </row>
    <row r="152" spans="2:26" s="2" customFormat="1" x14ac:dyDescent="0.2">
      <c r="B152" s="143"/>
      <c r="D152" s="17"/>
      <c r="F152" s="17"/>
      <c r="U152" s="17"/>
    </row>
    <row r="153" spans="2:26" s="2" customFormat="1" x14ac:dyDescent="0.2">
      <c r="B153" s="143"/>
      <c r="D153" s="17"/>
      <c r="F153" s="17"/>
      <c r="U153" s="17"/>
    </row>
    <row r="154" spans="2:26" s="2" customFormat="1" x14ac:dyDescent="0.2">
      <c r="B154" s="143"/>
      <c r="D154" s="17"/>
      <c r="F154" s="17"/>
      <c r="U154" s="17"/>
    </row>
    <row r="155" spans="2:26" s="2" customFormat="1" x14ac:dyDescent="0.2">
      <c r="B155" s="143"/>
      <c r="D155" s="17"/>
      <c r="F155" s="17"/>
      <c r="U155" s="17"/>
    </row>
    <row r="156" spans="2:26" s="2" customFormat="1" x14ac:dyDescent="0.2">
      <c r="B156" s="143"/>
      <c r="D156" s="17"/>
      <c r="F156" s="17"/>
      <c r="U156" s="17"/>
    </row>
    <row r="157" spans="2:26" x14ac:dyDescent="0.2">
      <c r="C157" s="49"/>
      <c r="E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17"/>
      <c r="V157" s="49"/>
      <c r="W157" s="49"/>
      <c r="X157" s="49"/>
      <c r="Y157" s="49"/>
      <c r="Z157" s="49"/>
    </row>
    <row r="158" spans="2:26" x14ac:dyDescent="0.2">
      <c r="U158" s="17"/>
    </row>
    <row r="159" spans="2:26" x14ac:dyDescent="0.2">
      <c r="U159" s="17"/>
    </row>
    <row r="160" spans="2:26" x14ac:dyDescent="0.2">
      <c r="U160" s="17"/>
    </row>
    <row r="161" spans="21:21" x14ac:dyDescent="0.2">
      <c r="U161" s="17"/>
    </row>
    <row r="162" spans="21:21" x14ac:dyDescent="0.2">
      <c r="U162" s="17"/>
    </row>
    <row r="163" spans="21:21" x14ac:dyDescent="0.2">
      <c r="U163" s="17"/>
    </row>
    <row r="164" spans="21:21" x14ac:dyDescent="0.2">
      <c r="U164" s="17"/>
    </row>
    <row r="165" spans="21:21" x14ac:dyDescent="0.2">
      <c r="U165" s="17"/>
    </row>
    <row r="166" spans="21:21" x14ac:dyDescent="0.2">
      <c r="U166" s="17"/>
    </row>
    <row r="167" spans="21:21" x14ac:dyDescent="0.2">
      <c r="U167" s="17"/>
    </row>
    <row r="168" spans="21:21" x14ac:dyDescent="0.2">
      <c r="U168" s="17"/>
    </row>
    <row r="169" spans="21:21" x14ac:dyDescent="0.2">
      <c r="U169" s="17"/>
    </row>
    <row r="170" spans="21:21" x14ac:dyDescent="0.2">
      <c r="U170" s="17"/>
    </row>
    <row r="171" spans="21:21" x14ac:dyDescent="0.2">
      <c r="U171" s="17"/>
    </row>
    <row r="172" spans="21:21" x14ac:dyDescent="0.2">
      <c r="U172" s="17"/>
    </row>
    <row r="173" spans="21:21" x14ac:dyDescent="0.2">
      <c r="U173" s="17"/>
    </row>
    <row r="174" spans="21:21" x14ac:dyDescent="0.2">
      <c r="U174" s="17"/>
    </row>
    <row r="175" spans="21:21" x14ac:dyDescent="0.2">
      <c r="U175" s="17"/>
    </row>
    <row r="176" spans="21:21" x14ac:dyDescent="0.2">
      <c r="U176" s="17"/>
    </row>
    <row r="177" spans="21:21" x14ac:dyDescent="0.2">
      <c r="U177" s="17"/>
    </row>
    <row r="178" spans="21:21" x14ac:dyDescent="0.2">
      <c r="U178" s="17"/>
    </row>
    <row r="179" spans="21:21" x14ac:dyDescent="0.2">
      <c r="U179" s="17"/>
    </row>
    <row r="180" spans="21:21" x14ac:dyDescent="0.2">
      <c r="U180" s="17"/>
    </row>
    <row r="181" spans="21:21" x14ac:dyDescent="0.2">
      <c r="U181" s="17"/>
    </row>
    <row r="182" spans="21:21" x14ac:dyDescent="0.2">
      <c r="U182" s="17"/>
    </row>
    <row r="183" spans="21:21" x14ac:dyDescent="0.2">
      <c r="U183" s="17"/>
    </row>
    <row r="184" spans="21:21" x14ac:dyDescent="0.2">
      <c r="U184" s="17"/>
    </row>
    <row r="185" spans="21:21" x14ac:dyDescent="0.2">
      <c r="U185" s="17"/>
    </row>
    <row r="186" spans="21:21" x14ac:dyDescent="0.2">
      <c r="U186" s="17"/>
    </row>
    <row r="187" spans="21:21" x14ac:dyDescent="0.2">
      <c r="U187" s="17"/>
    </row>
    <row r="188" spans="21:21" x14ac:dyDescent="0.2">
      <c r="U188" s="17"/>
    </row>
    <row r="189" spans="21:21" x14ac:dyDescent="0.2">
      <c r="U189" s="17"/>
    </row>
    <row r="190" spans="21:21" x14ac:dyDescent="0.2">
      <c r="U190" s="17"/>
    </row>
    <row r="191" spans="21:21" x14ac:dyDescent="0.2">
      <c r="U191" s="17"/>
    </row>
    <row r="192" spans="21:21" x14ac:dyDescent="0.2">
      <c r="U192" s="17"/>
    </row>
    <row r="193" spans="21:21" x14ac:dyDescent="0.2">
      <c r="U193" s="17"/>
    </row>
    <row r="194" spans="21:21" x14ac:dyDescent="0.2">
      <c r="U194" s="17"/>
    </row>
    <row r="195" spans="21:21" x14ac:dyDescent="0.2">
      <c r="U195" s="17"/>
    </row>
    <row r="196" spans="21:21" x14ac:dyDescent="0.2">
      <c r="U196" s="17"/>
    </row>
    <row r="197" spans="21:21" x14ac:dyDescent="0.2">
      <c r="U197" s="17"/>
    </row>
    <row r="198" spans="21:21" x14ac:dyDescent="0.2">
      <c r="U198" s="17"/>
    </row>
    <row r="199" spans="21:21" x14ac:dyDescent="0.2">
      <c r="U199" s="17"/>
    </row>
    <row r="200" spans="21:21" x14ac:dyDescent="0.2">
      <c r="U200" s="17"/>
    </row>
    <row r="201" spans="21:21" x14ac:dyDescent="0.2">
      <c r="U201" s="17"/>
    </row>
    <row r="202" spans="21:21" x14ac:dyDescent="0.2">
      <c r="U202" s="17"/>
    </row>
    <row r="203" spans="21:21" x14ac:dyDescent="0.2">
      <c r="U203" s="17"/>
    </row>
    <row r="204" spans="21:21" x14ac:dyDescent="0.2">
      <c r="U204" s="17"/>
    </row>
    <row r="205" spans="21:21" x14ac:dyDescent="0.2">
      <c r="U205" s="17"/>
    </row>
    <row r="206" spans="21:21" x14ac:dyDescent="0.2">
      <c r="U206" s="17"/>
    </row>
    <row r="207" spans="21:21" x14ac:dyDescent="0.2">
      <c r="U207" s="17"/>
    </row>
  </sheetData>
  <mergeCells count="3">
    <mergeCell ref="A1:A2"/>
    <mergeCell ref="I1:O1"/>
    <mergeCell ref="Q1:W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50420-E0D7-2C49-9A39-24F2138176EF}">
  <dimension ref="A1:Y207"/>
  <sheetViews>
    <sheetView topLeftCell="M45" zoomScale="106" workbookViewId="0">
      <selection activeCell="T52" sqref="S3:T52"/>
    </sheetView>
  </sheetViews>
  <sheetFormatPr baseColWidth="10" defaultRowHeight="16" x14ac:dyDescent="0.2"/>
  <cols>
    <col min="1" max="1" width="18.1640625" style="79" bestFit="1" customWidth="1"/>
    <col min="2" max="2" width="12" style="125" bestFit="1" customWidth="1"/>
    <col min="3" max="3" width="9.1640625" style="79" bestFit="1" customWidth="1"/>
    <col min="4" max="4" width="4.83203125" style="115" bestFit="1" customWidth="1"/>
    <col min="5" max="5" width="10.1640625" style="79" bestFit="1" customWidth="1"/>
    <col min="6" max="6" width="5.5" style="115" bestFit="1" customWidth="1"/>
    <col min="7" max="7" width="5.5" style="79" bestFit="1" customWidth="1"/>
    <col min="8" max="8" width="10" style="79" bestFit="1" customWidth="1"/>
    <col min="9" max="9" width="10.83203125" style="79" bestFit="1" customWidth="1"/>
    <col min="10" max="10" width="7.1640625" style="79" bestFit="1" customWidth="1"/>
    <col min="11" max="11" width="10.83203125" style="79" bestFit="1" customWidth="1"/>
    <col min="12" max="12" width="8.1640625" style="79" bestFit="1" customWidth="1"/>
    <col min="13" max="13" width="7.6640625" style="79" bestFit="1" customWidth="1"/>
    <col min="14" max="14" width="11.6640625" style="79" bestFit="1" customWidth="1"/>
    <col min="15" max="15" width="7.1640625" style="79" bestFit="1" customWidth="1"/>
    <col min="16" max="16" width="2.5" style="79" customWidth="1"/>
    <col min="17" max="17" width="10.1640625" style="79" bestFit="1" customWidth="1"/>
    <col min="18" max="18" width="4.83203125" style="79" bestFit="1" customWidth="1"/>
    <col min="19" max="19" width="10.33203125" style="79" bestFit="1" customWidth="1"/>
    <col min="20" max="20" width="4.83203125" style="79" bestFit="1" customWidth="1"/>
    <col min="21" max="21" width="9" style="115" bestFit="1" customWidth="1"/>
    <col min="22" max="22" width="11.33203125" style="79" bestFit="1" customWidth="1"/>
    <col min="23" max="23" width="9.5" style="79" bestFit="1" customWidth="1"/>
    <col min="24" max="24" width="15.5" style="79" bestFit="1" customWidth="1"/>
    <col min="25" max="25" width="10.6640625" style="79" bestFit="1" customWidth="1"/>
    <col min="26" max="16384" width="10.83203125" style="79"/>
  </cols>
  <sheetData>
    <row r="1" spans="1:25" s="18" customFormat="1" ht="18" x14ac:dyDescent="0.2">
      <c r="A1" s="219" t="s">
        <v>278</v>
      </c>
      <c r="B1" s="109"/>
      <c r="C1" s="40"/>
      <c r="D1" s="40"/>
      <c r="E1" s="40"/>
      <c r="F1" s="40"/>
      <c r="G1" s="40"/>
      <c r="H1" s="40"/>
      <c r="I1" s="218" t="s">
        <v>103</v>
      </c>
      <c r="J1" s="218"/>
      <c r="K1" s="218"/>
      <c r="L1" s="218"/>
      <c r="M1" s="218"/>
      <c r="N1" s="218"/>
      <c r="O1" s="218"/>
      <c r="P1" s="40"/>
      <c r="Q1" s="218" t="s">
        <v>1838</v>
      </c>
      <c r="R1" s="218"/>
      <c r="S1" s="218"/>
      <c r="T1" s="218"/>
      <c r="U1" s="218"/>
      <c r="V1" s="218"/>
      <c r="W1" s="218"/>
      <c r="X1" s="17"/>
      <c r="Y1" s="17"/>
    </row>
    <row r="2" spans="1:25" s="18" customFormat="1" ht="50" customHeight="1" x14ac:dyDescent="0.2">
      <c r="A2" s="220"/>
      <c r="B2" s="110" t="s">
        <v>546</v>
      </c>
      <c r="C2" s="43" t="s">
        <v>1835</v>
      </c>
      <c r="D2" s="42" t="s">
        <v>106</v>
      </c>
      <c r="E2" s="43" t="s">
        <v>1836</v>
      </c>
      <c r="F2" s="42" t="s">
        <v>106</v>
      </c>
      <c r="G2" s="20" t="s">
        <v>0</v>
      </c>
      <c r="H2" s="43" t="s">
        <v>1837</v>
      </c>
      <c r="I2" s="41" t="s">
        <v>1839</v>
      </c>
      <c r="J2" s="42" t="s">
        <v>1840</v>
      </c>
      <c r="K2" s="41" t="s">
        <v>1841</v>
      </c>
      <c r="L2" s="42" t="s">
        <v>1840</v>
      </c>
      <c r="M2" s="43" t="s">
        <v>1842</v>
      </c>
      <c r="N2" s="41" t="s">
        <v>1843</v>
      </c>
      <c r="O2" s="42" t="s">
        <v>1840</v>
      </c>
      <c r="P2" s="42"/>
      <c r="Q2" s="41" t="s">
        <v>105</v>
      </c>
      <c r="R2" s="42" t="s">
        <v>106</v>
      </c>
      <c r="S2" s="41" t="s">
        <v>107</v>
      </c>
      <c r="T2" s="42" t="s">
        <v>106</v>
      </c>
      <c r="U2" s="42" t="s">
        <v>1606</v>
      </c>
      <c r="V2" s="41" t="s">
        <v>108</v>
      </c>
      <c r="W2" s="42" t="s">
        <v>106</v>
      </c>
      <c r="X2" s="43" t="s">
        <v>1847</v>
      </c>
      <c r="Y2" s="43" t="s">
        <v>1848</v>
      </c>
    </row>
    <row r="3" spans="1:25" x14ac:dyDescent="0.2">
      <c r="A3" s="18" t="s">
        <v>432</v>
      </c>
      <c r="B3" s="111">
        <v>22.209</v>
      </c>
      <c r="C3" s="17">
        <v>172</v>
      </c>
      <c r="D3" s="115">
        <v>14</v>
      </c>
      <c r="E3" s="17">
        <v>54.6</v>
      </c>
      <c r="F3" s="115">
        <v>3.7</v>
      </c>
      <c r="G3" s="31">
        <f t="shared" ref="G3:G34" si="0">E3/C3</f>
        <v>0.3174418604651163</v>
      </c>
      <c r="H3" s="32">
        <f t="shared" ref="H3:H34" si="1">C3+(0.235*E3)</f>
        <v>184.83099999999999</v>
      </c>
      <c r="I3" s="56">
        <v>2.2100000000000002E-2</v>
      </c>
      <c r="J3" s="56">
        <v>6.3E-3</v>
      </c>
      <c r="K3" s="56">
        <v>3.5599999999999998E-3</v>
      </c>
      <c r="L3" s="56">
        <v>2.3000000000000001E-4</v>
      </c>
      <c r="M3" s="82">
        <v>-5.2902999999999999E-2</v>
      </c>
      <c r="N3" s="17">
        <v>4.7E-2</v>
      </c>
      <c r="O3" s="17">
        <v>1.2999999999999999E-2</v>
      </c>
      <c r="P3" s="17"/>
      <c r="Q3" s="17">
        <v>21.9</v>
      </c>
      <c r="R3" s="17">
        <v>6.3</v>
      </c>
      <c r="S3" s="204">
        <v>22.9</v>
      </c>
      <c r="T3" s="204">
        <v>1.4</v>
      </c>
      <c r="U3" s="121">
        <f>(T3/S3)*100</f>
        <v>6.1135371179039302</v>
      </c>
      <c r="V3" s="17">
        <v>-130</v>
      </c>
      <c r="W3" s="17">
        <v>450</v>
      </c>
      <c r="X3" s="30">
        <f>100*(1-(S3/Q3))</f>
        <v>-4.5662100456621113</v>
      </c>
      <c r="Y3" s="30">
        <f t="shared" ref="Y3:Y34" si="2">(Q3-S3)/R3</f>
        <v>-0.15873015873015872</v>
      </c>
    </row>
    <row r="4" spans="1:25" x14ac:dyDescent="0.2">
      <c r="A4" s="18" t="s">
        <v>433</v>
      </c>
      <c r="B4" s="111">
        <v>17.683</v>
      </c>
      <c r="C4" s="17">
        <v>284</v>
      </c>
      <c r="D4" s="115">
        <v>38</v>
      </c>
      <c r="E4" s="17">
        <v>99.9</v>
      </c>
      <c r="F4" s="115">
        <v>9.3000000000000007</v>
      </c>
      <c r="G4" s="31">
        <f t="shared" si="0"/>
        <v>0.35176056338028172</v>
      </c>
      <c r="H4" s="32">
        <f t="shared" si="1"/>
        <v>307.47649999999999</v>
      </c>
      <c r="I4" s="56">
        <v>2.35E-2</v>
      </c>
      <c r="J4" s="56">
        <v>5.4000000000000003E-3</v>
      </c>
      <c r="K4" s="56">
        <v>3.7299999999999998E-3</v>
      </c>
      <c r="L4" s="56">
        <v>2.9E-4</v>
      </c>
      <c r="M4" s="82">
        <v>-1.5055000000000001E-2</v>
      </c>
      <c r="N4" s="17">
        <v>4.8000000000000001E-2</v>
      </c>
      <c r="O4" s="17">
        <v>1.2E-2</v>
      </c>
      <c r="P4" s="17"/>
      <c r="Q4" s="17">
        <v>23.4</v>
      </c>
      <c r="R4" s="17">
        <v>5.3</v>
      </c>
      <c r="S4" s="204">
        <v>24</v>
      </c>
      <c r="T4" s="204">
        <v>1.9</v>
      </c>
      <c r="U4" s="121">
        <f t="shared" ref="U4:U52" si="3">(T4/S4)*100</f>
        <v>7.9166666666666661</v>
      </c>
      <c r="V4" s="17">
        <v>-100</v>
      </c>
      <c r="W4" s="17">
        <v>410</v>
      </c>
      <c r="X4" s="30">
        <f t="shared" ref="X4:X34" si="4">100*(1-(S4/Q4))</f>
        <v>-2.5641025641025772</v>
      </c>
      <c r="Y4" s="30">
        <f t="shared" si="2"/>
        <v>-0.11320754716981159</v>
      </c>
    </row>
    <row r="5" spans="1:25" s="74" customFormat="1" x14ac:dyDescent="0.2">
      <c r="A5" s="21" t="s">
        <v>434</v>
      </c>
      <c r="B5" s="112">
        <v>8.5696999999999992</v>
      </c>
      <c r="C5" s="25">
        <v>62.8</v>
      </c>
      <c r="D5" s="117">
        <v>6.3</v>
      </c>
      <c r="E5" s="25">
        <v>24.5</v>
      </c>
      <c r="F5" s="117">
        <v>2.9</v>
      </c>
      <c r="G5" s="23">
        <f t="shared" si="0"/>
        <v>0.39012738853503187</v>
      </c>
      <c r="H5" s="24">
        <f t="shared" si="1"/>
        <v>68.55749999999999</v>
      </c>
      <c r="I5" s="58">
        <v>1.9E-2</v>
      </c>
      <c r="J5" s="58">
        <v>1.6E-2</v>
      </c>
      <c r="K5" s="58">
        <v>3.8300000000000001E-3</v>
      </c>
      <c r="L5" s="58">
        <v>5.9000000000000003E-4</v>
      </c>
      <c r="M5" s="80">
        <v>-0.20338000000000001</v>
      </c>
      <c r="N5" s="25">
        <v>0.04</v>
      </c>
      <c r="O5" s="25">
        <v>3.3000000000000002E-2</v>
      </c>
      <c r="P5" s="25"/>
      <c r="Q5" s="25">
        <v>19</v>
      </c>
      <c r="R5" s="25">
        <v>17</v>
      </c>
      <c r="S5" s="205">
        <v>24.6</v>
      </c>
      <c r="T5" s="205">
        <v>3.8</v>
      </c>
      <c r="U5" s="147">
        <f t="shared" si="3"/>
        <v>15.447154471544714</v>
      </c>
      <c r="V5" s="25">
        <v>-500</v>
      </c>
      <c r="W5" s="25">
        <v>1200</v>
      </c>
      <c r="X5" s="22">
        <f t="shared" si="4"/>
        <v>-29.473684210526319</v>
      </c>
      <c r="Y5" s="22">
        <f t="shared" si="2"/>
        <v>-0.32941176470588246</v>
      </c>
    </row>
    <row r="6" spans="1:25" x14ac:dyDescent="0.2">
      <c r="A6" s="18" t="s">
        <v>435</v>
      </c>
      <c r="B6" s="111">
        <v>18.346</v>
      </c>
      <c r="C6" s="17">
        <v>144</v>
      </c>
      <c r="D6" s="115">
        <v>47</v>
      </c>
      <c r="E6" s="17">
        <v>108</v>
      </c>
      <c r="F6" s="115">
        <v>41</v>
      </c>
      <c r="G6" s="31">
        <f t="shared" si="0"/>
        <v>0.75</v>
      </c>
      <c r="H6" s="32">
        <f t="shared" si="1"/>
        <v>169.38</v>
      </c>
      <c r="I6" s="56">
        <v>2.1100000000000001E-2</v>
      </c>
      <c r="J6" s="56">
        <v>9.4999999999999998E-3</v>
      </c>
      <c r="K6" s="56">
        <v>3.8999999999999998E-3</v>
      </c>
      <c r="L6" s="56">
        <v>4.2000000000000002E-4</v>
      </c>
      <c r="M6" s="82">
        <v>0.12442</v>
      </c>
      <c r="N6" s="17">
        <v>0.04</v>
      </c>
      <c r="O6" s="17">
        <v>1.7999999999999999E-2</v>
      </c>
      <c r="P6" s="17"/>
      <c r="Q6" s="17">
        <v>20.8</v>
      </c>
      <c r="R6" s="17">
        <v>9.4</v>
      </c>
      <c r="S6" s="204">
        <v>25.1</v>
      </c>
      <c r="T6" s="204">
        <v>2.7</v>
      </c>
      <c r="U6" s="121">
        <f t="shared" si="3"/>
        <v>10.756972111553784</v>
      </c>
      <c r="V6" s="17">
        <v>-80</v>
      </c>
      <c r="W6" s="17">
        <v>570</v>
      </c>
      <c r="X6" s="30">
        <f t="shared" si="4"/>
        <v>-20.673076923076916</v>
      </c>
      <c r="Y6" s="30">
        <f t="shared" si="2"/>
        <v>-0.45744680851063835</v>
      </c>
    </row>
    <row r="7" spans="1:25" x14ac:dyDescent="0.2">
      <c r="A7" s="18" t="s">
        <v>436</v>
      </c>
      <c r="B7" s="111">
        <v>22.751999999999999</v>
      </c>
      <c r="C7" s="17">
        <v>109.5</v>
      </c>
      <c r="D7" s="115">
        <v>5.7</v>
      </c>
      <c r="E7" s="17">
        <v>35.6</v>
      </c>
      <c r="F7" s="115">
        <v>1.4</v>
      </c>
      <c r="G7" s="31">
        <f t="shared" si="0"/>
        <v>0.32511415525114157</v>
      </c>
      <c r="H7" s="32">
        <f t="shared" si="1"/>
        <v>117.866</v>
      </c>
      <c r="I7" s="56">
        <v>2.5000000000000001E-2</v>
      </c>
      <c r="J7" s="56">
        <v>8.0000000000000002E-3</v>
      </c>
      <c r="K7" s="56">
        <v>3.9500000000000004E-3</v>
      </c>
      <c r="L7" s="56">
        <v>3.8000000000000002E-4</v>
      </c>
      <c r="M7" s="82">
        <v>0.13922999999999999</v>
      </c>
      <c r="N7" s="17">
        <v>4.2999999999999997E-2</v>
      </c>
      <c r="O7" s="17">
        <v>1.2999999999999999E-2</v>
      </c>
      <c r="P7" s="17"/>
      <c r="Q7" s="17">
        <v>24.7</v>
      </c>
      <c r="R7" s="17">
        <v>7.9</v>
      </c>
      <c r="S7" s="204">
        <v>25.4</v>
      </c>
      <c r="T7" s="204">
        <v>2.4</v>
      </c>
      <c r="U7" s="121">
        <f t="shared" si="3"/>
        <v>9.4488188976377945</v>
      </c>
      <c r="V7" s="17">
        <v>-110</v>
      </c>
      <c r="W7" s="17">
        <v>510</v>
      </c>
      <c r="X7" s="30">
        <f t="shared" si="4"/>
        <v>-2.8340080971659853</v>
      </c>
      <c r="Y7" s="30">
        <f t="shared" si="2"/>
        <v>-8.8607594936708764E-2</v>
      </c>
    </row>
    <row r="8" spans="1:25" s="74" customFormat="1" x14ac:dyDescent="0.2">
      <c r="A8" s="21" t="s">
        <v>437</v>
      </c>
      <c r="B8" s="112">
        <v>11.164999999999999</v>
      </c>
      <c r="C8" s="25">
        <v>52.9</v>
      </c>
      <c r="D8" s="117">
        <v>3.5</v>
      </c>
      <c r="E8" s="25">
        <v>19.7</v>
      </c>
      <c r="F8" s="117">
        <v>1.1000000000000001</v>
      </c>
      <c r="G8" s="23">
        <f t="shared" si="0"/>
        <v>0.3724007561436673</v>
      </c>
      <c r="H8" s="24">
        <f t="shared" si="1"/>
        <v>57.529499999999999</v>
      </c>
      <c r="I8" s="58">
        <v>4.5999999999999999E-2</v>
      </c>
      <c r="J8" s="58">
        <v>0.03</v>
      </c>
      <c r="K8" s="58">
        <v>4.0899999999999999E-3</v>
      </c>
      <c r="L8" s="58">
        <v>7.2000000000000005E-4</v>
      </c>
      <c r="M8" s="80">
        <v>0.10014000000000001</v>
      </c>
      <c r="N8" s="25">
        <v>9.5000000000000001E-2</v>
      </c>
      <c r="O8" s="25">
        <v>5.8999999999999997E-2</v>
      </c>
      <c r="P8" s="25"/>
      <c r="Q8" s="25">
        <v>44</v>
      </c>
      <c r="R8" s="25">
        <v>29</v>
      </c>
      <c r="S8" s="205">
        <v>26.3</v>
      </c>
      <c r="T8" s="205">
        <v>4.5999999999999996</v>
      </c>
      <c r="U8" s="147">
        <f t="shared" si="3"/>
        <v>17.490494296577943</v>
      </c>
      <c r="V8" s="96">
        <v>1100</v>
      </c>
      <c r="W8" s="96">
        <v>1200</v>
      </c>
      <c r="X8" s="22">
        <f t="shared" si="4"/>
        <v>40.22727272727272</v>
      </c>
      <c r="Y8" s="22">
        <f t="shared" si="2"/>
        <v>0.6103448275862069</v>
      </c>
    </row>
    <row r="9" spans="1:25" x14ac:dyDescent="0.2">
      <c r="A9" s="18" t="s">
        <v>438</v>
      </c>
      <c r="B9" s="111">
        <v>21.242999999999999</v>
      </c>
      <c r="C9" s="17">
        <v>46</v>
      </c>
      <c r="D9" s="115">
        <v>2.7</v>
      </c>
      <c r="E9" s="17">
        <v>28.4</v>
      </c>
      <c r="F9" s="115">
        <v>1.4</v>
      </c>
      <c r="G9" s="31">
        <f t="shared" si="0"/>
        <v>0.61739130434782608</v>
      </c>
      <c r="H9" s="32">
        <f t="shared" si="1"/>
        <v>52.673999999999999</v>
      </c>
      <c r="I9" s="56">
        <v>2.4E-2</v>
      </c>
      <c r="J9" s="56">
        <v>0.02</v>
      </c>
      <c r="K9" s="56">
        <v>4.1000000000000003E-3</v>
      </c>
      <c r="L9" s="56">
        <v>4.2999999999999999E-4</v>
      </c>
      <c r="M9" s="82">
        <v>0.11773</v>
      </c>
      <c r="N9" s="17">
        <v>0.04</v>
      </c>
      <c r="O9" s="17">
        <v>0.04</v>
      </c>
      <c r="P9" s="17"/>
      <c r="Q9" s="17">
        <v>23</v>
      </c>
      <c r="R9" s="17">
        <v>20</v>
      </c>
      <c r="S9" s="204">
        <v>26.4</v>
      </c>
      <c r="T9" s="204">
        <v>2.7</v>
      </c>
      <c r="U9" s="121">
        <f t="shared" si="3"/>
        <v>10.227272727272728</v>
      </c>
      <c r="V9" s="17">
        <v>-800</v>
      </c>
      <c r="W9" s="17">
        <v>1100</v>
      </c>
      <c r="X9" s="30">
        <f t="shared" si="4"/>
        <v>-14.782608695652177</v>
      </c>
      <c r="Y9" s="30">
        <f t="shared" si="2"/>
        <v>-0.16999999999999993</v>
      </c>
    </row>
    <row r="10" spans="1:25" s="74" customFormat="1" x14ac:dyDescent="0.2">
      <c r="A10" s="21" t="s">
        <v>439</v>
      </c>
      <c r="B10" s="111">
        <v>22.692</v>
      </c>
      <c r="C10" s="25">
        <v>53</v>
      </c>
      <c r="D10" s="115">
        <v>3.9</v>
      </c>
      <c r="E10" s="25">
        <v>33.700000000000003</v>
      </c>
      <c r="F10" s="115">
        <v>3.2</v>
      </c>
      <c r="G10" s="23">
        <f t="shared" si="0"/>
        <v>0.63584905660377367</v>
      </c>
      <c r="H10" s="24">
        <f t="shared" si="1"/>
        <v>60.919499999999999</v>
      </c>
      <c r="I10" s="58">
        <v>4.2999999999999997E-2</v>
      </c>
      <c r="J10" s="58">
        <v>2.5999999999999999E-2</v>
      </c>
      <c r="K10" s="58">
        <v>4.3E-3</v>
      </c>
      <c r="L10" s="58">
        <v>5.9000000000000003E-4</v>
      </c>
      <c r="M10" s="80">
        <v>-0.23368</v>
      </c>
      <c r="N10" s="25">
        <v>7.2999999999999995E-2</v>
      </c>
      <c r="O10" s="25">
        <v>4.3999999999999997E-2</v>
      </c>
      <c r="P10" s="25"/>
      <c r="Q10" s="25">
        <v>41</v>
      </c>
      <c r="R10" s="25">
        <v>24</v>
      </c>
      <c r="S10" s="205">
        <v>27.6</v>
      </c>
      <c r="T10" s="205">
        <v>3.8</v>
      </c>
      <c r="U10" s="145">
        <f t="shared" si="3"/>
        <v>13.768115942028983</v>
      </c>
      <c r="V10" s="25">
        <v>-200</v>
      </c>
      <c r="W10" s="25">
        <v>1000</v>
      </c>
      <c r="X10" s="22">
        <f t="shared" si="4"/>
        <v>32.68292682926829</v>
      </c>
      <c r="Y10" s="22">
        <f t="shared" si="2"/>
        <v>0.55833333333333324</v>
      </c>
    </row>
    <row r="11" spans="1:25" x14ac:dyDescent="0.2">
      <c r="A11" s="18" t="s">
        <v>440</v>
      </c>
      <c r="B11" s="112">
        <v>14.182</v>
      </c>
      <c r="C11" s="17">
        <v>579</v>
      </c>
      <c r="D11" s="115">
        <v>21</v>
      </c>
      <c r="E11" s="17">
        <v>443</v>
      </c>
      <c r="F11" s="115">
        <v>53</v>
      </c>
      <c r="G11" s="31">
        <f t="shared" si="0"/>
        <v>0.76511226252158893</v>
      </c>
      <c r="H11" s="32">
        <f t="shared" si="1"/>
        <v>683.10500000000002</v>
      </c>
      <c r="I11" s="56">
        <v>2.75E-2</v>
      </c>
      <c r="J11" s="56">
        <v>2.8E-3</v>
      </c>
      <c r="K11" s="56">
        <v>4.3E-3</v>
      </c>
      <c r="L11" s="56">
        <v>2.0000000000000001E-4</v>
      </c>
      <c r="M11" s="82">
        <v>0.3049</v>
      </c>
      <c r="N11" s="17">
        <v>4.5999999999999999E-2</v>
      </c>
      <c r="O11" s="17">
        <v>4.5999999999999999E-3</v>
      </c>
      <c r="P11" s="17"/>
      <c r="Q11" s="17">
        <v>27.5</v>
      </c>
      <c r="R11" s="17">
        <v>2.8</v>
      </c>
      <c r="S11" s="204">
        <v>27.6</v>
      </c>
      <c r="T11" s="204">
        <v>1.3</v>
      </c>
      <c r="U11" s="121">
        <f t="shared" si="3"/>
        <v>4.7101449275362324</v>
      </c>
      <c r="V11" s="17">
        <v>-20</v>
      </c>
      <c r="W11" s="17">
        <v>190</v>
      </c>
      <c r="X11" s="30">
        <f t="shared" si="4"/>
        <v>-0.36363636363636598</v>
      </c>
      <c r="Y11" s="30">
        <f t="shared" si="2"/>
        <v>-3.5714285714286226E-2</v>
      </c>
    </row>
    <row r="12" spans="1:25" x14ac:dyDescent="0.2">
      <c r="A12" s="18" t="s">
        <v>441</v>
      </c>
      <c r="B12" s="111">
        <v>20.157</v>
      </c>
      <c r="C12" s="17">
        <v>84.9</v>
      </c>
      <c r="D12" s="115">
        <v>1.6</v>
      </c>
      <c r="E12" s="17">
        <v>56.5</v>
      </c>
      <c r="F12" s="115">
        <v>2.1</v>
      </c>
      <c r="G12" s="31">
        <f t="shared" si="0"/>
        <v>0.66548881036513541</v>
      </c>
      <c r="H12" s="32">
        <f t="shared" si="1"/>
        <v>98.177500000000009</v>
      </c>
      <c r="I12" s="56">
        <v>2.8000000000000001E-2</v>
      </c>
      <c r="J12" s="56">
        <v>0.01</v>
      </c>
      <c r="K12" s="56">
        <v>4.3099999999999996E-3</v>
      </c>
      <c r="L12" s="56">
        <v>4.4000000000000002E-4</v>
      </c>
      <c r="M12" s="82">
        <v>5.2429000000000003E-2</v>
      </c>
      <c r="N12" s="17">
        <v>5.1999999999999998E-2</v>
      </c>
      <c r="O12" s="17">
        <v>0.02</v>
      </c>
      <c r="P12" s="17"/>
      <c r="Q12" s="17">
        <v>27</v>
      </c>
      <c r="R12" s="17">
        <v>10</v>
      </c>
      <c r="S12" s="204">
        <v>27.7</v>
      </c>
      <c r="T12" s="204">
        <v>2.8</v>
      </c>
      <c r="U12" s="121">
        <f t="shared" si="3"/>
        <v>10.108303249097473</v>
      </c>
      <c r="V12" s="17">
        <v>-10</v>
      </c>
      <c r="W12" s="17">
        <v>660</v>
      </c>
      <c r="X12" s="30">
        <f t="shared" si="4"/>
        <v>-2.5925925925925908</v>
      </c>
      <c r="Y12" s="30">
        <f t="shared" si="2"/>
        <v>-6.9999999999999923E-2</v>
      </c>
    </row>
    <row r="13" spans="1:25" s="74" customFormat="1" x14ac:dyDescent="0.2">
      <c r="A13" s="21" t="s">
        <v>442</v>
      </c>
      <c r="B13" s="112">
        <v>14.605</v>
      </c>
      <c r="C13" s="25">
        <v>43.9</v>
      </c>
      <c r="D13" s="117">
        <v>3.2</v>
      </c>
      <c r="E13" s="25">
        <v>21.3</v>
      </c>
      <c r="F13" s="117">
        <v>1.2</v>
      </c>
      <c r="G13" s="23">
        <f t="shared" si="0"/>
        <v>0.48519362186788156</v>
      </c>
      <c r="H13" s="24">
        <f t="shared" si="1"/>
        <v>48.905499999999996</v>
      </c>
      <c r="I13" s="58">
        <v>2.4E-2</v>
      </c>
      <c r="J13" s="58">
        <v>2.5000000000000001E-2</v>
      </c>
      <c r="K13" s="58">
        <v>4.3299999999999996E-3</v>
      </c>
      <c r="L13" s="58">
        <v>5.5000000000000003E-4</v>
      </c>
      <c r="M13" s="80">
        <v>0.31415999999999999</v>
      </c>
      <c r="N13" s="25">
        <v>3.7999999999999999E-2</v>
      </c>
      <c r="O13" s="25">
        <v>4.3999999999999997E-2</v>
      </c>
      <c r="P13" s="25"/>
      <c r="Q13" s="25">
        <v>22</v>
      </c>
      <c r="R13" s="25">
        <v>25</v>
      </c>
      <c r="S13" s="205">
        <v>27.8</v>
      </c>
      <c r="T13" s="205">
        <v>3.6</v>
      </c>
      <c r="U13" s="147">
        <f t="shared" si="3"/>
        <v>12.949640287769784</v>
      </c>
      <c r="V13" s="96">
        <v>-1500</v>
      </c>
      <c r="W13" s="96">
        <v>1500</v>
      </c>
      <c r="X13" s="22">
        <f t="shared" si="4"/>
        <v>-26.363636363636367</v>
      </c>
      <c r="Y13" s="22">
        <f t="shared" si="2"/>
        <v>-0.23200000000000004</v>
      </c>
    </row>
    <row r="14" spans="1:25" x14ac:dyDescent="0.2">
      <c r="A14" s="18" t="s">
        <v>443</v>
      </c>
      <c r="B14" s="111">
        <v>19.190999999999999</v>
      </c>
      <c r="C14" s="17">
        <v>72.2</v>
      </c>
      <c r="D14" s="115">
        <v>5.8</v>
      </c>
      <c r="E14" s="17">
        <v>26.5</v>
      </c>
      <c r="F14" s="115">
        <v>1.7</v>
      </c>
      <c r="G14" s="31">
        <f t="shared" si="0"/>
        <v>0.3670360110803324</v>
      </c>
      <c r="H14" s="32">
        <f t="shared" si="1"/>
        <v>78.427500000000009</v>
      </c>
      <c r="I14" s="56">
        <v>1.9E-2</v>
      </c>
      <c r="J14" s="56">
        <v>1.0999999999999999E-2</v>
      </c>
      <c r="K14" s="56">
        <v>4.3499999999999997E-3</v>
      </c>
      <c r="L14" s="56">
        <v>4.0000000000000002E-4</v>
      </c>
      <c r="M14" s="82">
        <v>0.32225999999999999</v>
      </c>
      <c r="N14" s="17">
        <v>3.9E-2</v>
      </c>
      <c r="O14" s="17">
        <v>0.02</v>
      </c>
      <c r="P14" s="17"/>
      <c r="Q14" s="17">
        <v>19</v>
      </c>
      <c r="R14" s="17">
        <v>11</v>
      </c>
      <c r="S14" s="204">
        <v>28</v>
      </c>
      <c r="T14" s="204">
        <v>2.6</v>
      </c>
      <c r="U14" s="121">
        <f t="shared" si="3"/>
        <v>9.2857142857142865</v>
      </c>
      <c r="V14" s="17">
        <v>-600</v>
      </c>
      <c r="W14" s="17">
        <v>740</v>
      </c>
      <c r="X14" s="30">
        <f t="shared" si="4"/>
        <v>-47.368421052631568</v>
      </c>
      <c r="Y14" s="30">
        <f t="shared" si="2"/>
        <v>-0.81818181818181823</v>
      </c>
    </row>
    <row r="15" spans="1:25" x14ac:dyDescent="0.2">
      <c r="A15" s="18" t="s">
        <v>444</v>
      </c>
      <c r="B15" s="111">
        <v>21.907</v>
      </c>
      <c r="C15" s="17">
        <v>57.4</v>
      </c>
      <c r="D15" s="115">
        <v>5.9</v>
      </c>
      <c r="E15" s="17">
        <v>33.9</v>
      </c>
      <c r="F15" s="115">
        <v>3.5</v>
      </c>
      <c r="G15" s="31">
        <f t="shared" si="0"/>
        <v>0.59059233449477355</v>
      </c>
      <c r="H15" s="32">
        <f t="shared" si="1"/>
        <v>65.366500000000002</v>
      </c>
      <c r="I15" s="56">
        <v>2.1999999999999999E-2</v>
      </c>
      <c r="J15" s="56">
        <v>1.2999999999999999E-2</v>
      </c>
      <c r="K15" s="56">
        <v>4.3699999999999998E-3</v>
      </c>
      <c r="L15" s="56">
        <v>4.6999999999999999E-4</v>
      </c>
      <c r="M15" s="82">
        <v>5.6179E-2</v>
      </c>
      <c r="N15" s="17">
        <v>4.1000000000000002E-2</v>
      </c>
      <c r="O15" s="17">
        <v>2.4E-2</v>
      </c>
      <c r="P15" s="17"/>
      <c r="Q15" s="17">
        <v>21</v>
      </c>
      <c r="R15" s="17">
        <v>13</v>
      </c>
      <c r="S15" s="204">
        <v>28.1</v>
      </c>
      <c r="T15" s="204">
        <v>3</v>
      </c>
      <c r="U15" s="121">
        <f t="shared" si="3"/>
        <v>10.676156583629892</v>
      </c>
      <c r="V15" s="17">
        <v>-410</v>
      </c>
      <c r="W15" s="17">
        <v>710</v>
      </c>
      <c r="X15" s="30">
        <f t="shared" si="4"/>
        <v>-33.809523809523824</v>
      </c>
      <c r="Y15" s="30">
        <f t="shared" si="2"/>
        <v>-0.54615384615384621</v>
      </c>
    </row>
    <row r="16" spans="1:25" s="74" customFormat="1" x14ac:dyDescent="0.2">
      <c r="A16" s="21" t="s">
        <v>445</v>
      </c>
      <c r="B16" s="112">
        <v>21.242999999999999</v>
      </c>
      <c r="C16" s="25">
        <v>45.6</v>
      </c>
      <c r="D16" s="117">
        <v>3</v>
      </c>
      <c r="E16" s="25">
        <v>25.2</v>
      </c>
      <c r="F16" s="117">
        <v>1.2</v>
      </c>
      <c r="G16" s="23">
        <f t="shared" si="0"/>
        <v>0.55263157894736836</v>
      </c>
      <c r="H16" s="24">
        <f t="shared" si="1"/>
        <v>51.521999999999998</v>
      </c>
      <c r="I16" s="58">
        <v>0.02</v>
      </c>
      <c r="J16" s="58">
        <v>1.7000000000000001E-2</v>
      </c>
      <c r="K16" s="58">
        <v>4.4400000000000004E-3</v>
      </c>
      <c r="L16" s="58">
        <v>5.9000000000000003E-4</v>
      </c>
      <c r="M16" s="80">
        <v>-0.11799999999999999</v>
      </c>
      <c r="N16" s="25">
        <v>3.5000000000000003E-2</v>
      </c>
      <c r="O16" s="25">
        <v>3.5000000000000003E-2</v>
      </c>
      <c r="P16" s="25"/>
      <c r="Q16" s="25">
        <v>18</v>
      </c>
      <c r="R16" s="25">
        <v>17</v>
      </c>
      <c r="S16" s="205">
        <v>28.5</v>
      </c>
      <c r="T16" s="205">
        <v>3.8</v>
      </c>
      <c r="U16" s="147">
        <f t="shared" si="3"/>
        <v>13.333333333333334</v>
      </c>
      <c r="V16" s="25">
        <v>-770</v>
      </c>
      <c r="W16" s="25">
        <v>990</v>
      </c>
      <c r="X16" s="22">
        <f t="shared" si="4"/>
        <v>-58.333333333333329</v>
      </c>
      <c r="Y16" s="22">
        <f t="shared" si="2"/>
        <v>-0.61764705882352944</v>
      </c>
    </row>
    <row r="17" spans="1:25" x14ac:dyDescent="0.2">
      <c r="A17" s="18" t="s">
        <v>446</v>
      </c>
      <c r="B17" s="111">
        <v>17.501999999999999</v>
      </c>
      <c r="C17" s="17">
        <v>77.599999999999994</v>
      </c>
      <c r="D17" s="115">
        <v>9.3000000000000007</v>
      </c>
      <c r="E17" s="17">
        <v>56</v>
      </c>
      <c r="F17" s="115">
        <v>7</v>
      </c>
      <c r="G17" s="31">
        <f t="shared" si="0"/>
        <v>0.72164948453608257</v>
      </c>
      <c r="H17" s="32">
        <f t="shared" si="1"/>
        <v>90.759999999999991</v>
      </c>
      <c r="I17" s="56">
        <v>0.03</v>
      </c>
      <c r="J17" s="56">
        <v>1.2E-2</v>
      </c>
      <c r="K17" s="56">
        <v>4.4600000000000004E-3</v>
      </c>
      <c r="L17" s="56">
        <v>4.8999999999999998E-4</v>
      </c>
      <c r="M17" s="82">
        <v>9.7410999999999998E-2</v>
      </c>
      <c r="N17" s="17">
        <v>5.5E-2</v>
      </c>
      <c r="O17" s="17">
        <v>2.5000000000000001E-2</v>
      </c>
      <c r="P17" s="17"/>
      <c r="Q17" s="17">
        <v>34</v>
      </c>
      <c r="R17" s="17">
        <v>12</v>
      </c>
      <c r="S17" s="204">
        <v>28.7</v>
      </c>
      <c r="T17" s="204">
        <v>3.2</v>
      </c>
      <c r="U17" s="121">
        <f t="shared" si="3"/>
        <v>11.149825783972126</v>
      </c>
      <c r="V17" s="17">
        <v>180</v>
      </c>
      <c r="W17" s="17">
        <v>700</v>
      </c>
      <c r="X17" s="30">
        <f t="shared" si="4"/>
        <v>15.588235294117647</v>
      </c>
      <c r="Y17" s="30">
        <f t="shared" si="2"/>
        <v>0.44166666666666671</v>
      </c>
    </row>
    <row r="18" spans="1:25" x14ac:dyDescent="0.2">
      <c r="A18" s="18" t="s">
        <v>447</v>
      </c>
      <c r="B18" s="111">
        <v>11.888999999999999</v>
      </c>
      <c r="C18" s="17">
        <v>331</v>
      </c>
      <c r="D18" s="115">
        <v>20</v>
      </c>
      <c r="E18" s="17">
        <v>107.9</v>
      </c>
      <c r="F18" s="115">
        <v>5.4</v>
      </c>
      <c r="G18" s="31">
        <f t="shared" si="0"/>
        <v>0.32598187311178251</v>
      </c>
      <c r="H18" s="32">
        <f t="shared" si="1"/>
        <v>356.35649999999998</v>
      </c>
      <c r="I18" s="56">
        <v>0.03</v>
      </c>
      <c r="J18" s="56">
        <v>5.1000000000000004E-3</v>
      </c>
      <c r="K18" s="56">
        <v>4.4999999999999997E-3</v>
      </c>
      <c r="L18" s="56">
        <v>3.6000000000000002E-4</v>
      </c>
      <c r="M18" s="82">
        <v>-0.39711999999999997</v>
      </c>
      <c r="N18" s="17">
        <v>4.9000000000000002E-2</v>
      </c>
      <c r="O18" s="17">
        <v>1.0999999999999999E-2</v>
      </c>
      <c r="P18" s="17"/>
      <c r="Q18" s="17">
        <v>29.9</v>
      </c>
      <c r="R18" s="17">
        <v>5</v>
      </c>
      <c r="S18" s="204">
        <v>28.9</v>
      </c>
      <c r="T18" s="204">
        <v>2.2999999999999998</v>
      </c>
      <c r="U18" s="121">
        <f t="shared" si="3"/>
        <v>7.9584775086505193</v>
      </c>
      <c r="V18" s="17">
        <v>160</v>
      </c>
      <c r="W18" s="17">
        <v>430</v>
      </c>
      <c r="X18" s="30">
        <f t="shared" si="4"/>
        <v>3.3444816053511683</v>
      </c>
      <c r="Y18" s="30">
        <f t="shared" si="2"/>
        <v>0.2</v>
      </c>
    </row>
    <row r="19" spans="1:25" x14ac:dyDescent="0.2">
      <c r="A19" s="18" t="s">
        <v>448</v>
      </c>
      <c r="B19" s="111">
        <v>16.777000000000001</v>
      </c>
      <c r="C19" s="17">
        <v>105</v>
      </c>
      <c r="D19" s="115">
        <v>14</v>
      </c>
      <c r="E19" s="17">
        <v>29.8</v>
      </c>
      <c r="F19" s="115">
        <v>1.7</v>
      </c>
      <c r="G19" s="31">
        <f t="shared" si="0"/>
        <v>0.28380952380952379</v>
      </c>
      <c r="H19" s="32">
        <f t="shared" si="1"/>
        <v>112.003</v>
      </c>
      <c r="I19" s="56">
        <v>3.1E-2</v>
      </c>
      <c r="J19" s="56">
        <v>0.01</v>
      </c>
      <c r="K19" s="56">
        <v>4.5300000000000002E-3</v>
      </c>
      <c r="L19" s="56">
        <v>4.0000000000000002E-4</v>
      </c>
      <c r="M19" s="82">
        <v>-0.19772000000000001</v>
      </c>
      <c r="N19" s="17">
        <v>0.05</v>
      </c>
      <c r="O19" s="17">
        <v>1.7000000000000001E-2</v>
      </c>
      <c r="P19" s="17"/>
      <c r="Q19" s="17">
        <v>33</v>
      </c>
      <c r="R19" s="17">
        <v>9.4</v>
      </c>
      <c r="S19" s="204">
        <v>29.1</v>
      </c>
      <c r="T19" s="204">
        <v>2.5</v>
      </c>
      <c r="U19" s="121">
        <f t="shared" si="3"/>
        <v>8.5910652920962196</v>
      </c>
      <c r="V19" s="17">
        <v>280</v>
      </c>
      <c r="W19" s="17">
        <v>560</v>
      </c>
      <c r="X19" s="30">
        <f t="shared" si="4"/>
        <v>11.818181818181817</v>
      </c>
      <c r="Y19" s="30">
        <f t="shared" si="2"/>
        <v>0.41489361702127642</v>
      </c>
    </row>
    <row r="20" spans="1:25" x14ac:dyDescent="0.2">
      <c r="A20" s="18" t="s">
        <v>449</v>
      </c>
      <c r="B20" s="111">
        <v>13.579000000000001</v>
      </c>
      <c r="C20" s="17">
        <v>93.6</v>
      </c>
      <c r="D20" s="115">
        <v>4</v>
      </c>
      <c r="E20" s="17">
        <v>54.6</v>
      </c>
      <c r="F20" s="115">
        <v>2.1</v>
      </c>
      <c r="G20" s="31">
        <f t="shared" si="0"/>
        <v>0.58333333333333337</v>
      </c>
      <c r="H20" s="32">
        <f t="shared" si="1"/>
        <v>106.431</v>
      </c>
      <c r="I20" s="56">
        <v>3.5000000000000003E-2</v>
      </c>
      <c r="J20" s="56">
        <v>1.7000000000000001E-2</v>
      </c>
      <c r="K20" s="56">
        <v>4.6800000000000001E-3</v>
      </c>
      <c r="L20" s="56">
        <v>5.1999999999999995E-4</v>
      </c>
      <c r="M20" s="82">
        <v>-8.1183000000000005E-2</v>
      </c>
      <c r="N20" s="17">
        <v>5.2999999999999999E-2</v>
      </c>
      <c r="O20" s="17">
        <v>2.8000000000000001E-2</v>
      </c>
      <c r="P20" s="17"/>
      <c r="Q20" s="17">
        <v>34</v>
      </c>
      <c r="R20" s="17">
        <v>17</v>
      </c>
      <c r="S20" s="204">
        <v>30.1</v>
      </c>
      <c r="T20" s="204">
        <v>3.3</v>
      </c>
      <c r="U20" s="121">
        <f t="shared" si="3"/>
        <v>10.963455149501659</v>
      </c>
      <c r="V20" s="17">
        <v>-120</v>
      </c>
      <c r="W20" s="17">
        <v>860</v>
      </c>
      <c r="X20" s="30">
        <f t="shared" si="4"/>
        <v>11.470588235294111</v>
      </c>
      <c r="Y20" s="30">
        <f t="shared" si="2"/>
        <v>0.22941176470588226</v>
      </c>
    </row>
    <row r="21" spans="1:25" x14ac:dyDescent="0.2">
      <c r="A21" s="18" t="s">
        <v>450</v>
      </c>
      <c r="B21" s="111">
        <v>13.217000000000001</v>
      </c>
      <c r="C21" s="17">
        <v>206</v>
      </c>
      <c r="D21" s="115">
        <v>22</v>
      </c>
      <c r="E21" s="17">
        <v>188</v>
      </c>
      <c r="F21" s="115">
        <v>18</v>
      </c>
      <c r="G21" s="31">
        <f t="shared" si="0"/>
        <v>0.91262135922330101</v>
      </c>
      <c r="H21" s="32">
        <f t="shared" si="1"/>
        <v>250.18</v>
      </c>
      <c r="I21" s="56">
        <v>3.5400000000000001E-2</v>
      </c>
      <c r="J21" s="56">
        <v>8.3999999999999995E-3</v>
      </c>
      <c r="K21" s="56">
        <v>4.7299999999999998E-3</v>
      </c>
      <c r="L21" s="56">
        <v>3.1E-4</v>
      </c>
      <c r="M21" s="82">
        <v>-2.4590999999999998E-2</v>
      </c>
      <c r="N21" s="17">
        <v>5.5E-2</v>
      </c>
      <c r="O21" s="17">
        <v>1.4E-2</v>
      </c>
      <c r="P21" s="17"/>
      <c r="Q21" s="17">
        <v>35.1</v>
      </c>
      <c r="R21" s="17">
        <v>8.1999999999999993</v>
      </c>
      <c r="S21" s="204">
        <v>30.4</v>
      </c>
      <c r="T21" s="204">
        <v>2</v>
      </c>
      <c r="U21" s="121">
        <f t="shared" si="3"/>
        <v>6.5789473684210522</v>
      </c>
      <c r="V21" s="17">
        <v>220</v>
      </c>
      <c r="W21" s="17">
        <v>470</v>
      </c>
      <c r="X21" s="30">
        <f t="shared" si="4"/>
        <v>13.390313390313402</v>
      </c>
      <c r="Y21" s="30">
        <f t="shared" si="2"/>
        <v>0.57317073170731747</v>
      </c>
    </row>
    <row r="22" spans="1:25" x14ac:dyDescent="0.2">
      <c r="A22" s="18" t="s">
        <v>451</v>
      </c>
      <c r="B22" s="111">
        <v>15.811999999999999</v>
      </c>
      <c r="C22" s="17">
        <v>297</v>
      </c>
      <c r="D22" s="115">
        <v>74</v>
      </c>
      <c r="E22" s="17">
        <v>278</v>
      </c>
      <c r="F22" s="115">
        <v>75</v>
      </c>
      <c r="G22" s="31">
        <f t="shared" si="0"/>
        <v>0.93602693602693599</v>
      </c>
      <c r="H22" s="32">
        <f t="shared" si="1"/>
        <v>362.33</v>
      </c>
      <c r="I22" s="56">
        <v>3.61E-2</v>
      </c>
      <c r="J22" s="56">
        <v>7.3000000000000001E-3</v>
      </c>
      <c r="K22" s="56">
        <v>4.7499999999999999E-3</v>
      </c>
      <c r="L22" s="56">
        <v>2.9E-4</v>
      </c>
      <c r="M22" s="82">
        <v>-0.26171</v>
      </c>
      <c r="N22" s="17">
        <v>5.5E-2</v>
      </c>
      <c r="O22" s="17">
        <v>1.2E-2</v>
      </c>
      <c r="P22" s="17"/>
      <c r="Q22" s="17">
        <v>35.799999999999997</v>
      </c>
      <c r="R22" s="17">
        <v>7.1</v>
      </c>
      <c r="S22" s="204">
        <v>30.5</v>
      </c>
      <c r="T22" s="204">
        <v>1.8</v>
      </c>
      <c r="U22" s="121">
        <f t="shared" si="3"/>
        <v>5.9016393442622954</v>
      </c>
      <c r="V22" s="17">
        <v>290</v>
      </c>
      <c r="W22" s="17">
        <v>400</v>
      </c>
      <c r="X22" s="30">
        <f t="shared" si="4"/>
        <v>14.804469273743015</v>
      </c>
      <c r="Y22" s="30">
        <f t="shared" si="2"/>
        <v>0.74647887323943629</v>
      </c>
    </row>
    <row r="23" spans="1:25" x14ac:dyDescent="0.2">
      <c r="A23" s="18" t="s">
        <v>452</v>
      </c>
      <c r="B23" s="111">
        <v>21.303999999999998</v>
      </c>
      <c r="C23" s="17">
        <v>83.4</v>
      </c>
      <c r="D23" s="115">
        <v>6.6</v>
      </c>
      <c r="E23" s="17">
        <v>39.299999999999997</v>
      </c>
      <c r="F23" s="115">
        <v>2.6</v>
      </c>
      <c r="G23" s="31">
        <f t="shared" si="0"/>
        <v>0.47122302158273377</v>
      </c>
      <c r="H23" s="32">
        <f t="shared" si="1"/>
        <v>92.635500000000008</v>
      </c>
      <c r="I23" s="56">
        <v>3.4000000000000002E-2</v>
      </c>
      <c r="J23" s="56">
        <v>1.0999999999999999E-2</v>
      </c>
      <c r="K23" s="56">
        <v>4.81E-3</v>
      </c>
      <c r="L23" s="56">
        <v>3.6999999999999999E-4</v>
      </c>
      <c r="M23" s="82">
        <v>0.23909</v>
      </c>
      <c r="N23" s="17">
        <v>0.06</v>
      </c>
      <c r="O23" s="17">
        <v>1.7999999999999999E-2</v>
      </c>
      <c r="P23" s="17"/>
      <c r="Q23" s="17">
        <v>33</v>
      </c>
      <c r="R23" s="17">
        <v>11</v>
      </c>
      <c r="S23" s="204">
        <v>30.9</v>
      </c>
      <c r="T23" s="204">
        <v>2.4</v>
      </c>
      <c r="U23" s="121">
        <f t="shared" si="3"/>
        <v>7.7669902912621369</v>
      </c>
      <c r="V23" s="17">
        <v>140</v>
      </c>
      <c r="W23" s="17">
        <v>540</v>
      </c>
      <c r="X23" s="30">
        <f t="shared" si="4"/>
        <v>6.3636363636363713</v>
      </c>
      <c r="Y23" s="30">
        <f t="shared" si="2"/>
        <v>0.19090909090909103</v>
      </c>
    </row>
    <row r="24" spans="1:25" x14ac:dyDescent="0.2">
      <c r="A24" s="18" t="s">
        <v>453</v>
      </c>
      <c r="B24" s="111">
        <v>18.346</v>
      </c>
      <c r="C24" s="17">
        <v>102.1</v>
      </c>
      <c r="D24" s="115">
        <v>5.4</v>
      </c>
      <c r="E24" s="17">
        <v>67.8</v>
      </c>
      <c r="F24" s="115">
        <v>2.7</v>
      </c>
      <c r="G24" s="31">
        <f t="shared" si="0"/>
        <v>0.66405484818805094</v>
      </c>
      <c r="H24" s="32">
        <f t="shared" si="1"/>
        <v>118.03299999999999</v>
      </c>
      <c r="I24" s="56">
        <v>2.5000000000000001E-2</v>
      </c>
      <c r="J24" s="56">
        <v>9.7000000000000003E-3</v>
      </c>
      <c r="K24" s="56">
        <v>4.8199999999999996E-3</v>
      </c>
      <c r="L24" s="56">
        <v>5.1999999999999995E-4</v>
      </c>
      <c r="M24" s="82">
        <v>8.5358000000000003E-2</v>
      </c>
      <c r="N24" s="17">
        <v>5.0999999999999997E-2</v>
      </c>
      <c r="O24" s="17">
        <v>2.1999999999999999E-2</v>
      </c>
      <c r="P24" s="17"/>
      <c r="Q24" s="17">
        <v>24.7</v>
      </c>
      <c r="R24" s="17">
        <v>9.6</v>
      </c>
      <c r="S24" s="204">
        <v>31</v>
      </c>
      <c r="T24" s="204">
        <v>3.3</v>
      </c>
      <c r="U24" s="121">
        <f t="shared" si="3"/>
        <v>10.64516129032258</v>
      </c>
      <c r="V24" s="17">
        <v>-220</v>
      </c>
      <c r="W24" s="17">
        <v>580</v>
      </c>
      <c r="X24" s="30">
        <f t="shared" si="4"/>
        <v>-25.506072874493935</v>
      </c>
      <c r="Y24" s="30">
        <f t="shared" si="2"/>
        <v>-0.65625000000000011</v>
      </c>
    </row>
    <row r="25" spans="1:25" x14ac:dyDescent="0.2">
      <c r="A25" s="18" t="s">
        <v>454</v>
      </c>
      <c r="B25" s="111">
        <v>18.164999999999999</v>
      </c>
      <c r="C25" s="17">
        <v>61.5</v>
      </c>
      <c r="D25" s="115">
        <v>4.3</v>
      </c>
      <c r="E25" s="17">
        <v>33.4</v>
      </c>
      <c r="F25" s="115">
        <v>2.6</v>
      </c>
      <c r="G25" s="31">
        <f t="shared" si="0"/>
        <v>0.54308943089430894</v>
      </c>
      <c r="H25" s="32">
        <f t="shared" si="1"/>
        <v>69.349000000000004</v>
      </c>
      <c r="I25" s="56">
        <v>3.4000000000000002E-2</v>
      </c>
      <c r="J25" s="56">
        <v>1.6E-2</v>
      </c>
      <c r="K25" s="56">
        <v>4.8300000000000001E-3</v>
      </c>
      <c r="L25" s="56">
        <v>5.8E-4</v>
      </c>
      <c r="M25" s="82">
        <v>0.17197000000000001</v>
      </c>
      <c r="N25" s="17">
        <v>4.9000000000000002E-2</v>
      </c>
      <c r="O25" s="17">
        <v>2.7E-2</v>
      </c>
      <c r="P25" s="17"/>
      <c r="Q25" s="17">
        <v>33</v>
      </c>
      <c r="R25" s="17">
        <v>15</v>
      </c>
      <c r="S25" s="204">
        <v>31.1</v>
      </c>
      <c r="T25" s="204">
        <v>3.7</v>
      </c>
      <c r="U25" s="121">
        <f t="shared" si="3"/>
        <v>11.89710610932476</v>
      </c>
      <c r="V25" s="17">
        <v>-50</v>
      </c>
      <c r="W25" s="17">
        <v>810</v>
      </c>
      <c r="X25" s="30">
        <f t="shared" si="4"/>
        <v>5.7575757575757507</v>
      </c>
      <c r="Y25" s="30">
        <f t="shared" si="2"/>
        <v>0.12666666666666657</v>
      </c>
    </row>
    <row r="26" spans="1:25" x14ac:dyDescent="0.2">
      <c r="A26" s="18" t="s">
        <v>455</v>
      </c>
      <c r="B26" s="111">
        <v>16.957999999999998</v>
      </c>
      <c r="C26" s="17">
        <v>108.4</v>
      </c>
      <c r="D26" s="115">
        <v>9.5</v>
      </c>
      <c r="E26" s="17">
        <v>45.6</v>
      </c>
      <c r="F26" s="115">
        <v>2.5</v>
      </c>
      <c r="G26" s="31">
        <f t="shared" si="0"/>
        <v>0.42066420664206639</v>
      </c>
      <c r="H26" s="32">
        <f t="shared" si="1"/>
        <v>119.116</v>
      </c>
      <c r="I26" s="56">
        <v>2.3E-2</v>
      </c>
      <c r="J26" s="56">
        <v>0.01</v>
      </c>
      <c r="K26" s="56">
        <v>4.8300000000000001E-3</v>
      </c>
      <c r="L26" s="56">
        <v>4.2999999999999999E-4</v>
      </c>
      <c r="M26" s="82">
        <v>-0.25705</v>
      </c>
      <c r="N26" s="17">
        <v>3.5999999999999997E-2</v>
      </c>
      <c r="O26" s="17">
        <v>1.7999999999999999E-2</v>
      </c>
      <c r="P26" s="17"/>
      <c r="Q26" s="17">
        <v>22</v>
      </c>
      <c r="R26" s="17">
        <v>10</v>
      </c>
      <c r="S26" s="204">
        <v>31.1</v>
      </c>
      <c r="T26" s="204">
        <v>2.7</v>
      </c>
      <c r="U26" s="121">
        <f t="shared" si="3"/>
        <v>8.6816720257234739</v>
      </c>
      <c r="V26" s="17">
        <v>-510</v>
      </c>
      <c r="W26" s="17">
        <v>600</v>
      </c>
      <c r="X26" s="30">
        <f t="shared" si="4"/>
        <v>-41.363636363636381</v>
      </c>
      <c r="Y26" s="30">
        <f t="shared" si="2"/>
        <v>-0.91000000000000014</v>
      </c>
    </row>
    <row r="27" spans="1:25" x14ac:dyDescent="0.2">
      <c r="A27" s="18" t="s">
        <v>456</v>
      </c>
      <c r="B27" s="111">
        <v>22.209</v>
      </c>
      <c r="C27" s="17">
        <v>68.400000000000006</v>
      </c>
      <c r="D27" s="115">
        <v>2.2000000000000002</v>
      </c>
      <c r="E27" s="17">
        <v>37.200000000000003</v>
      </c>
      <c r="F27" s="115">
        <v>2.7</v>
      </c>
      <c r="G27" s="31">
        <f t="shared" si="0"/>
        <v>0.54385964912280704</v>
      </c>
      <c r="H27" s="32">
        <f t="shared" si="1"/>
        <v>77.14200000000001</v>
      </c>
      <c r="I27" s="56">
        <v>2.7E-2</v>
      </c>
      <c r="J27" s="56">
        <v>1.6E-2</v>
      </c>
      <c r="K27" s="56">
        <v>4.8799999999999998E-3</v>
      </c>
      <c r="L27" s="56">
        <v>5.0000000000000001E-4</v>
      </c>
      <c r="M27" s="82">
        <v>0.33129999999999998</v>
      </c>
      <c r="N27" s="17">
        <v>3.9E-2</v>
      </c>
      <c r="O27" s="17">
        <v>2.1000000000000001E-2</v>
      </c>
      <c r="P27" s="17"/>
      <c r="Q27" s="17">
        <v>26</v>
      </c>
      <c r="R27" s="17">
        <v>15</v>
      </c>
      <c r="S27" s="204">
        <v>31.3</v>
      </c>
      <c r="T27" s="204">
        <v>3.2</v>
      </c>
      <c r="U27" s="121">
        <f t="shared" si="3"/>
        <v>10.223642172523963</v>
      </c>
      <c r="V27" s="17">
        <v>-300</v>
      </c>
      <c r="W27" s="17">
        <v>740</v>
      </c>
      <c r="X27" s="30">
        <f t="shared" si="4"/>
        <v>-20.38461538461538</v>
      </c>
      <c r="Y27" s="30">
        <f t="shared" si="2"/>
        <v>-0.35333333333333339</v>
      </c>
    </row>
    <row r="28" spans="1:25" x14ac:dyDescent="0.2">
      <c r="A28" s="18" t="s">
        <v>457</v>
      </c>
      <c r="B28" s="111">
        <v>13.096</v>
      </c>
      <c r="C28" s="17">
        <v>281</v>
      </c>
      <c r="D28" s="115">
        <v>45</v>
      </c>
      <c r="E28" s="17">
        <v>296</v>
      </c>
      <c r="F28" s="115">
        <v>48</v>
      </c>
      <c r="G28" s="31">
        <f t="shared" si="0"/>
        <v>1.0533807829181494</v>
      </c>
      <c r="H28" s="32">
        <f t="shared" si="1"/>
        <v>350.56</v>
      </c>
      <c r="I28" s="56">
        <v>3.6200000000000003E-2</v>
      </c>
      <c r="J28" s="56">
        <v>5.8999999999999999E-3</v>
      </c>
      <c r="K28" s="56">
        <v>4.8700000000000002E-3</v>
      </c>
      <c r="L28" s="56">
        <v>2.7999999999999998E-4</v>
      </c>
      <c r="M28" s="82">
        <v>-0.10564999999999999</v>
      </c>
      <c r="N28" s="17">
        <v>5.2600000000000001E-2</v>
      </c>
      <c r="O28" s="17">
        <v>8.8999999999999999E-3</v>
      </c>
      <c r="P28" s="17"/>
      <c r="Q28" s="17">
        <v>36</v>
      </c>
      <c r="R28" s="17">
        <v>5.8</v>
      </c>
      <c r="S28" s="204">
        <v>31.3</v>
      </c>
      <c r="T28" s="204">
        <v>1.8</v>
      </c>
      <c r="U28" s="121">
        <f t="shared" si="3"/>
        <v>5.7507987220447285</v>
      </c>
      <c r="V28" s="17">
        <v>300</v>
      </c>
      <c r="W28" s="17">
        <v>350</v>
      </c>
      <c r="X28" s="30">
        <f t="shared" si="4"/>
        <v>13.055555555555554</v>
      </c>
      <c r="Y28" s="30">
        <f t="shared" si="2"/>
        <v>0.81034482758620685</v>
      </c>
    </row>
    <row r="29" spans="1:25" x14ac:dyDescent="0.2">
      <c r="A29" s="18" t="s">
        <v>458</v>
      </c>
      <c r="B29" s="111">
        <v>16.898</v>
      </c>
      <c r="C29" s="17">
        <v>97</v>
      </c>
      <c r="D29" s="115">
        <v>5.8</v>
      </c>
      <c r="E29" s="17">
        <v>34.5</v>
      </c>
      <c r="F29" s="115">
        <v>2</v>
      </c>
      <c r="G29" s="31">
        <f t="shared" si="0"/>
        <v>0.35567010309278352</v>
      </c>
      <c r="H29" s="32">
        <f t="shared" si="1"/>
        <v>105.1075</v>
      </c>
      <c r="I29" s="56">
        <v>2.7E-2</v>
      </c>
      <c r="J29" s="56">
        <v>1.0999999999999999E-2</v>
      </c>
      <c r="K29" s="56">
        <v>4.9100000000000003E-3</v>
      </c>
      <c r="L29" s="56">
        <v>4.0000000000000002E-4</v>
      </c>
      <c r="M29" s="82">
        <v>-0.16836999999999999</v>
      </c>
      <c r="N29" s="17">
        <v>3.5999999999999997E-2</v>
      </c>
      <c r="O29" s="17">
        <v>1.7000000000000001E-2</v>
      </c>
      <c r="P29" s="17"/>
      <c r="Q29" s="17">
        <v>26</v>
      </c>
      <c r="R29" s="17">
        <v>11</v>
      </c>
      <c r="S29" s="204">
        <v>31.5</v>
      </c>
      <c r="T29" s="204">
        <v>2.6</v>
      </c>
      <c r="U29" s="121">
        <f t="shared" si="3"/>
        <v>8.2539682539682531</v>
      </c>
      <c r="V29" s="17">
        <v>-610</v>
      </c>
      <c r="W29" s="17">
        <v>610</v>
      </c>
      <c r="X29" s="30">
        <f t="shared" si="4"/>
        <v>-21.153846153846146</v>
      </c>
      <c r="Y29" s="30">
        <f t="shared" si="2"/>
        <v>-0.5</v>
      </c>
    </row>
    <row r="30" spans="1:25" s="74" customFormat="1" x14ac:dyDescent="0.2">
      <c r="A30" s="21" t="s">
        <v>459</v>
      </c>
      <c r="B30" s="112">
        <v>22.692</v>
      </c>
      <c r="C30" s="25">
        <v>44.2</v>
      </c>
      <c r="D30" s="117">
        <v>2</v>
      </c>
      <c r="E30" s="25">
        <v>19.399999999999999</v>
      </c>
      <c r="F30" s="117">
        <v>2</v>
      </c>
      <c r="G30" s="23">
        <f t="shared" si="0"/>
        <v>0.43891402714932121</v>
      </c>
      <c r="H30" s="24">
        <f t="shared" si="1"/>
        <v>48.759</v>
      </c>
      <c r="I30" s="58">
        <v>5.1999999999999998E-2</v>
      </c>
      <c r="J30" s="58">
        <v>2.5999999999999999E-2</v>
      </c>
      <c r="K30" s="58">
        <v>4.96E-3</v>
      </c>
      <c r="L30" s="58">
        <v>7.9000000000000001E-4</v>
      </c>
      <c r="M30" s="80">
        <v>0.13453000000000001</v>
      </c>
      <c r="N30" s="25">
        <v>6.9000000000000006E-2</v>
      </c>
      <c r="O30" s="25">
        <v>4.2999999999999997E-2</v>
      </c>
      <c r="P30" s="25"/>
      <c r="Q30" s="25">
        <v>50</v>
      </c>
      <c r="R30" s="25">
        <v>25</v>
      </c>
      <c r="S30" s="205">
        <v>31.9</v>
      </c>
      <c r="T30" s="205">
        <v>5.0999999999999996</v>
      </c>
      <c r="U30" s="147">
        <f t="shared" si="3"/>
        <v>15.987460815047022</v>
      </c>
      <c r="V30" s="25">
        <v>700</v>
      </c>
      <c r="W30" s="25">
        <v>1000</v>
      </c>
      <c r="X30" s="22">
        <f t="shared" si="4"/>
        <v>36.199999999999996</v>
      </c>
      <c r="Y30" s="22">
        <f t="shared" si="2"/>
        <v>0.72400000000000009</v>
      </c>
    </row>
    <row r="31" spans="1:25" x14ac:dyDescent="0.2">
      <c r="A31" s="18" t="s">
        <v>460</v>
      </c>
      <c r="B31" s="112">
        <v>7.8455000000000004</v>
      </c>
      <c r="C31" s="17">
        <v>95.6</v>
      </c>
      <c r="D31" s="115">
        <v>3.6</v>
      </c>
      <c r="E31" s="17">
        <v>61.2</v>
      </c>
      <c r="F31" s="115">
        <v>3.1</v>
      </c>
      <c r="G31" s="31">
        <f t="shared" si="0"/>
        <v>0.64016736401673646</v>
      </c>
      <c r="H31" s="32">
        <f t="shared" si="1"/>
        <v>109.982</v>
      </c>
      <c r="I31" s="56">
        <v>2.9100000000000001E-2</v>
      </c>
      <c r="J31" s="56">
        <v>9.1000000000000004E-3</v>
      </c>
      <c r="K31" s="56">
        <v>4.96E-3</v>
      </c>
      <c r="L31" s="56">
        <v>2.9E-4</v>
      </c>
      <c r="M31" s="82">
        <v>-1.8634000000000001E-3</v>
      </c>
      <c r="N31" s="17">
        <v>4.2999999999999997E-2</v>
      </c>
      <c r="O31" s="17">
        <v>1.4999999999999999E-2</v>
      </c>
      <c r="P31" s="17"/>
      <c r="Q31" s="17">
        <v>28.6</v>
      </c>
      <c r="R31" s="17">
        <v>9</v>
      </c>
      <c r="S31" s="204">
        <v>31.9</v>
      </c>
      <c r="T31" s="204">
        <v>1.9</v>
      </c>
      <c r="U31" s="121">
        <f t="shared" si="3"/>
        <v>5.9561128526645764</v>
      </c>
      <c r="V31" s="17">
        <v>-130</v>
      </c>
      <c r="W31" s="17">
        <v>500</v>
      </c>
      <c r="X31" s="30">
        <f t="shared" si="4"/>
        <v>-11.538461538461519</v>
      </c>
      <c r="Y31" s="30">
        <f t="shared" si="2"/>
        <v>-0.36666666666666636</v>
      </c>
    </row>
    <row r="32" spans="1:25" x14ac:dyDescent="0.2">
      <c r="A32" s="18" t="s">
        <v>461</v>
      </c>
      <c r="B32" s="111">
        <v>16.716999999999999</v>
      </c>
      <c r="C32" s="17">
        <v>81.099999999999994</v>
      </c>
      <c r="D32" s="115">
        <v>5.6</v>
      </c>
      <c r="E32" s="17">
        <v>64.5</v>
      </c>
      <c r="F32" s="115">
        <v>3.3</v>
      </c>
      <c r="G32" s="31">
        <f t="shared" si="0"/>
        <v>0.79531442663378549</v>
      </c>
      <c r="H32" s="32">
        <f t="shared" si="1"/>
        <v>96.257499999999993</v>
      </c>
      <c r="I32" s="56">
        <v>3.7999999999999999E-2</v>
      </c>
      <c r="J32" s="56">
        <v>1.2999999999999999E-2</v>
      </c>
      <c r="K32" s="56">
        <v>5.0000000000000001E-3</v>
      </c>
      <c r="L32" s="56">
        <v>5.0000000000000001E-4</v>
      </c>
      <c r="M32" s="82">
        <v>0.24862999999999999</v>
      </c>
      <c r="N32" s="17">
        <v>5.8999999999999997E-2</v>
      </c>
      <c r="O32" s="17">
        <v>0.02</v>
      </c>
      <c r="P32" s="17"/>
      <c r="Q32" s="17">
        <v>38</v>
      </c>
      <c r="R32" s="17">
        <v>13</v>
      </c>
      <c r="S32" s="204">
        <v>32.1</v>
      </c>
      <c r="T32" s="204">
        <v>3.2</v>
      </c>
      <c r="U32" s="121">
        <f t="shared" si="3"/>
        <v>9.9688473520249214</v>
      </c>
      <c r="V32" s="17">
        <v>450</v>
      </c>
      <c r="W32" s="17">
        <v>610</v>
      </c>
      <c r="X32" s="30">
        <f t="shared" si="4"/>
        <v>15.526315789473678</v>
      </c>
      <c r="Y32" s="30">
        <f t="shared" si="2"/>
        <v>0.45384615384615373</v>
      </c>
    </row>
    <row r="33" spans="1:25" x14ac:dyDescent="0.2">
      <c r="A33" s="18" t="s">
        <v>462</v>
      </c>
      <c r="B33" s="111">
        <v>21.725999999999999</v>
      </c>
      <c r="C33" s="17">
        <v>60.5</v>
      </c>
      <c r="D33" s="115">
        <v>3</v>
      </c>
      <c r="E33" s="17">
        <v>38.700000000000003</v>
      </c>
      <c r="F33" s="115">
        <v>2.2999999999999998</v>
      </c>
      <c r="G33" s="31">
        <f t="shared" si="0"/>
        <v>0.63966942148760331</v>
      </c>
      <c r="H33" s="32">
        <f t="shared" si="1"/>
        <v>69.594499999999996</v>
      </c>
      <c r="I33" s="56">
        <v>4.3999999999999997E-2</v>
      </c>
      <c r="J33" s="56">
        <v>1.6E-2</v>
      </c>
      <c r="K33" s="56">
        <v>5.0099999999999997E-3</v>
      </c>
      <c r="L33" s="56">
        <v>4.8999999999999998E-4</v>
      </c>
      <c r="M33" s="82">
        <v>5.7972000000000003E-2</v>
      </c>
      <c r="N33" s="17">
        <v>6.2E-2</v>
      </c>
      <c r="O33" s="17">
        <v>2.5000000000000001E-2</v>
      </c>
      <c r="P33" s="17"/>
      <c r="Q33" s="17">
        <v>46</v>
      </c>
      <c r="R33" s="17">
        <v>16</v>
      </c>
      <c r="S33" s="204">
        <v>32.200000000000003</v>
      </c>
      <c r="T33" s="204">
        <v>3.2</v>
      </c>
      <c r="U33" s="121">
        <f t="shared" si="3"/>
        <v>9.9378881987577632</v>
      </c>
      <c r="V33" s="17">
        <v>180</v>
      </c>
      <c r="W33" s="17">
        <v>740</v>
      </c>
      <c r="X33" s="30">
        <f t="shared" si="4"/>
        <v>29.999999999999993</v>
      </c>
      <c r="Y33" s="30">
        <f t="shared" si="2"/>
        <v>0.86249999999999982</v>
      </c>
    </row>
    <row r="34" spans="1:25" x14ac:dyDescent="0.2">
      <c r="A34" s="18" t="s">
        <v>463</v>
      </c>
      <c r="B34" s="111">
        <v>19.734000000000002</v>
      </c>
      <c r="C34" s="17">
        <v>64.8</v>
      </c>
      <c r="D34" s="115">
        <v>4.5999999999999996</v>
      </c>
      <c r="E34" s="17">
        <v>39.5</v>
      </c>
      <c r="F34" s="115">
        <v>2.5</v>
      </c>
      <c r="G34" s="31">
        <f t="shared" si="0"/>
        <v>0.60956790123456794</v>
      </c>
      <c r="H34" s="32">
        <f t="shared" si="1"/>
        <v>74.082499999999996</v>
      </c>
      <c r="I34" s="56">
        <v>0.04</v>
      </c>
      <c r="J34" s="56">
        <v>1.7999999999999999E-2</v>
      </c>
      <c r="K34" s="56">
        <v>5.0000000000000001E-3</v>
      </c>
      <c r="L34" s="56">
        <v>4.2999999999999999E-4</v>
      </c>
      <c r="M34" s="82">
        <v>-6.8166000000000004E-2</v>
      </c>
      <c r="N34" s="17">
        <v>4.9000000000000002E-2</v>
      </c>
      <c r="O34" s="17">
        <v>2.5999999999999999E-2</v>
      </c>
      <c r="P34" s="17"/>
      <c r="Q34" s="17">
        <v>39</v>
      </c>
      <c r="R34" s="17">
        <v>17</v>
      </c>
      <c r="S34" s="204">
        <v>32.200000000000003</v>
      </c>
      <c r="T34" s="204">
        <v>2.7</v>
      </c>
      <c r="U34" s="121">
        <f t="shared" si="3"/>
        <v>8.3850931677018625</v>
      </c>
      <c r="V34" s="17">
        <v>-300</v>
      </c>
      <c r="W34" s="17">
        <v>840</v>
      </c>
      <c r="X34" s="30">
        <f t="shared" si="4"/>
        <v>17.435897435897431</v>
      </c>
      <c r="Y34" s="30">
        <f t="shared" si="2"/>
        <v>0.39999999999999986</v>
      </c>
    </row>
    <row r="35" spans="1:25" x14ac:dyDescent="0.2">
      <c r="A35" s="18" t="s">
        <v>464</v>
      </c>
      <c r="B35" s="111">
        <v>17.562000000000001</v>
      </c>
      <c r="C35" s="17">
        <v>237</v>
      </c>
      <c r="D35" s="115">
        <v>26</v>
      </c>
      <c r="E35" s="17">
        <v>185</v>
      </c>
      <c r="F35" s="115">
        <v>20</v>
      </c>
      <c r="G35" s="31">
        <f t="shared" ref="G35:G52" si="5">E35/C35</f>
        <v>0.78059071729957807</v>
      </c>
      <c r="H35" s="32">
        <f t="shared" ref="H35:H52" si="6">C35+(0.235*E35)</f>
        <v>280.47500000000002</v>
      </c>
      <c r="I35" s="56">
        <v>3.3099999999999997E-2</v>
      </c>
      <c r="J35" s="56">
        <v>5.8999999999999999E-3</v>
      </c>
      <c r="K35" s="56">
        <v>5.0499999999999998E-3</v>
      </c>
      <c r="L35" s="56">
        <v>2.5000000000000001E-4</v>
      </c>
      <c r="M35" s="82">
        <v>-0.33901999999999999</v>
      </c>
      <c r="N35" s="17">
        <v>4.7300000000000002E-2</v>
      </c>
      <c r="O35" s="17">
        <v>8.8999999999999999E-3</v>
      </c>
      <c r="P35" s="17"/>
      <c r="Q35" s="17">
        <v>32.799999999999997</v>
      </c>
      <c r="R35" s="17">
        <v>5.8</v>
      </c>
      <c r="S35" s="204">
        <v>32.5</v>
      </c>
      <c r="T35" s="204">
        <v>1.6</v>
      </c>
      <c r="U35" s="121">
        <f t="shared" si="3"/>
        <v>4.9230769230769234</v>
      </c>
      <c r="V35" s="17">
        <v>30</v>
      </c>
      <c r="W35" s="17">
        <v>360</v>
      </c>
      <c r="X35" s="30">
        <f t="shared" ref="X35:X52" si="7">100*(1-(S35/Q35))</f>
        <v>0.91463414634145312</v>
      </c>
      <c r="Y35" s="30">
        <f t="shared" ref="Y35:Y52" si="8">(Q35-S35)/R35</f>
        <v>5.1724137931033996E-2</v>
      </c>
    </row>
    <row r="36" spans="1:25" x14ac:dyDescent="0.2">
      <c r="A36" s="18" t="s">
        <v>465</v>
      </c>
      <c r="B36" s="111">
        <v>22.692</v>
      </c>
      <c r="C36" s="17">
        <v>105</v>
      </c>
      <c r="D36" s="115">
        <v>14</v>
      </c>
      <c r="E36" s="17">
        <v>62</v>
      </c>
      <c r="F36" s="115">
        <v>11</v>
      </c>
      <c r="G36" s="31">
        <f t="shared" si="5"/>
        <v>0.59047619047619049</v>
      </c>
      <c r="H36" s="32">
        <f t="shared" si="6"/>
        <v>119.57</v>
      </c>
      <c r="I36" s="56">
        <v>4.4999999999999998E-2</v>
      </c>
      <c r="J36" s="56">
        <v>1.4E-2</v>
      </c>
      <c r="K36" s="56">
        <v>5.0600000000000003E-3</v>
      </c>
      <c r="L36" s="56">
        <v>6.0999999999999997E-4</v>
      </c>
      <c r="M36" s="82">
        <v>-8.1589999999999996E-2</v>
      </c>
      <c r="N36" s="17">
        <v>7.3999999999999996E-2</v>
      </c>
      <c r="O36" s="17">
        <v>2.4E-2</v>
      </c>
      <c r="P36" s="17"/>
      <c r="Q36" s="17">
        <v>44</v>
      </c>
      <c r="R36" s="17">
        <v>14</v>
      </c>
      <c r="S36" s="204">
        <v>32.5</v>
      </c>
      <c r="T36" s="204">
        <v>3.9</v>
      </c>
      <c r="U36" s="121">
        <f t="shared" si="3"/>
        <v>12</v>
      </c>
      <c r="V36" s="17">
        <v>480</v>
      </c>
      <c r="W36" s="17">
        <v>570</v>
      </c>
      <c r="X36" s="30">
        <f t="shared" si="7"/>
        <v>26.136363636363637</v>
      </c>
      <c r="Y36" s="30">
        <f t="shared" si="8"/>
        <v>0.8214285714285714</v>
      </c>
    </row>
    <row r="37" spans="1:25" x14ac:dyDescent="0.2">
      <c r="A37" s="18" t="s">
        <v>466</v>
      </c>
      <c r="B37" s="111">
        <v>21.666</v>
      </c>
      <c r="C37" s="17">
        <v>90</v>
      </c>
      <c r="D37" s="115">
        <v>7.7</v>
      </c>
      <c r="E37" s="17">
        <v>62.1</v>
      </c>
      <c r="F37" s="115">
        <v>4.4000000000000004</v>
      </c>
      <c r="G37" s="31">
        <f t="shared" si="5"/>
        <v>0.69000000000000006</v>
      </c>
      <c r="H37" s="32">
        <f t="shared" si="6"/>
        <v>104.59350000000001</v>
      </c>
      <c r="I37" s="56">
        <v>3.6999999999999998E-2</v>
      </c>
      <c r="J37" s="56">
        <v>1.0999999999999999E-2</v>
      </c>
      <c r="K37" s="56">
        <v>5.0899999999999999E-3</v>
      </c>
      <c r="L37" s="56">
        <v>4.0999999999999999E-4</v>
      </c>
      <c r="M37" s="82">
        <v>-0.16919999999999999</v>
      </c>
      <c r="N37" s="17">
        <v>5.1999999999999998E-2</v>
      </c>
      <c r="O37" s="17">
        <v>1.7000000000000001E-2</v>
      </c>
      <c r="P37" s="17"/>
      <c r="Q37" s="17">
        <v>36</v>
      </c>
      <c r="R37" s="17">
        <v>10</v>
      </c>
      <c r="S37" s="204">
        <v>32.700000000000003</v>
      </c>
      <c r="T37" s="204">
        <v>2.6</v>
      </c>
      <c r="U37" s="121">
        <f t="shared" si="3"/>
        <v>7.951070336391437</v>
      </c>
      <c r="V37" s="17">
        <v>-20</v>
      </c>
      <c r="W37" s="17">
        <v>510</v>
      </c>
      <c r="X37" s="30">
        <f t="shared" si="7"/>
        <v>9.1666666666666572</v>
      </c>
      <c r="Y37" s="30">
        <f t="shared" si="8"/>
        <v>0.32999999999999974</v>
      </c>
    </row>
    <row r="38" spans="1:25" x14ac:dyDescent="0.2">
      <c r="A38" s="18" t="s">
        <v>467</v>
      </c>
      <c r="B38" s="111">
        <v>20.398</v>
      </c>
      <c r="C38" s="17">
        <v>136.9</v>
      </c>
      <c r="D38" s="115">
        <v>8.5</v>
      </c>
      <c r="E38" s="17">
        <v>116.6</v>
      </c>
      <c r="F38" s="115">
        <v>6.8</v>
      </c>
      <c r="G38" s="31">
        <f t="shared" si="5"/>
        <v>0.85171658144631113</v>
      </c>
      <c r="H38" s="32">
        <f t="shared" si="6"/>
        <v>164.30099999999999</v>
      </c>
      <c r="I38" s="56">
        <v>3.5000000000000003E-2</v>
      </c>
      <c r="J38" s="56">
        <v>7.0000000000000001E-3</v>
      </c>
      <c r="K38" s="56">
        <v>5.1799999999999997E-3</v>
      </c>
      <c r="L38" s="56">
        <v>3.4000000000000002E-4</v>
      </c>
      <c r="M38" s="82">
        <v>-8.0574999999999994E-2</v>
      </c>
      <c r="N38" s="17">
        <v>5.0999999999999997E-2</v>
      </c>
      <c r="O38" s="17">
        <v>1.2E-2</v>
      </c>
      <c r="P38" s="17"/>
      <c r="Q38" s="17">
        <v>34.700000000000003</v>
      </c>
      <c r="R38" s="17">
        <v>6.8</v>
      </c>
      <c r="S38" s="204">
        <v>33.299999999999997</v>
      </c>
      <c r="T38" s="204">
        <v>2.2000000000000002</v>
      </c>
      <c r="U38" s="121">
        <f t="shared" si="3"/>
        <v>6.6066066066066078</v>
      </c>
      <c r="V38" s="17">
        <v>40</v>
      </c>
      <c r="W38" s="17">
        <v>390</v>
      </c>
      <c r="X38" s="30">
        <f t="shared" si="7"/>
        <v>4.0345821325648572</v>
      </c>
      <c r="Y38" s="30">
        <f t="shared" si="8"/>
        <v>0.20588235294117732</v>
      </c>
    </row>
    <row r="39" spans="1:25" s="74" customFormat="1" x14ac:dyDescent="0.2">
      <c r="A39" s="21" t="s">
        <v>468</v>
      </c>
      <c r="B39" s="112">
        <v>10.26</v>
      </c>
      <c r="C39" s="25">
        <v>48.9</v>
      </c>
      <c r="D39" s="117">
        <v>4.5999999999999996</v>
      </c>
      <c r="E39" s="25">
        <v>31.6</v>
      </c>
      <c r="F39" s="117">
        <v>3.2</v>
      </c>
      <c r="G39" s="23">
        <f t="shared" si="5"/>
        <v>0.64621676891615543</v>
      </c>
      <c r="H39" s="24">
        <f t="shared" si="6"/>
        <v>56.326000000000001</v>
      </c>
      <c r="I39" s="58">
        <v>4.1000000000000002E-2</v>
      </c>
      <c r="J39" s="58">
        <v>2.5999999999999999E-2</v>
      </c>
      <c r="K39" s="58">
        <v>5.1900000000000002E-3</v>
      </c>
      <c r="L39" s="58">
        <v>7.3999999999999999E-4</v>
      </c>
      <c r="M39" s="80">
        <v>-9.9376999999999993E-2</v>
      </c>
      <c r="N39" s="25">
        <v>7.4999999999999997E-2</v>
      </c>
      <c r="O39" s="25">
        <v>4.2000000000000003E-2</v>
      </c>
      <c r="P39" s="25"/>
      <c r="Q39" s="25">
        <v>39</v>
      </c>
      <c r="R39" s="25">
        <v>26</v>
      </c>
      <c r="S39" s="205">
        <v>33.4</v>
      </c>
      <c r="T39" s="205">
        <v>4.8</v>
      </c>
      <c r="U39" s="147">
        <f t="shared" si="3"/>
        <v>14.37125748502994</v>
      </c>
      <c r="V39" s="25">
        <v>0</v>
      </c>
      <c r="W39" s="25">
        <v>1200</v>
      </c>
      <c r="X39" s="22">
        <f t="shared" si="7"/>
        <v>14.358974358974363</v>
      </c>
      <c r="Y39" s="22">
        <f t="shared" si="8"/>
        <v>0.21538461538461545</v>
      </c>
    </row>
    <row r="40" spans="1:25" x14ac:dyDescent="0.2">
      <c r="A40" s="18" t="s">
        <v>469</v>
      </c>
      <c r="B40" s="111">
        <v>22.692</v>
      </c>
      <c r="C40" s="17">
        <v>130.30000000000001</v>
      </c>
      <c r="D40" s="115">
        <v>9.9</v>
      </c>
      <c r="E40" s="17">
        <v>76.599999999999994</v>
      </c>
      <c r="F40" s="115">
        <v>4.0999999999999996</v>
      </c>
      <c r="G40" s="31">
        <f t="shared" si="5"/>
        <v>0.58787413660782795</v>
      </c>
      <c r="H40" s="32">
        <f t="shared" si="6"/>
        <v>148.30100000000002</v>
      </c>
      <c r="I40" s="56">
        <v>3.6999999999999998E-2</v>
      </c>
      <c r="J40" s="56">
        <v>7.4000000000000003E-3</v>
      </c>
      <c r="K40" s="56">
        <v>5.1900000000000002E-3</v>
      </c>
      <c r="L40" s="56">
        <v>3.6000000000000002E-4</v>
      </c>
      <c r="M40" s="82">
        <v>8.0143000000000006E-2</v>
      </c>
      <c r="N40" s="17">
        <v>5.0999999999999997E-2</v>
      </c>
      <c r="O40" s="17">
        <v>0.01</v>
      </c>
      <c r="P40" s="17"/>
      <c r="Q40" s="17">
        <v>36.6</v>
      </c>
      <c r="R40" s="17">
        <v>7.2</v>
      </c>
      <c r="S40" s="204">
        <v>33.4</v>
      </c>
      <c r="T40" s="204">
        <v>2.2999999999999998</v>
      </c>
      <c r="U40" s="121">
        <f t="shared" si="3"/>
        <v>6.88622754491018</v>
      </c>
      <c r="V40" s="17">
        <v>170</v>
      </c>
      <c r="W40" s="17">
        <v>380</v>
      </c>
      <c r="X40" s="30">
        <f t="shared" si="7"/>
        <v>8.7431693989071135</v>
      </c>
      <c r="Y40" s="30">
        <f t="shared" si="8"/>
        <v>0.44444444444444481</v>
      </c>
    </row>
    <row r="41" spans="1:25" s="74" customFormat="1" x14ac:dyDescent="0.2">
      <c r="A41" s="21" t="s">
        <v>470</v>
      </c>
      <c r="B41" s="112">
        <v>8.8110999999999997</v>
      </c>
      <c r="C41" s="25">
        <v>40.700000000000003</v>
      </c>
      <c r="D41" s="117">
        <v>2.9</v>
      </c>
      <c r="E41" s="25">
        <v>22</v>
      </c>
      <c r="F41" s="117">
        <v>1.6</v>
      </c>
      <c r="G41" s="23">
        <f t="shared" si="5"/>
        <v>0.54054054054054046</v>
      </c>
      <c r="H41" s="24">
        <f t="shared" si="6"/>
        <v>45.870000000000005</v>
      </c>
      <c r="I41" s="58">
        <v>5.5E-2</v>
      </c>
      <c r="J41" s="58">
        <v>3.2000000000000001E-2</v>
      </c>
      <c r="K41" s="58">
        <v>5.3600000000000002E-3</v>
      </c>
      <c r="L41" s="58">
        <v>9.8999999999999999E-4</v>
      </c>
      <c r="M41" s="80">
        <v>9.6856999999999999E-2</v>
      </c>
      <c r="N41" s="25">
        <v>7.6999999999999999E-2</v>
      </c>
      <c r="O41" s="25">
        <v>4.2999999999999997E-2</v>
      </c>
      <c r="P41" s="25"/>
      <c r="Q41" s="25">
        <v>60</v>
      </c>
      <c r="R41" s="25">
        <v>32</v>
      </c>
      <c r="S41" s="205">
        <v>34.5</v>
      </c>
      <c r="T41" s="205">
        <v>6.3</v>
      </c>
      <c r="U41" s="147">
        <f t="shared" si="3"/>
        <v>18.260869565217391</v>
      </c>
      <c r="V41" s="25">
        <v>300</v>
      </c>
      <c r="W41" s="25">
        <v>1100</v>
      </c>
      <c r="X41" s="22">
        <f t="shared" si="7"/>
        <v>42.500000000000007</v>
      </c>
      <c r="Y41" s="22">
        <f t="shared" si="8"/>
        <v>0.796875</v>
      </c>
    </row>
    <row r="42" spans="1:25" x14ac:dyDescent="0.2">
      <c r="A42" s="18" t="s">
        <v>471</v>
      </c>
      <c r="B42" s="111">
        <v>18.829000000000001</v>
      </c>
      <c r="C42" s="17">
        <v>52.8</v>
      </c>
      <c r="D42" s="115">
        <v>4.8</v>
      </c>
      <c r="E42" s="17">
        <v>29.2</v>
      </c>
      <c r="F42" s="115">
        <v>2.2000000000000002</v>
      </c>
      <c r="G42" s="31">
        <f t="shared" si="5"/>
        <v>0.55303030303030309</v>
      </c>
      <c r="H42" s="32">
        <f t="shared" si="6"/>
        <v>59.661999999999999</v>
      </c>
      <c r="I42" s="56">
        <v>2.3E-2</v>
      </c>
      <c r="J42" s="56">
        <v>1.7000000000000001E-2</v>
      </c>
      <c r="K42" s="56">
        <v>5.47E-3</v>
      </c>
      <c r="L42" s="56">
        <v>4.2999999999999999E-4</v>
      </c>
      <c r="M42" s="82">
        <v>-0.24282000000000001</v>
      </c>
      <c r="N42" s="17">
        <v>0.03</v>
      </c>
      <c r="O42" s="17">
        <v>2.4E-2</v>
      </c>
      <c r="P42" s="17"/>
      <c r="Q42" s="17">
        <v>21</v>
      </c>
      <c r="R42" s="17">
        <v>17</v>
      </c>
      <c r="S42" s="204">
        <v>35.200000000000003</v>
      </c>
      <c r="T42" s="204">
        <v>2.7</v>
      </c>
      <c r="U42" s="121">
        <f t="shared" si="3"/>
        <v>7.6704545454545459</v>
      </c>
      <c r="V42" s="17">
        <v>-850</v>
      </c>
      <c r="W42" s="17">
        <v>790</v>
      </c>
      <c r="X42" s="30">
        <f t="shared" si="7"/>
        <v>-67.61904761904762</v>
      </c>
      <c r="Y42" s="30">
        <f t="shared" si="8"/>
        <v>-0.83529411764705896</v>
      </c>
    </row>
    <row r="43" spans="1:25" x14ac:dyDescent="0.2">
      <c r="A43" s="18" t="s">
        <v>472</v>
      </c>
      <c r="B43" s="111">
        <v>18.588000000000001</v>
      </c>
      <c r="C43" s="17">
        <v>131</v>
      </c>
      <c r="D43" s="115">
        <v>31</v>
      </c>
      <c r="E43" s="17">
        <v>119</v>
      </c>
      <c r="F43" s="115">
        <v>35</v>
      </c>
      <c r="G43" s="31">
        <f t="shared" si="5"/>
        <v>0.90839694656488545</v>
      </c>
      <c r="H43" s="32">
        <f t="shared" si="6"/>
        <v>158.965</v>
      </c>
      <c r="I43" s="56">
        <v>3.4000000000000002E-2</v>
      </c>
      <c r="J43" s="56">
        <v>1.2E-2</v>
      </c>
      <c r="K43" s="56">
        <v>5.47E-3</v>
      </c>
      <c r="L43" s="56">
        <v>3.8999999999999999E-4</v>
      </c>
      <c r="M43" s="82">
        <v>-0.13661999999999999</v>
      </c>
      <c r="N43" s="17">
        <v>5.2999999999999999E-2</v>
      </c>
      <c r="O43" s="17">
        <v>2.1000000000000001E-2</v>
      </c>
      <c r="P43" s="17"/>
      <c r="Q43" s="17">
        <v>33</v>
      </c>
      <c r="R43" s="17">
        <v>12</v>
      </c>
      <c r="S43" s="204">
        <v>35.200000000000003</v>
      </c>
      <c r="T43" s="204">
        <v>2.5</v>
      </c>
      <c r="U43" s="121">
        <f t="shared" si="3"/>
        <v>7.1022727272727266</v>
      </c>
      <c r="V43" s="17">
        <v>-270</v>
      </c>
      <c r="W43" s="17">
        <v>580</v>
      </c>
      <c r="X43" s="30">
        <f t="shared" si="7"/>
        <v>-6.6666666666666652</v>
      </c>
      <c r="Y43" s="30">
        <f t="shared" si="8"/>
        <v>-0.18333333333333357</v>
      </c>
    </row>
    <row r="44" spans="1:25" x14ac:dyDescent="0.2">
      <c r="A44" s="18" t="s">
        <v>473</v>
      </c>
      <c r="B44" s="111">
        <v>18.466999999999999</v>
      </c>
      <c r="C44" s="17">
        <v>142</v>
      </c>
      <c r="D44" s="115">
        <v>15</v>
      </c>
      <c r="E44" s="17">
        <v>121</v>
      </c>
      <c r="F44" s="115">
        <v>12</v>
      </c>
      <c r="G44" s="31">
        <f t="shared" si="5"/>
        <v>0.852112676056338</v>
      </c>
      <c r="H44" s="32">
        <f t="shared" si="6"/>
        <v>170.435</v>
      </c>
      <c r="I44" s="56">
        <v>4.0800000000000003E-2</v>
      </c>
      <c r="J44" s="56">
        <v>6.7999999999999996E-3</v>
      </c>
      <c r="K44" s="56">
        <v>5.4999999999999997E-3</v>
      </c>
      <c r="L44" s="56">
        <v>4.0000000000000002E-4</v>
      </c>
      <c r="M44" s="82">
        <v>9.4648999999999997E-2</v>
      </c>
      <c r="N44" s="17">
        <v>5.45E-2</v>
      </c>
      <c r="O44" s="17">
        <v>9.7000000000000003E-3</v>
      </c>
      <c r="P44" s="17"/>
      <c r="Q44" s="17">
        <v>40.4</v>
      </c>
      <c r="R44" s="17">
        <v>6.6</v>
      </c>
      <c r="S44" s="204">
        <v>35.299999999999997</v>
      </c>
      <c r="T44" s="204">
        <v>2.6</v>
      </c>
      <c r="U44" s="121">
        <f t="shared" si="3"/>
        <v>7.3654390934844205</v>
      </c>
      <c r="V44" s="17">
        <v>290</v>
      </c>
      <c r="W44" s="17">
        <v>350</v>
      </c>
      <c r="X44" s="30">
        <f t="shared" si="7"/>
        <v>12.623762376237623</v>
      </c>
      <c r="Y44" s="30">
        <f t="shared" si="8"/>
        <v>0.77272727272727293</v>
      </c>
    </row>
    <row r="45" spans="1:25" x14ac:dyDescent="0.2">
      <c r="A45" s="18" t="s">
        <v>474</v>
      </c>
      <c r="B45" s="111">
        <v>20.277999999999999</v>
      </c>
      <c r="C45" s="17">
        <v>43.8</v>
      </c>
      <c r="D45" s="115">
        <v>3.4</v>
      </c>
      <c r="E45" s="17">
        <v>21.1</v>
      </c>
      <c r="F45" s="115">
        <v>1.1000000000000001</v>
      </c>
      <c r="G45" s="31">
        <f t="shared" si="5"/>
        <v>0.48173515981735165</v>
      </c>
      <c r="H45" s="32">
        <f t="shared" si="6"/>
        <v>48.758499999999998</v>
      </c>
      <c r="I45" s="56">
        <v>2.3E-2</v>
      </c>
      <c r="J45" s="56">
        <v>1.4E-2</v>
      </c>
      <c r="K45" s="56">
        <v>5.7800000000000004E-3</v>
      </c>
      <c r="L45" s="56">
        <v>6.8000000000000005E-4</v>
      </c>
      <c r="M45" s="82">
        <v>0.28739999999999999</v>
      </c>
      <c r="N45" s="17">
        <v>4.2999999999999997E-2</v>
      </c>
      <c r="O45" s="17">
        <v>2.1000000000000001E-2</v>
      </c>
      <c r="P45" s="17"/>
      <c r="Q45" s="17">
        <v>22</v>
      </c>
      <c r="R45" s="17">
        <v>14</v>
      </c>
      <c r="S45" s="204">
        <v>37.200000000000003</v>
      </c>
      <c r="T45" s="204">
        <v>4.4000000000000004</v>
      </c>
      <c r="U45" s="121">
        <f t="shared" si="3"/>
        <v>11.827956989247312</v>
      </c>
      <c r="V45" s="17">
        <v>-430</v>
      </c>
      <c r="W45" s="17">
        <v>720</v>
      </c>
      <c r="X45" s="30">
        <f t="shared" si="7"/>
        <v>-69.090909090909108</v>
      </c>
      <c r="Y45" s="30">
        <f t="shared" si="8"/>
        <v>-1.0857142857142859</v>
      </c>
    </row>
    <row r="46" spans="1:25" s="74" customFormat="1" x14ac:dyDescent="0.2">
      <c r="A46" s="21" t="s">
        <v>475</v>
      </c>
      <c r="B46" s="112">
        <v>22.631</v>
      </c>
      <c r="C46" s="25">
        <v>72.099999999999994</v>
      </c>
      <c r="D46" s="117">
        <v>5.5</v>
      </c>
      <c r="E46" s="25">
        <v>48.4</v>
      </c>
      <c r="F46" s="117">
        <v>1.9</v>
      </c>
      <c r="G46" s="23">
        <f t="shared" si="5"/>
        <v>0.67128987517337035</v>
      </c>
      <c r="H46" s="24">
        <f t="shared" si="6"/>
        <v>83.47399999999999</v>
      </c>
      <c r="I46" s="58">
        <v>0.15</v>
      </c>
      <c r="J46" s="58">
        <v>3.4000000000000002E-2</v>
      </c>
      <c r="K46" s="58">
        <v>5.8100000000000001E-3</v>
      </c>
      <c r="L46" s="58">
        <v>5.1999999999999995E-4</v>
      </c>
      <c r="M46" s="80">
        <v>0.51549</v>
      </c>
      <c r="N46" s="25">
        <v>0.17100000000000001</v>
      </c>
      <c r="O46" s="25">
        <v>3.5999999999999997E-2</v>
      </c>
      <c r="P46" s="25"/>
      <c r="Q46" s="25">
        <v>137</v>
      </c>
      <c r="R46" s="25">
        <v>29</v>
      </c>
      <c r="S46" s="205">
        <v>37.299999999999997</v>
      </c>
      <c r="T46" s="205">
        <v>3.3</v>
      </c>
      <c r="U46" s="146">
        <f t="shared" si="3"/>
        <v>8.8471849865951739</v>
      </c>
      <c r="V46" s="25">
        <v>2400</v>
      </c>
      <c r="W46" s="25">
        <v>400</v>
      </c>
      <c r="X46" s="22">
        <f t="shared" si="7"/>
        <v>72.773722627737229</v>
      </c>
      <c r="Y46" s="29">
        <f t="shared" si="8"/>
        <v>3.4379310344827587</v>
      </c>
    </row>
    <row r="47" spans="1:25" s="74" customFormat="1" x14ac:dyDescent="0.2">
      <c r="A47" s="21" t="s">
        <v>476</v>
      </c>
      <c r="B47" s="112">
        <v>19.372</v>
      </c>
      <c r="C47" s="25">
        <v>40.5</v>
      </c>
      <c r="D47" s="117">
        <v>1.3</v>
      </c>
      <c r="E47" s="25">
        <v>25.31</v>
      </c>
      <c r="F47" s="117">
        <v>0.94</v>
      </c>
      <c r="G47" s="23">
        <f t="shared" si="5"/>
        <v>0.6249382716049382</v>
      </c>
      <c r="H47" s="24">
        <f t="shared" si="6"/>
        <v>46.447850000000003</v>
      </c>
      <c r="I47" s="58">
        <v>3.5000000000000003E-2</v>
      </c>
      <c r="J47" s="58">
        <v>1.9E-2</v>
      </c>
      <c r="K47" s="58">
        <v>5.8199999999999997E-3</v>
      </c>
      <c r="L47" s="58">
        <v>7.2000000000000005E-4</v>
      </c>
      <c r="M47" s="80">
        <v>6.4420000000000005E-2</v>
      </c>
      <c r="N47" s="25">
        <v>4.9000000000000002E-2</v>
      </c>
      <c r="O47" s="25">
        <v>2.1000000000000001E-2</v>
      </c>
      <c r="P47" s="25"/>
      <c r="Q47" s="25">
        <v>33</v>
      </c>
      <c r="R47" s="25">
        <v>18</v>
      </c>
      <c r="S47" s="205">
        <v>37.4</v>
      </c>
      <c r="T47" s="205">
        <v>4.5999999999999996</v>
      </c>
      <c r="U47" s="147">
        <f t="shared" si="3"/>
        <v>12.299465240641711</v>
      </c>
      <c r="V47" s="25">
        <v>-260</v>
      </c>
      <c r="W47" s="25">
        <v>740</v>
      </c>
      <c r="X47" s="22">
        <f t="shared" si="7"/>
        <v>-13.33333333333333</v>
      </c>
      <c r="Y47" s="22">
        <f t="shared" si="8"/>
        <v>-0.24444444444444435</v>
      </c>
    </row>
    <row r="48" spans="1:25" x14ac:dyDescent="0.2">
      <c r="A48" s="18" t="s">
        <v>477</v>
      </c>
      <c r="B48" s="111">
        <v>12.13</v>
      </c>
      <c r="C48" s="17">
        <v>131.69999999999999</v>
      </c>
      <c r="D48" s="115">
        <v>8</v>
      </c>
      <c r="E48" s="17">
        <v>107.9</v>
      </c>
      <c r="F48" s="115">
        <v>5.0999999999999996</v>
      </c>
      <c r="G48" s="31">
        <f t="shared" si="5"/>
        <v>0.81928625664388777</v>
      </c>
      <c r="H48" s="32">
        <f t="shared" si="6"/>
        <v>157.0565</v>
      </c>
      <c r="I48" s="56">
        <v>4.5999999999999999E-2</v>
      </c>
      <c r="J48" s="56">
        <v>1.2E-2</v>
      </c>
      <c r="K48" s="56">
        <v>5.96E-3</v>
      </c>
      <c r="L48" s="56">
        <v>6.4000000000000005E-4</v>
      </c>
      <c r="M48" s="82">
        <v>0.14777000000000001</v>
      </c>
      <c r="N48" s="17">
        <v>5.8000000000000003E-2</v>
      </c>
      <c r="O48" s="17">
        <v>1.7000000000000001E-2</v>
      </c>
      <c r="P48" s="17"/>
      <c r="Q48" s="17">
        <v>45</v>
      </c>
      <c r="R48" s="17">
        <v>12</v>
      </c>
      <c r="S48" s="204">
        <v>38.299999999999997</v>
      </c>
      <c r="T48" s="204">
        <v>4.0999999999999996</v>
      </c>
      <c r="U48" s="121">
        <f t="shared" si="3"/>
        <v>10.704960835509137</v>
      </c>
      <c r="V48" s="17">
        <v>290</v>
      </c>
      <c r="W48" s="17">
        <v>540</v>
      </c>
      <c r="X48" s="30">
        <f t="shared" si="7"/>
        <v>14.888888888888896</v>
      </c>
      <c r="Y48" s="30">
        <f t="shared" si="8"/>
        <v>0.55833333333333357</v>
      </c>
    </row>
    <row r="49" spans="1:25" x14ac:dyDescent="0.2">
      <c r="A49" s="18" t="s">
        <v>478</v>
      </c>
      <c r="B49" s="111">
        <v>12.975</v>
      </c>
      <c r="C49" s="17">
        <v>114</v>
      </c>
      <c r="D49" s="115">
        <v>14</v>
      </c>
      <c r="E49" s="17">
        <v>46.7</v>
      </c>
      <c r="F49" s="115">
        <v>3.2</v>
      </c>
      <c r="G49" s="31">
        <f t="shared" si="5"/>
        <v>0.4096491228070176</v>
      </c>
      <c r="H49" s="32">
        <f t="shared" si="6"/>
        <v>124.97450000000001</v>
      </c>
      <c r="I49" s="56">
        <v>0.04</v>
      </c>
      <c r="J49" s="56">
        <v>1.2999999999999999E-2</v>
      </c>
      <c r="K49" s="56">
        <v>6.0899999999999999E-3</v>
      </c>
      <c r="L49" s="56">
        <v>5.6999999999999998E-4</v>
      </c>
      <c r="M49" s="82">
        <v>4.7405999999999997E-2</v>
      </c>
      <c r="N49" s="17">
        <v>4.2000000000000003E-2</v>
      </c>
      <c r="O49" s="17">
        <v>1.6E-2</v>
      </c>
      <c r="P49" s="17"/>
      <c r="Q49" s="17">
        <v>39</v>
      </c>
      <c r="R49" s="17">
        <v>13</v>
      </c>
      <c r="S49" s="204">
        <v>39.1</v>
      </c>
      <c r="T49" s="204">
        <v>3.6</v>
      </c>
      <c r="U49" s="121">
        <f t="shared" si="3"/>
        <v>9.2071611253196934</v>
      </c>
      <c r="V49" s="17">
        <v>110</v>
      </c>
      <c r="W49" s="17">
        <v>530</v>
      </c>
      <c r="X49" s="30">
        <f t="shared" si="7"/>
        <v>-0.2564102564102555</v>
      </c>
      <c r="Y49" s="30">
        <f t="shared" si="8"/>
        <v>-7.692307692307802E-3</v>
      </c>
    </row>
    <row r="50" spans="1:25" s="74" customFormat="1" x14ac:dyDescent="0.2">
      <c r="A50" s="21" t="s">
        <v>479</v>
      </c>
      <c r="B50" s="112">
        <v>8.4489999999999998</v>
      </c>
      <c r="C50" s="25">
        <v>70.8</v>
      </c>
      <c r="D50" s="117">
        <v>2.9</v>
      </c>
      <c r="E50" s="25">
        <v>51.9</v>
      </c>
      <c r="F50" s="117">
        <v>1.7</v>
      </c>
      <c r="G50" s="23">
        <f t="shared" si="5"/>
        <v>0.73305084745762716</v>
      </c>
      <c r="H50" s="24">
        <f t="shared" si="6"/>
        <v>82.996499999999997</v>
      </c>
      <c r="I50" s="58">
        <v>3.9E-2</v>
      </c>
      <c r="J50" s="58">
        <v>2.4E-2</v>
      </c>
      <c r="K50" s="58">
        <v>6.2100000000000002E-3</v>
      </c>
      <c r="L50" s="58">
        <v>8.4999999999999995E-4</v>
      </c>
      <c r="M50" s="80">
        <v>-0.17695</v>
      </c>
      <c r="N50" s="25">
        <v>5.1999999999999998E-2</v>
      </c>
      <c r="O50" s="25">
        <v>3.1E-2</v>
      </c>
      <c r="P50" s="25"/>
      <c r="Q50" s="25">
        <v>37</v>
      </c>
      <c r="R50" s="25">
        <v>24</v>
      </c>
      <c r="S50" s="205">
        <v>39.9</v>
      </c>
      <c r="T50" s="205">
        <v>5.4</v>
      </c>
      <c r="U50" s="147">
        <f t="shared" si="3"/>
        <v>13.533834586466167</v>
      </c>
      <c r="V50" s="25">
        <v>-200</v>
      </c>
      <c r="W50" s="25">
        <v>1000</v>
      </c>
      <c r="X50" s="22">
        <f t="shared" si="7"/>
        <v>-7.8378378378378244</v>
      </c>
      <c r="Y50" s="22">
        <f t="shared" si="8"/>
        <v>-0.12083333333333328</v>
      </c>
    </row>
    <row r="51" spans="1:25" x14ac:dyDescent="0.2">
      <c r="A51" s="18" t="s">
        <v>480</v>
      </c>
      <c r="B51" s="111">
        <v>8.8714999999999993</v>
      </c>
      <c r="C51" s="17">
        <v>133</v>
      </c>
      <c r="D51" s="115">
        <v>19</v>
      </c>
      <c r="E51" s="17">
        <v>64</v>
      </c>
      <c r="F51" s="115">
        <v>10</v>
      </c>
      <c r="G51" s="31">
        <f t="shared" si="5"/>
        <v>0.48120300751879697</v>
      </c>
      <c r="H51" s="32">
        <f t="shared" si="6"/>
        <v>148.04</v>
      </c>
      <c r="I51" s="56">
        <v>4.2000000000000003E-2</v>
      </c>
      <c r="J51" s="56">
        <v>1.4E-2</v>
      </c>
      <c r="K51" s="56">
        <v>6.5399999999999998E-3</v>
      </c>
      <c r="L51" s="56">
        <v>5.1999999999999995E-4</v>
      </c>
      <c r="M51" s="82">
        <v>-1.9774E-2</v>
      </c>
      <c r="N51" s="17">
        <v>4.5999999999999999E-2</v>
      </c>
      <c r="O51" s="17">
        <v>1.7000000000000001E-2</v>
      </c>
      <c r="P51" s="17"/>
      <c r="Q51" s="17">
        <v>42</v>
      </c>
      <c r="R51" s="17">
        <v>13</v>
      </c>
      <c r="S51" s="204">
        <v>42</v>
      </c>
      <c r="T51" s="204">
        <v>3.3</v>
      </c>
      <c r="U51" s="121">
        <f t="shared" si="3"/>
        <v>7.8571428571428568</v>
      </c>
      <c r="V51" s="17">
        <v>-50</v>
      </c>
      <c r="W51" s="17">
        <v>620</v>
      </c>
      <c r="X51" s="30">
        <f t="shared" si="7"/>
        <v>0</v>
      </c>
      <c r="Y51" s="30">
        <f t="shared" si="8"/>
        <v>0</v>
      </c>
    </row>
    <row r="52" spans="1:25" s="74" customFormat="1" x14ac:dyDescent="0.2">
      <c r="A52" s="97" t="s">
        <v>481</v>
      </c>
      <c r="B52" s="94">
        <v>6.5781999999999998</v>
      </c>
      <c r="C52" s="98">
        <v>54.3</v>
      </c>
      <c r="D52" s="98">
        <v>3.9</v>
      </c>
      <c r="E52" s="98">
        <v>35.799999999999997</v>
      </c>
      <c r="F52" s="98">
        <v>2.4</v>
      </c>
      <c r="G52" s="99">
        <f t="shared" si="5"/>
        <v>0.6593001841620626</v>
      </c>
      <c r="H52" s="100">
        <f t="shared" si="6"/>
        <v>62.712999999999994</v>
      </c>
      <c r="I52" s="101">
        <v>0.59199999999999997</v>
      </c>
      <c r="J52" s="101">
        <v>9.7000000000000003E-2</v>
      </c>
      <c r="K52" s="101">
        <v>1.0410000000000001E-2</v>
      </c>
      <c r="L52" s="101">
        <v>9.2000000000000003E-4</v>
      </c>
      <c r="M52" s="102">
        <v>-9.8458000000000004E-2</v>
      </c>
      <c r="N52" s="98">
        <v>0.41</v>
      </c>
      <c r="O52" s="98">
        <v>8.4000000000000005E-2</v>
      </c>
      <c r="P52" s="98"/>
      <c r="Q52" s="98">
        <v>466</v>
      </c>
      <c r="R52" s="98">
        <v>62</v>
      </c>
      <c r="S52" s="206">
        <v>66.8</v>
      </c>
      <c r="T52" s="206">
        <v>5.8</v>
      </c>
      <c r="U52" s="148">
        <f t="shared" si="3"/>
        <v>8.682634730538922</v>
      </c>
      <c r="V52" s="98">
        <v>3930</v>
      </c>
      <c r="W52" s="98">
        <v>280</v>
      </c>
      <c r="X52" s="103">
        <f t="shared" si="7"/>
        <v>85.665236051502148</v>
      </c>
      <c r="Y52" s="104">
        <f t="shared" si="8"/>
        <v>6.4387096774193546</v>
      </c>
    </row>
    <row r="53" spans="1:25" x14ac:dyDescent="0.15">
      <c r="A53" s="72" t="s">
        <v>1864</v>
      </c>
      <c r="B53" s="150"/>
      <c r="C53" s="18"/>
      <c r="E53" s="18"/>
      <c r="G53" s="75"/>
      <c r="H53" s="76"/>
      <c r="I53" s="18"/>
      <c r="J53" s="18"/>
      <c r="K53" s="18"/>
      <c r="L53" s="18"/>
      <c r="M53" s="105"/>
      <c r="N53" s="18"/>
      <c r="O53" s="18"/>
      <c r="P53" s="18"/>
      <c r="Q53" s="18"/>
      <c r="R53" s="18"/>
      <c r="S53" s="77"/>
      <c r="T53" s="77"/>
      <c r="U53" s="79"/>
      <c r="V53" s="18"/>
      <c r="W53" s="18"/>
      <c r="X53" s="78"/>
      <c r="Y53" s="78"/>
    </row>
    <row r="54" spans="1:25" x14ac:dyDescent="0.15">
      <c r="A54" s="72" t="s">
        <v>1865</v>
      </c>
      <c r="U54" s="79"/>
    </row>
    <row r="55" spans="1:25" x14ac:dyDescent="0.2">
      <c r="A55" s="2"/>
      <c r="U55" s="79"/>
    </row>
    <row r="56" spans="1:25" ht="18" x14ac:dyDescent="0.2">
      <c r="A56" s="193" t="s">
        <v>1853</v>
      </c>
      <c r="U56" s="79"/>
    </row>
    <row r="57" spans="1:25" ht="18" x14ac:dyDescent="0.2">
      <c r="A57" s="193" t="s">
        <v>1854</v>
      </c>
      <c r="U57" s="79"/>
    </row>
    <row r="58" spans="1:25" ht="18" x14ac:dyDescent="0.2">
      <c r="A58" s="193" t="s">
        <v>1855</v>
      </c>
      <c r="U58" s="79"/>
    </row>
    <row r="59" spans="1:25" ht="18" x14ac:dyDescent="0.2">
      <c r="A59" s="193" t="s">
        <v>1856</v>
      </c>
      <c r="U59" s="79"/>
    </row>
    <row r="60" spans="1:25" ht="18" x14ac:dyDescent="0.2">
      <c r="A60" s="193" t="s">
        <v>1857</v>
      </c>
      <c r="U60" s="79"/>
    </row>
    <row r="61" spans="1:25" ht="18" x14ac:dyDescent="0.2">
      <c r="A61" s="192" t="s">
        <v>1858</v>
      </c>
      <c r="U61" s="79"/>
    </row>
    <row r="62" spans="1:25" ht="18" x14ac:dyDescent="0.2">
      <c r="A62" s="192" t="s">
        <v>1859</v>
      </c>
      <c r="U62" s="79"/>
    </row>
    <row r="63" spans="1:25" ht="19" x14ac:dyDescent="0.25">
      <c r="A63" s="192" t="s">
        <v>1860</v>
      </c>
      <c r="U63" s="79"/>
    </row>
    <row r="64" spans="1:25" ht="18" x14ac:dyDescent="0.2">
      <c r="A64" s="193" t="s">
        <v>1861</v>
      </c>
      <c r="U64" s="79"/>
    </row>
    <row r="65" spans="1:21" ht="18" x14ac:dyDescent="0.2">
      <c r="A65" s="193" t="s">
        <v>1862</v>
      </c>
      <c r="U65" s="79"/>
    </row>
    <row r="66" spans="1:21" x14ac:dyDescent="0.2">
      <c r="U66" s="79"/>
    </row>
    <row r="67" spans="1:21" x14ac:dyDescent="0.2">
      <c r="U67" s="79"/>
    </row>
    <row r="68" spans="1:21" x14ac:dyDescent="0.2">
      <c r="U68" s="79"/>
    </row>
    <row r="69" spans="1:21" x14ac:dyDescent="0.2">
      <c r="U69" s="79"/>
    </row>
    <row r="70" spans="1:21" x14ac:dyDescent="0.2">
      <c r="U70" s="79"/>
    </row>
    <row r="71" spans="1:21" x14ac:dyDescent="0.2">
      <c r="U71" s="79"/>
    </row>
    <row r="72" spans="1:21" x14ac:dyDescent="0.2">
      <c r="U72" s="79"/>
    </row>
    <row r="73" spans="1:21" x14ac:dyDescent="0.2">
      <c r="U73" s="79"/>
    </row>
    <row r="74" spans="1:21" x14ac:dyDescent="0.2">
      <c r="U74" s="79"/>
    </row>
    <row r="75" spans="1:21" x14ac:dyDescent="0.2">
      <c r="U75" s="79"/>
    </row>
    <row r="76" spans="1:21" x14ac:dyDescent="0.2">
      <c r="U76" s="79"/>
    </row>
    <row r="77" spans="1:21" x14ac:dyDescent="0.2">
      <c r="U77" s="79"/>
    </row>
    <row r="78" spans="1:21" x14ac:dyDescent="0.2">
      <c r="U78" s="79"/>
    </row>
    <row r="79" spans="1:21" x14ac:dyDescent="0.2">
      <c r="U79" s="79"/>
    </row>
    <row r="80" spans="1:21" x14ac:dyDescent="0.2">
      <c r="U80" s="79"/>
    </row>
    <row r="81" spans="21:21" x14ac:dyDescent="0.2">
      <c r="U81" s="79"/>
    </row>
    <row r="82" spans="21:21" x14ac:dyDescent="0.2">
      <c r="U82" s="79"/>
    </row>
    <row r="83" spans="21:21" x14ac:dyDescent="0.2">
      <c r="U83" s="79"/>
    </row>
    <row r="84" spans="21:21" x14ac:dyDescent="0.2">
      <c r="U84" s="79"/>
    </row>
    <row r="85" spans="21:21" x14ac:dyDescent="0.2">
      <c r="U85" s="79"/>
    </row>
    <row r="86" spans="21:21" x14ac:dyDescent="0.2">
      <c r="U86" s="79"/>
    </row>
    <row r="87" spans="21:21" x14ac:dyDescent="0.2">
      <c r="U87" s="79"/>
    </row>
    <row r="88" spans="21:21" x14ac:dyDescent="0.2">
      <c r="U88" s="79"/>
    </row>
    <row r="89" spans="21:21" x14ac:dyDescent="0.2">
      <c r="U89" s="79"/>
    </row>
    <row r="90" spans="21:21" x14ac:dyDescent="0.2">
      <c r="U90" s="79"/>
    </row>
    <row r="91" spans="21:21" x14ac:dyDescent="0.2">
      <c r="U91" s="79"/>
    </row>
    <row r="92" spans="21:21" x14ac:dyDescent="0.2">
      <c r="U92" s="79"/>
    </row>
    <row r="93" spans="21:21" x14ac:dyDescent="0.2">
      <c r="U93" s="79"/>
    </row>
    <row r="94" spans="21:21" x14ac:dyDescent="0.2">
      <c r="U94" s="79"/>
    </row>
    <row r="95" spans="21:21" x14ac:dyDescent="0.2">
      <c r="U95" s="79"/>
    </row>
    <row r="96" spans="21:21" x14ac:dyDescent="0.2">
      <c r="U96" s="79"/>
    </row>
    <row r="97" spans="21:21" x14ac:dyDescent="0.2">
      <c r="U97" s="79"/>
    </row>
    <row r="98" spans="21:21" x14ac:dyDescent="0.2">
      <c r="U98" s="79"/>
    </row>
    <row r="99" spans="21:21" x14ac:dyDescent="0.2">
      <c r="U99" s="79"/>
    </row>
    <row r="100" spans="21:21" x14ac:dyDescent="0.2">
      <c r="U100" s="79"/>
    </row>
    <row r="101" spans="21:21" x14ac:dyDescent="0.2">
      <c r="U101" s="79"/>
    </row>
    <row r="102" spans="21:21" x14ac:dyDescent="0.2">
      <c r="U102" s="79"/>
    </row>
    <row r="103" spans="21:21" x14ac:dyDescent="0.2">
      <c r="U103" s="79"/>
    </row>
    <row r="104" spans="21:21" x14ac:dyDescent="0.2">
      <c r="U104" s="79"/>
    </row>
    <row r="105" spans="21:21" x14ac:dyDescent="0.2">
      <c r="U105" s="79"/>
    </row>
    <row r="106" spans="21:21" x14ac:dyDescent="0.2">
      <c r="U106" s="79"/>
    </row>
    <row r="107" spans="21:21" x14ac:dyDescent="0.2">
      <c r="U107" s="79"/>
    </row>
    <row r="108" spans="21:21" x14ac:dyDescent="0.2">
      <c r="U108" s="79"/>
    </row>
    <row r="109" spans="21:21" x14ac:dyDescent="0.2">
      <c r="U109" s="79"/>
    </row>
    <row r="110" spans="21:21" x14ac:dyDescent="0.2">
      <c r="U110" s="79"/>
    </row>
    <row r="111" spans="21:21" x14ac:dyDescent="0.2">
      <c r="U111" s="79"/>
    </row>
    <row r="112" spans="21:21" x14ac:dyDescent="0.2">
      <c r="U112" s="79"/>
    </row>
    <row r="113" spans="21:21" x14ac:dyDescent="0.2">
      <c r="U113" s="79"/>
    </row>
    <row r="114" spans="21:21" x14ac:dyDescent="0.2">
      <c r="U114" s="79"/>
    </row>
    <row r="115" spans="21:21" x14ac:dyDescent="0.2">
      <c r="U115" s="79"/>
    </row>
    <row r="116" spans="21:21" x14ac:dyDescent="0.2">
      <c r="U116" s="79"/>
    </row>
    <row r="117" spans="21:21" x14ac:dyDescent="0.2">
      <c r="U117" s="79"/>
    </row>
    <row r="118" spans="21:21" x14ac:dyDescent="0.2">
      <c r="U118" s="79"/>
    </row>
    <row r="119" spans="21:21" x14ac:dyDescent="0.2">
      <c r="U119" s="79"/>
    </row>
    <row r="120" spans="21:21" x14ac:dyDescent="0.2">
      <c r="U120" s="79"/>
    </row>
    <row r="121" spans="21:21" x14ac:dyDescent="0.2">
      <c r="U121" s="79"/>
    </row>
    <row r="122" spans="21:21" x14ac:dyDescent="0.2">
      <c r="U122" s="79"/>
    </row>
    <row r="123" spans="21:21" x14ac:dyDescent="0.2">
      <c r="U123" s="79"/>
    </row>
    <row r="124" spans="21:21" x14ac:dyDescent="0.2">
      <c r="U124" s="79"/>
    </row>
    <row r="125" spans="21:21" x14ac:dyDescent="0.2">
      <c r="U125" s="79"/>
    </row>
    <row r="126" spans="21:21" x14ac:dyDescent="0.2">
      <c r="U126" s="79"/>
    </row>
    <row r="127" spans="21:21" x14ac:dyDescent="0.2">
      <c r="U127" s="79"/>
    </row>
    <row r="128" spans="21:21" x14ac:dyDescent="0.2">
      <c r="U128" s="17"/>
    </row>
    <row r="129" spans="21:21" x14ac:dyDescent="0.2">
      <c r="U129" s="17"/>
    </row>
    <row r="130" spans="21:21" x14ac:dyDescent="0.2">
      <c r="U130" s="17"/>
    </row>
    <row r="131" spans="21:21" x14ac:dyDescent="0.2">
      <c r="U131" s="17"/>
    </row>
    <row r="132" spans="21:21" x14ac:dyDescent="0.2">
      <c r="U132" s="17"/>
    </row>
    <row r="133" spans="21:21" x14ac:dyDescent="0.2">
      <c r="U133" s="17"/>
    </row>
    <row r="134" spans="21:21" x14ac:dyDescent="0.2">
      <c r="U134" s="17"/>
    </row>
    <row r="135" spans="21:21" x14ac:dyDescent="0.2">
      <c r="U135" s="17"/>
    </row>
    <row r="136" spans="21:21" x14ac:dyDescent="0.2">
      <c r="U136" s="17"/>
    </row>
    <row r="137" spans="21:21" x14ac:dyDescent="0.2">
      <c r="U137" s="17"/>
    </row>
    <row r="138" spans="21:21" x14ac:dyDescent="0.2">
      <c r="U138" s="17"/>
    </row>
    <row r="139" spans="21:21" x14ac:dyDescent="0.2">
      <c r="U139" s="17"/>
    </row>
    <row r="140" spans="21:21" x14ac:dyDescent="0.2">
      <c r="U140" s="17"/>
    </row>
    <row r="141" spans="21:21" x14ac:dyDescent="0.2">
      <c r="U141" s="17"/>
    </row>
    <row r="142" spans="21:21" x14ac:dyDescent="0.2">
      <c r="U142" s="17"/>
    </row>
    <row r="143" spans="21:21" x14ac:dyDescent="0.2">
      <c r="U143" s="17"/>
    </row>
    <row r="144" spans="21:21" x14ac:dyDescent="0.2">
      <c r="U144" s="17"/>
    </row>
    <row r="145" spans="21:21" x14ac:dyDescent="0.2">
      <c r="U145" s="17"/>
    </row>
    <row r="146" spans="21:21" x14ac:dyDescent="0.2">
      <c r="U146" s="17"/>
    </row>
    <row r="147" spans="21:21" x14ac:dyDescent="0.2">
      <c r="U147" s="17"/>
    </row>
    <row r="148" spans="21:21" x14ac:dyDescent="0.2">
      <c r="U148" s="17"/>
    </row>
    <row r="149" spans="21:21" x14ac:dyDescent="0.2">
      <c r="U149" s="17"/>
    </row>
    <row r="150" spans="21:21" x14ac:dyDescent="0.2">
      <c r="U150" s="17"/>
    </row>
    <row r="151" spans="21:21" x14ac:dyDescent="0.2">
      <c r="U151" s="17"/>
    </row>
    <row r="152" spans="21:21" x14ac:dyDescent="0.2">
      <c r="U152" s="17"/>
    </row>
    <row r="153" spans="21:21" x14ac:dyDescent="0.2">
      <c r="U153" s="17"/>
    </row>
    <row r="154" spans="21:21" x14ac:dyDescent="0.2">
      <c r="U154" s="17"/>
    </row>
    <row r="155" spans="21:21" x14ac:dyDescent="0.2">
      <c r="U155" s="17"/>
    </row>
    <row r="156" spans="21:21" x14ac:dyDescent="0.2">
      <c r="U156" s="17"/>
    </row>
    <row r="157" spans="21:21" x14ac:dyDescent="0.2">
      <c r="U157" s="17"/>
    </row>
    <row r="158" spans="21:21" x14ac:dyDescent="0.2">
      <c r="U158" s="17"/>
    </row>
    <row r="159" spans="21:21" x14ac:dyDescent="0.2">
      <c r="U159" s="17"/>
    </row>
    <row r="160" spans="21:21" x14ac:dyDescent="0.2">
      <c r="U160" s="17"/>
    </row>
    <row r="161" spans="21:21" x14ac:dyDescent="0.2">
      <c r="U161" s="17"/>
    </row>
    <row r="162" spans="21:21" x14ac:dyDescent="0.2">
      <c r="U162" s="17"/>
    </row>
    <row r="163" spans="21:21" x14ac:dyDescent="0.2">
      <c r="U163" s="17"/>
    </row>
    <row r="164" spans="21:21" x14ac:dyDescent="0.2">
      <c r="U164" s="17"/>
    </row>
    <row r="165" spans="21:21" x14ac:dyDescent="0.2">
      <c r="U165" s="17"/>
    </row>
    <row r="166" spans="21:21" x14ac:dyDescent="0.2">
      <c r="U166" s="17"/>
    </row>
    <row r="167" spans="21:21" x14ac:dyDescent="0.2">
      <c r="U167" s="17"/>
    </row>
    <row r="168" spans="21:21" x14ac:dyDescent="0.2">
      <c r="U168" s="17"/>
    </row>
    <row r="169" spans="21:21" x14ac:dyDescent="0.2">
      <c r="U169" s="17"/>
    </row>
    <row r="170" spans="21:21" x14ac:dyDescent="0.2">
      <c r="U170" s="17"/>
    </row>
    <row r="171" spans="21:21" x14ac:dyDescent="0.2">
      <c r="U171" s="17"/>
    </row>
    <row r="172" spans="21:21" x14ac:dyDescent="0.2">
      <c r="U172" s="17"/>
    </row>
    <row r="173" spans="21:21" x14ac:dyDescent="0.2">
      <c r="U173" s="17"/>
    </row>
    <row r="174" spans="21:21" x14ac:dyDescent="0.2">
      <c r="U174" s="17"/>
    </row>
    <row r="175" spans="21:21" x14ac:dyDescent="0.2">
      <c r="U175" s="17"/>
    </row>
    <row r="176" spans="21:21" x14ac:dyDescent="0.2">
      <c r="U176" s="17"/>
    </row>
    <row r="177" spans="21:21" x14ac:dyDescent="0.2">
      <c r="U177" s="17"/>
    </row>
    <row r="178" spans="21:21" x14ac:dyDescent="0.2">
      <c r="U178" s="17"/>
    </row>
    <row r="179" spans="21:21" x14ac:dyDescent="0.2">
      <c r="U179" s="17"/>
    </row>
    <row r="180" spans="21:21" x14ac:dyDescent="0.2">
      <c r="U180" s="17"/>
    </row>
    <row r="181" spans="21:21" x14ac:dyDescent="0.2">
      <c r="U181" s="17"/>
    </row>
    <row r="182" spans="21:21" x14ac:dyDescent="0.2">
      <c r="U182" s="17"/>
    </row>
    <row r="183" spans="21:21" x14ac:dyDescent="0.2">
      <c r="U183" s="17"/>
    </row>
    <row r="184" spans="21:21" x14ac:dyDescent="0.2">
      <c r="U184" s="17"/>
    </row>
    <row r="185" spans="21:21" x14ac:dyDescent="0.2">
      <c r="U185" s="17"/>
    </row>
    <row r="186" spans="21:21" x14ac:dyDescent="0.2">
      <c r="U186" s="17"/>
    </row>
    <row r="187" spans="21:21" x14ac:dyDescent="0.2">
      <c r="U187" s="17"/>
    </row>
    <row r="188" spans="21:21" x14ac:dyDescent="0.2">
      <c r="U188" s="17"/>
    </row>
    <row r="189" spans="21:21" x14ac:dyDescent="0.2">
      <c r="U189" s="17"/>
    </row>
    <row r="190" spans="21:21" x14ac:dyDescent="0.2">
      <c r="U190" s="17"/>
    </row>
    <row r="191" spans="21:21" x14ac:dyDescent="0.2">
      <c r="U191" s="17"/>
    </row>
    <row r="192" spans="21:21" x14ac:dyDescent="0.2">
      <c r="U192" s="17"/>
    </row>
    <row r="193" spans="21:21" x14ac:dyDescent="0.2">
      <c r="U193" s="17"/>
    </row>
    <row r="194" spans="21:21" x14ac:dyDescent="0.2">
      <c r="U194" s="17"/>
    </row>
    <row r="195" spans="21:21" x14ac:dyDescent="0.2">
      <c r="U195" s="17"/>
    </row>
    <row r="196" spans="21:21" x14ac:dyDescent="0.2">
      <c r="U196" s="17"/>
    </row>
    <row r="197" spans="21:21" x14ac:dyDescent="0.2">
      <c r="U197" s="17"/>
    </row>
    <row r="198" spans="21:21" x14ac:dyDescent="0.2">
      <c r="U198" s="17"/>
    </row>
    <row r="199" spans="21:21" x14ac:dyDescent="0.2">
      <c r="U199" s="17"/>
    </row>
    <row r="200" spans="21:21" x14ac:dyDescent="0.2">
      <c r="U200" s="17"/>
    </row>
    <row r="201" spans="21:21" x14ac:dyDescent="0.2">
      <c r="U201" s="17"/>
    </row>
    <row r="202" spans="21:21" x14ac:dyDescent="0.2">
      <c r="U202" s="17"/>
    </row>
    <row r="203" spans="21:21" x14ac:dyDescent="0.2">
      <c r="U203" s="17"/>
    </row>
    <row r="204" spans="21:21" x14ac:dyDescent="0.2">
      <c r="U204" s="17"/>
    </row>
    <row r="205" spans="21:21" x14ac:dyDescent="0.2">
      <c r="U205" s="17"/>
    </row>
    <row r="206" spans="21:21" x14ac:dyDescent="0.2">
      <c r="U206" s="17"/>
    </row>
    <row r="207" spans="21:21" x14ac:dyDescent="0.2">
      <c r="U207" s="17"/>
    </row>
  </sheetData>
  <mergeCells count="3">
    <mergeCell ref="A1:A2"/>
    <mergeCell ref="I1:O1"/>
    <mergeCell ref="Q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GN22-3 Tape 9.16.17</vt:lpstr>
      <vt:lpstr>GN22-5 Tape 9.16.17</vt:lpstr>
      <vt:lpstr>GN22-10 TS 9.16.17</vt:lpstr>
      <vt:lpstr>GN22-3 Epoxy 2.19.19</vt:lpstr>
      <vt:lpstr>GN22-5 Epoxy 2.19.19</vt:lpstr>
      <vt:lpstr>GN22-3 Tape2 2.21.19</vt:lpstr>
      <vt:lpstr>GN22-5 Upb New 11.09.20</vt:lpstr>
      <vt:lpstr>MR-GN21-34 Upb 10.19.20</vt:lpstr>
      <vt:lpstr>MR-GN21-34 Upb+Trace 10.19.20</vt:lpstr>
      <vt:lpstr>MR-GN21-34 Tape 11.17.20</vt:lpstr>
      <vt:lpstr>MR-GN21-39 Upb 11.03.20</vt:lpstr>
      <vt:lpstr>MR-GN21-39 Upb+Trace 11.23.20</vt:lpstr>
      <vt:lpstr>MR-GN21-39 Tape 11.17.20</vt:lpstr>
      <vt:lpstr>MR-GN21-53 Upb 10.19.20</vt:lpstr>
      <vt:lpstr>MR-GN21-53 Upb+Trace 10.19.20</vt:lpstr>
      <vt:lpstr>MR-GN21-53 Tape 11.17.20</vt:lpstr>
      <vt:lpstr>MR-GN21-59 Tape 11.17.20</vt:lpstr>
      <vt:lpstr>MR-GN22-27 Upb 11.06.20</vt:lpstr>
      <vt:lpstr>MR-GN22-27 Upb+Trace 11.23.20</vt:lpstr>
      <vt:lpstr>MR-GN22-27 Tape 11.17.20</vt:lpstr>
      <vt:lpstr>MR-GN22-35 Upb 11.09.20</vt:lpstr>
      <vt:lpstr>MR-GN22-35 Upb+Trace 11.23.20</vt:lpstr>
      <vt:lpstr>MR-GN22-35 Tape 11.17.20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2021-03-08T17:11:39Z</dcterms:created>
  <dcterms:modified xsi:type="dcterms:W3CDTF">2021-03-29T06:08:53Z</dcterms:modified>
</cp:coreProperties>
</file>