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pkempton\Documents\A1_Research\copper isotopes - ultramafic\draft manuscript v5 for publication\files for K-Rex\"/>
    </mc:Choice>
  </mc:AlternateContent>
  <xr:revisionPtr revIDLastSave="0" documentId="13_ncr:1_{93719B0C-FB9D-4568-BADA-2F7835D98568}" xr6:coauthVersionLast="47" xr6:coauthVersionMax="47" xr10:uidLastSave="{00000000-0000-0000-0000-000000000000}"/>
  <bookViews>
    <workbookView xWindow="720" yWindow="720" windowWidth="16130" windowHeight="9320" firstSheet="5" activeTab="7" xr2:uid="{00000000-000D-0000-FFFF-FFFF00000000}"/>
  </bookViews>
  <sheets>
    <sheet name="Sample Classification" sheetId="125" r:id="rId1"/>
    <sheet name="Type I spinel" sheetId="104" r:id="rId2"/>
    <sheet name="Type II spinel" sheetId="128" r:id="rId3"/>
    <sheet name="Type I.I composite spinel" sheetId="126" r:id="rId4"/>
    <sheet name="Type II.I composite spinel" sheetId="127" r:id="rId5"/>
    <sheet name="Type II.II composite spinel" sheetId="129" r:id="rId6"/>
    <sheet name="Sulfides" sheetId="130" r:id="rId7"/>
    <sheet name="FeTi Oxides" sheetId="131" r:id="rId8"/>
  </sheets>
  <definedNames>
    <definedName name="_xlnm.Print_Area" localSheetId="0">'Sample Classification'!$A$1:$I$18</definedName>
    <definedName name="_xlnm.Print_Titles" localSheetId="7">'FeTi Oxides'!$A:$A</definedName>
    <definedName name="_xlnm.Print_Titles" localSheetId="6">Sulfides!$A:$A</definedName>
    <definedName name="_xlnm.Print_Titles" localSheetId="1">'Type I spinel'!$A:$A</definedName>
    <definedName name="_xlnm.Print_Titles" localSheetId="3">'Type I.I composite spinel'!$A:$A</definedName>
    <definedName name="_xlnm.Print_Titles" localSheetId="2">'Type II spinel'!$A:$A</definedName>
    <definedName name="_xlnm.Print_Titles" localSheetId="4">'Type II.I composite spinel'!$A:$A</definedName>
    <definedName name="_xlnm.Print_Titles" localSheetId="5">'Type II.II composite spinel'!$A:$A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V16" i="130" l="1"/>
  <c r="DU16" i="130"/>
  <c r="DT16" i="130"/>
  <c r="CZ16" i="130"/>
  <c r="CY16" i="130"/>
  <c r="CX16" i="130"/>
  <c r="CW16" i="130"/>
  <c r="CV16" i="130"/>
  <c r="CQ16" i="130"/>
  <c r="CP16" i="130"/>
  <c r="CO16" i="130"/>
  <c r="CC16" i="130"/>
  <c r="CB16" i="130"/>
  <c r="BK16" i="130"/>
  <c r="BJ16" i="130"/>
  <c r="BI16" i="130"/>
  <c r="BH16" i="130"/>
  <c r="BG16" i="130"/>
  <c r="BC16" i="130"/>
  <c r="BB16" i="130"/>
  <c r="AH16" i="130"/>
  <c r="AG16" i="130"/>
  <c r="N18" i="131"/>
  <c r="M18" i="131"/>
  <c r="E18" i="131"/>
  <c r="D18" i="131"/>
  <c r="B18" i="131"/>
  <c r="E17" i="104"/>
  <c r="C17" i="104"/>
  <c r="B17" i="104"/>
  <c r="AF23" i="129"/>
  <c r="AE23" i="129"/>
  <c r="AD23" i="129"/>
  <c r="AC23" i="129"/>
  <c r="AB23" i="129"/>
  <c r="AA23" i="129"/>
  <c r="Z23" i="129"/>
  <c r="Y23" i="129"/>
  <c r="X23" i="129"/>
  <c r="W23" i="129"/>
  <c r="V23" i="129"/>
  <c r="U23" i="129"/>
  <c r="S23" i="129"/>
  <c r="R23" i="129"/>
  <c r="Q23" i="129"/>
  <c r="P23" i="129"/>
  <c r="O23" i="129"/>
  <c r="N23" i="129"/>
  <c r="M23" i="129"/>
  <c r="L23" i="129"/>
  <c r="K23" i="129"/>
  <c r="J23" i="129"/>
  <c r="H23" i="129"/>
  <c r="G23" i="129"/>
  <c r="E23" i="129"/>
  <c r="D23" i="129"/>
  <c r="C23" i="129"/>
  <c r="B23" i="129"/>
  <c r="S22" i="129"/>
  <c r="R22" i="129"/>
  <c r="Q22" i="129"/>
  <c r="P22" i="129"/>
  <c r="O22" i="129"/>
  <c r="N22" i="129"/>
  <c r="M22" i="129"/>
  <c r="L22" i="129"/>
  <c r="K22" i="129"/>
  <c r="J22" i="129"/>
  <c r="H22" i="129"/>
  <c r="G22" i="129"/>
  <c r="S19" i="129"/>
  <c r="R19" i="129"/>
  <c r="Q19" i="129"/>
  <c r="P19" i="129"/>
  <c r="O19" i="129"/>
  <c r="N19" i="129"/>
  <c r="M19" i="129"/>
  <c r="L19" i="129"/>
  <c r="K19" i="129"/>
  <c r="J19" i="129"/>
  <c r="H19" i="129"/>
  <c r="G19" i="129"/>
  <c r="AA22" i="127"/>
  <c r="Z22" i="127"/>
  <c r="Y22" i="127"/>
  <c r="X22" i="127"/>
  <c r="V22" i="127"/>
  <c r="U22" i="127"/>
  <c r="T22" i="127"/>
  <c r="S22" i="127"/>
  <c r="R22" i="127"/>
  <c r="Q22" i="127"/>
  <c r="P22" i="127"/>
  <c r="O22" i="127"/>
  <c r="N22" i="127"/>
  <c r="M22" i="127"/>
  <c r="L22" i="127"/>
  <c r="K22" i="127"/>
  <c r="I22" i="127"/>
  <c r="H22" i="127"/>
  <c r="G22" i="127"/>
  <c r="F22" i="127"/>
  <c r="E22" i="127"/>
  <c r="D22" i="127"/>
  <c r="C22" i="127"/>
  <c r="B22" i="127"/>
  <c r="AA21" i="127"/>
  <c r="Z21" i="127"/>
  <c r="Y21" i="127"/>
  <c r="X21" i="127"/>
  <c r="I21" i="127"/>
  <c r="H21" i="127"/>
  <c r="G21" i="127"/>
  <c r="F21" i="127"/>
  <c r="E21" i="127"/>
  <c r="D21" i="127"/>
  <c r="C21" i="127"/>
  <c r="B21" i="127"/>
  <c r="AA18" i="127"/>
  <c r="Z18" i="127"/>
  <c r="Y18" i="127"/>
  <c r="X18" i="127"/>
  <c r="I18" i="127"/>
  <c r="H18" i="127"/>
  <c r="G18" i="127"/>
  <c r="F18" i="127"/>
  <c r="E18" i="127"/>
  <c r="D18" i="127"/>
  <c r="C18" i="127"/>
  <c r="B18" i="127"/>
  <c r="Q19" i="126"/>
  <c r="P19" i="126"/>
  <c r="O19" i="126"/>
  <c r="N19" i="126"/>
  <c r="M19" i="126"/>
  <c r="L19" i="126"/>
  <c r="J19" i="126"/>
  <c r="I19" i="126"/>
  <c r="G19" i="126"/>
  <c r="F19" i="126"/>
  <c r="E19" i="126"/>
  <c r="D19" i="126"/>
  <c r="C19" i="126"/>
  <c r="B19" i="126"/>
  <c r="Q18" i="126"/>
  <c r="P18" i="126"/>
  <c r="O18" i="126"/>
  <c r="N18" i="126"/>
  <c r="M18" i="126"/>
  <c r="L18" i="126"/>
  <c r="J18" i="126"/>
  <c r="I18" i="126"/>
  <c r="G18" i="126"/>
  <c r="F18" i="126"/>
  <c r="E18" i="126"/>
  <c r="D18" i="126"/>
  <c r="C18" i="126"/>
  <c r="B18" i="126"/>
  <c r="Q15" i="126"/>
  <c r="P15" i="126"/>
  <c r="O15" i="126"/>
  <c r="N15" i="126"/>
  <c r="M15" i="126"/>
  <c r="L15" i="126"/>
  <c r="J15" i="126"/>
  <c r="I15" i="126"/>
  <c r="G15" i="126"/>
  <c r="F15" i="126"/>
  <c r="E15" i="126"/>
  <c r="D15" i="126"/>
  <c r="C15" i="126"/>
  <c r="B15" i="126"/>
  <c r="EK21" i="128"/>
  <c r="EJ21" i="128"/>
  <c r="EI21" i="128"/>
  <c r="EH21" i="128"/>
  <c r="EG21" i="128"/>
  <c r="EE21" i="128"/>
  <c r="EC21" i="128"/>
  <c r="EB21" i="128"/>
  <c r="EA21" i="128"/>
  <c r="DZ21" i="128"/>
  <c r="DX21" i="128"/>
  <c r="DW21" i="128"/>
  <c r="DV21" i="128"/>
  <c r="DU21" i="128"/>
  <c r="DT21" i="128"/>
  <c r="DS21" i="128"/>
  <c r="DR21" i="128"/>
  <c r="DQ21" i="128"/>
  <c r="DP21" i="128"/>
  <c r="DN21" i="128"/>
  <c r="DM21" i="128"/>
  <c r="DL21" i="128"/>
  <c r="DK21" i="128"/>
  <c r="DI21" i="128"/>
  <c r="DH21" i="128"/>
  <c r="DG21" i="128"/>
  <c r="DE21" i="128"/>
  <c r="DD21" i="128"/>
  <c r="DC21" i="128"/>
  <c r="DB21" i="128"/>
  <c r="DA21" i="128"/>
  <c r="CZ21" i="128"/>
  <c r="CY10" i="128"/>
  <c r="CY8" i="128"/>
  <c r="CY21" i="128"/>
  <c r="CX21" i="128"/>
  <c r="CW21" i="128"/>
  <c r="CV21" i="128"/>
  <c r="CU21" i="128"/>
  <c r="CT21" i="128"/>
  <c r="CS21" i="128"/>
  <c r="CR21" i="128"/>
  <c r="CQ21" i="128"/>
  <c r="CP21" i="128"/>
  <c r="CO21" i="128"/>
  <c r="CN21" i="128"/>
  <c r="CM21" i="128"/>
  <c r="CL21" i="128"/>
  <c r="CK21" i="128"/>
  <c r="CJ21" i="128"/>
  <c r="CI21" i="128"/>
  <c r="CH21" i="128"/>
  <c r="CG21" i="128"/>
  <c r="CE21" i="128"/>
  <c r="CD21" i="128"/>
  <c r="CC21" i="128"/>
  <c r="CB21" i="128"/>
  <c r="BZ21" i="128"/>
  <c r="BX21" i="128"/>
  <c r="BW21" i="128"/>
  <c r="BU21" i="128"/>
  <c r="BT21" i="128"/>
  <c r="BS21" i="128"/>
  <c r="BR21" i="128"/>
  <c r="BQ21" i="128"/>
  <c r="BO21" i="128"/>
  <c r="BN21" i="128"/>
  <c r="BM21" i="128"/>
  <c r="BL21" i="128"/>
  <c r="BK21" i="128"/>
  <c r="BJ21" i="128"/>
  <c r="BH21" i="128"/>
  <c r="BG21" i="128"/>
  <c r="BF21" i="128"/>
  <c r="BE21" i="128"/>
  <c r="BD21" i="128"/>
  <c r="BB21" i="128"/>
  <c r="BA21" i="128"/>
  <c r="AZ21" i="128"/>
  <c r="AY21" i="128"/>
  <c r="AX21" i="128"/>
  <c r="AW21" i="128"/>
  <c r="AV21" i="128"/>
  <c r="AU21" i="128"/>
  <c r="AT21" i="128"/>
  <c r="AR21" i="128"/>
  <c r="AQ21" i="128"/>
  <c r="AP21" i="128"/>
  <c r="AO21" i="128"/>
  <c r="AN21" i="128"/>
  <c r="AM21" i="128"/>
  <c r="AK21" i="128"/>
  <c r="AJ21" i="128"/>
  <c r="AI21" i="128"/>
  <c r="AH21" i="128"/>
  <c r="AF21" i="128"/>
  <c r="AE21" i="128"/>
  <c r="AC21" i="128"/>
  <c r="AB21" i="128"/>
  <c r="AA21" i="128"/>
  <c r="Y21" i="128"/>
  <c r="X21" i="128"/>
  <c r="W21" i="128"/>
  <c r="U21" i="128"/>
  <c r="T21" i="128"/>
  <c r="S21" i="128"/>
  <c r="R21" i="128"/>
  <c r="Q21" i="128"/>
  <c r="P21" i="128"/>
  <c r="O21" i="128"/>
  <c r="N21" i="128"/>
  <c r="M21" i="128"/>
  <c r="L21" i="128"/>
  <c r="J21" i="128"/>
  <c r="I21" i="128"/>
  <c r="H21" i="128"/>
  <c r="G21" i="128"/>
  <c r="F21" i="128"/>
  <c r="E21" i="128"/>
  <c r="D21" i="128"/>
  <c r="C21" i="128"/>
  <c r="B21" i="128"/>
  <c r="EK20" i="128"/>
  <c r="EJ20" i="128"/>
  <c r="EI20" i="128"/>
  <c r="EH20" i="128"/>
  <c r="EG20" i="128"/>
  <c r="EE20" i="128"/>
  <c r="DP20" i="128"/>
  <c r="DQ20" i="128"/>
  <c r="DR20" i="128"/>
  <c r="DS20" i="128"/>
  <c r="DT20" i="128"/>
  <c r="DU20" i="128"/>
  <c r="DV20" i="128"/>
  <c r="DW20" i="128"/>
  <c r="DX20" i="128"/>
  <c r="DI20" i="128"/>
  <c r="DH20" i="128"/>
  <c r="DG20" i="128"/>
  <c r="CE20" i="128"/>
  <c r="CD20" i="128"/>
  <c r="CC20" i="128"/>
  <c r="CB20" i="128"/>
  <c r="BZ20" i="128"/>
  <c r="BX20" i="128"/>
  <c r="BW20" i="128"/>
  <c r="BU20" i="128"/>
  <c r="BT20" i="128"/>
  <c r="BS20" i="128"/>
  <c r="BR20" i="128"/>
  <c r="BQ20" i="128"/>
  <c r="BO20" i="128"/>
  <c r="BN20" i="128"/>
  <c r="BM20" i="128"/>
  <c r="BL20" i="128"/>
  <c r="BK20" i="128"/>
  <c r="BJ20" i="128"/>
  <c r="BB20" i="128"/>
  <c r="BA20" i="128"/>
  <c r="AZ20" i="128"/>
  <c r="AY20" i="128"/>
  <c r="AX20" i="128"/>
  <c r="AW20" i="128"/>
  <c r="AV20" i="128"/>
  <c r="AU20" i="128"/>
  <c r="AT20" i="128"/>
  <c r="AR20" i="128"/>
  <c r="AQ20" i="128"/>
  <c r="AP20" i="128"/>
  <c r="AO20" i="128"/>
  <c r="AN20" i="128"/>
  <c r="AM20" i="128"/>
  <c r="AK20" i="128"/>
  <c r="AJ20" i="128"/>
  <c r="AI20" i="128"/>
  <c r="AH20" i="128"/>
  <c r="AF20" i="128"/>
  <c r="AE20" i="128"/>
  <c r="AC20" i="128"/>
  <c r="AB20" i="128"/>
  <c r="AA20" i="128"/>
  <c r="Y20" i="128"/>
  <c r="X20" i="128"/>
  <c r="W20" i="128"/>
  <c r="U20" i="128"/>
  <c r="T20" i="128"/>
  <c r="S20" i="128"/>
  <c r="R20" i="128"/>
  <c r="Q20" i="128"/>
  <c r="P20" i="128"/>
  <c r="O20" i="128"/>
  <c r="N20" i="128"/>
  <c r="M20" i="128"/>
  <c r="L20" i="128"/>
  <c r="J20" i="128"/>
  <c r="I20" i="128"/>
  <c r="H20" i="128"/>
  <c r="G20" i="128"/>
  <c r="F20" i="128"/>
  <c r="E20" i="128"/>
  <c r="D20" i="128"/>
  <c r="C20" i="128"/>
  <c r="B20" i="128"/>
  <c r="EK17" i="128"/>
  <c r="EJ17" i="128"/>
  <c r="EI17" i="128"/>
  <c r="EH17" i="128"/>
  <c r="EG17" i="128"/>
  <c r="EE17" i="128"/>
  <c r="DX17" i="128"/>
  <c r="DW17" i="128"/>
  <c r="DV17" i="128"/>
  <c r="DU17" i="128"/>
  <c r="DT17" i="128"/>
  <c r="DS17" i="128"/>
  <c r="DR17" i="128"/>
  <c r="DQ17" i="128"/>
  <c r="DP17" i="128"/>
  <c r="DI17" i="128"/>
  <c r="DH17" i="128"/>
  <c r="DG17" i="128"/>
  <c r="CE17" i="128"/>
  <c r="CD17" i="128"/>
  <c r="CC17" i="128"/>
  <c r="CB17" i="128"/>
  <c r="BZ17" i="128"/>
  <c r="BX17" i="128"/>
  <c r="BW17" i="128"/>
  <c r="BU17" i="128"/>
  <c r="BT17" i="128"/>
  <c r="BS17" i="128"/>
  <c r="BR17" i="128"/>
  <c r="BQ17" i="128"/>
  <c r="BO17" i="128"/>
  <c r="BN17" i="128"/>
  <c r="BM17" i="128"/>
  <c r="BL17" i="128"/>
  <c r="BK17" i="128"/>
  <c r="BJ17" i="128"/>
  <c r="BB17" i="128"/>
  <c r="BA17" i="128"/>
  <c r="AZ17" i="128"/>
  <c r="AY17" i="128"/>
  <c r="AX17" i="128"/>
  <c r="AW17" i="128"/>
  <c r="AV17" i="128"/>
  <c r="AU17" i="128"/>
  <c r="AT17" i="128"/>
  <c r="AR17" i="128"/>
  <c r="AQ17" i="128"/>
  <c r="AP17" i="128"/>
  <c r="AO17" i="128"/>
  <c r="AN17" i="128"/>
  <c r="AM17" i="128"/>
  <c r="AK17" i="128"/>
  <c r="AJ17" i="128"/>
  <c r="AI17" i="128"/>
  <c r="AH17" i="128"/>
  <c r="AF17" i="128"/>
  <c r="AE17" i="128"/>
  <c r="AC17" i="128"/>
  <c r="AB17" i="128"/>
  <c r="AA17" i="128"/>
  <c r="Y17" i="128"/>
  <c r="X17" i="128"/>
  <c r="W17" i="128"/>
  <c r="U17" i="128"/>
  <c r="T17" i="128"/>
  <c r="S17" i="128"/>
  <c r="R17" i="128"/>
  <c r="Q17" i="128"/>
  <c r="P17" i="128"/>
  <c r="O17" i="128"/>
  <c r="N17" i="128"/>
  <c r="M17" i="128"/>
  <c r="L17" i="128"/>
  <c r="J17" i="128"/>
  <c r="I17" i="128"/>
  <c r="H17" i="128"/>
  <c r="G17" i="128"/>
  <c r="F17" i="128"/>
  <c r="E17" i="128"/>
  <c r="D17" i="128"/>
  <c r="C17" i="128"/>
  <c r="B17" i="128"/>
  <c r="CY16" i="128"/>
  <c r="CY15" i="128"/>
  <c r="CY14" i="128"/>
  <c r="CY13" i="128"/>
  <c r="CY12" i="128"/>
  <c r="CY11" i="128"/>
  <c r="CY7" i="128"/>
  <c r="CY6" i="128"/>
  <c r="AQ18" i="104"/>
  <c r="AP18" i="104"/>
  <c r="AN18" i="104"/>
  <c r="AM18" i="104"/>
  <c r="AK18" i="104"/>
  <c r="AJ18" i="104"/>
  <c r="AH18" i="104"/>
  <c r="AG18" i="104"/>
  <c r="AE18" i="104"/>
  <c r="AD18" i="104"/>
  <c r="AB18" i="104"/>
  <c r="AA18" i="104"/>
  <c r="Y18" i="104"/>
  <c r="X18" i="104"/>
  <c r="W18" i="104"/>
  <c r="V18" i="104"/>
  <c r="U18" i="104"/>
  <c r="T18" i="104"/>
  <c r="S18" i="104"/>
  <c r="R18" i="104"/>
  <c r="Q18" i="104"/>
  <c r="P18" i="104"/>
  <c r="O18" i="104"/>
  <c r="N18" i="104"/>
  <c r="M18" i="104"/>
  <c r="K18" i="104"/>
  <c r="J18" i="104"/>
  <c r="H18" i="104"/>
  <c r="G18" i="104"/>
  <c r="F18" i="104"/>
  <c r="E18" i="104"/>
  <c r="C18" i="104"/>
  <c r="B18" i="104"/>
  <c r="AQ17" i="104"/>
  <c r="AP17" i="104"/>
  <c r="AN17" i="104"/>
  <c r="AM17" i="104"/>
  <c r="AK17" i="104"/>
  <c r="AJ17" i="104"/>
  <c r="AH17" i="104"/>
  <c r="AG17" i="104"/>
  <c r="AE17" i="104"/>
  <c r="AD17" i="104"/>
  <c r="AB17" i="104"/>
  <c r="AA17" i="104"/>
  <c r="Y17" i="104"/>
  <c r="X17" i="104"/>
  <c r="W17" i="104"/>
  <c r="V17" i="104"/>
  <c r="U17" i="104"/>
  <c r="T17" i="104"/>
  <c r="S17" i="104"/>
  <c r="R17" i="104"/>
  <c r="Q17" i="104"/>
  <c r="P17" i="104"/>
  <c r="O17" i="104"/>
  <c r="N17" i="104"/>
  <c r="M17" i="104"/>
  <c r="K17" i="104"/>
  <c r="J17" i="104"/>
  <c r="H17" i="104"/>
  <c r="G17" i="104"/>
  <c r="F17" i="104"/>
  <c r="AQ14" i="104"/>
  <c r="AP14" i="104"/>
  <c r="AN14" i="104"/>
  <c r="AM14" i="104"/>
  <c r="AK14" i="104"/>
  <c r="AJ14" i="104"/>
  <c r="AH14" i="104"/>
  <c r="AG14" i="104"/>
  <c r="AE14" i="104"/>
  <c r="AD14" i="104"/>
  <c r="AB14" i="104"/>
  <c r="AA14" i="104"/>
  <c r="Y14" i="104"/>
  <c r="X14" i="104"/>
  <c r="W14" i="104"/>
  <c r="V14" i="104"/>
  <c r="U14" i="104"/>
  <c r="T14" i="104"/>
  <c r="S14" i="104"/>
  <c r="R14" i="104"/>
  <c r="Q14" i="104"/>
  <c r="P14" i="104"/>
  <c r="O14" i="104"/>
  <c r="N14" i="104"/>
  <c r="M14" i="104"/>
  <c r="K14" i="104"/>
  <c r="J14" i="104"/>
  <c r="H14" i="104"/>
  <c r="G14" i="104"/>
  <c r="F14" i="104"/>
  <c r="E14" i="104"/>
  <c r="C14" i="104"/>
  <c r="B14" i="10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Pamela Kempton</author>
  </authors>
  <commentList>
    <comment ref="I1" authorId="0" shapeId="0" xr:uid="{BB4DDD9C-3A60-433E-BE66-2E5F4160CD40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cpxenite vein crosscutting lherzolite
</t>
        </r>
      </text>
    </comment>
    <comment ref="B2" authorId="0" shapeId="0" xr:uid="{7E0D2CDD-6CEE-405E-B661-52C25021DF1A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olivine websterite</t>
        </r>
      </text>
    </comment>
    <comment ref="E2" authorId="0" shapeId="0" xr:uid="{F009C379-1306-41A4-BB76-2110F9CECC22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 &gt; amph</t>
        </r>
      </text>
    </comment>
    <comment ref="G2" authorId="0" shapeId="0" xr:uid="{18AD7AFC-C157-4C39-A1B1-77987FF8A6E9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wehrlite wallrock crosscut by cpxenite veins
</t>
        </r>
      </text>
    </comment>
    <comment ref="H2" authorId="0" shapeId="0" xr:uid="{DE9726BE-E552-42BA-AF09-DE22CE19DE46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Type II cpxenite vein crosscutting a Type I lherzolite</t>
        </r>
      </text>
    </comment>
    <comment ref="I2" authorId="0" shapeId="0" xr:uid="{3DEEDD03-CB52-45F7-A100-1D0DAAD4789F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Type I cpxenite crosscutting a Type I lherzolite </t>
        </r>
      </text>
    </comment>
    <comment ref="A3" authorId="0" shapeId="0" xr:uid="{C80BDF7B-06B7-417F-9DE0-B4D3A4B55E06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one of three samples across large sample with a dunitic layer.  Sample a is from one side of the dunitic layer, which is sample b.  Sample c is on the other side of the dunitic layer.
</t>
        </r>
      </text>
    </comment>
    <comment ref="E3" authorId="0" shapeId="0" xr:uid="{BEBF170B-DBAC-4025-9A6C-E5CE583E94F5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Poikilitic kaersutite w/ rounded chadocrysts of olivine; cpx limited to secondary(?) Ti augite.
</t>
        </r>
      </text>
    </comment>
    <comment ref="G3" authorId="0" shapeId="0" xr:uid="{B6520C59-22DF-4A31-9447-507C7BB5C828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wehrlite and cpxenite layers</t>
        </r>
      </text>
    </comment>
    <comment ref="H3" authorId="0" shapeId="0" xr:uid="{9B1A7EDB-E994-419A-9B6D-F4EAD9C6B664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Type II kaersutite + mica + apatite vein crosscutting a spinel lherzolite</t>
        </r>
      </text>
    </comment>
    <comment ref="I3" authorId="0" shapeId="0" xr:uid="{6FC317AD-44A6-4EB6-9947-1491314D01E3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Type I websterite vein crosscutting Type I 
lherzolite
</t>
        </r>
      </text>
    </comment>
    <comment ref="A4" authorId="0" shapeId="0" xr:uid="{50C859AC-13E8-4F47-A74E-4165AF2E9AB9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one of three samples; Sample (b) is from the dunitic layer</t>
        </r>
      </text>
    </comment>
    <comment ref="E4" authorId="0" shapeId="0" xr:uid="{6CB39451-6AC5-420E-B25F-A2EE360C261C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cpx&gt; amph</t>
        </r>
      </text>
    </comment>
    <comment ref="G4" authorId="0" shapeId="0" xr:uid="{C8358EAF-B7ED-4FDD-AB80-DF8E2C3E4B50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olivine cpxenite/wehrlite  and cpxenite layers?  </t>
        </r>
      </text>
    </comment>
    <comment ref="I4" authorId="0" shapeId="0" xr:uid="{E8135C17-5AFD-487C-80B1-CAA5835B23B8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Type I wehrlite vein crosscutting a lherzolite; whole sampel is pargasite bearing (amph &lt; ca 5% of mode)
</t>
        </r>
      </text>
    </comment>
    <comment ref="A5" authorId="0" shapeId="0" xr:uid="{56BC06EF-A41A-4F35-8A28-DE700F9EA3B8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one of three samples.  Sample (c ) is from the opposite side of the dunitic layer from sample (a)</t>
        </r>
      </text>
    </comment>
    <comment ref="E5" authorId="0" shapeId="0" xr:uid="{FBF41C89-6CB1-43ED-A127-F06DB85EA97C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roughly equal cpx and amph</t>
        </r>
      </text>
    </comment>
    <comment ref="G5" authorId="0" shapeId="0" xr:uid="{73735C26-01A5-4F8D-80AC-82D4EB25BF9B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layers of wehrlite and cpxenite
</t>
        </r>
      </text>
    </comment>
    <comment ref="E6" authorId="0" shapeId="0" xr:uid="{FDE8AC41-8742-4FD4-91A5-3823E55EE72A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roughly equal cpx and amph</t>
        </r>
      </text>
    </comment>
    <comment ref="G6" authorId="0" shapeId="0" xr:uid="{62A13CB1-7D27-4499-B72A-BCECC27A42B8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wehrlite and cpxenite layers
</t>
        </r>
      </text>
    </comment>
    <comment ref="E7" authorId="0" shapeId="0" xr:uid="{96BB7892-783F-42A4-A74F-71127ABC9A98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 &gt; amph</t>
        </r>
      </text>
    </comment>
    <comment ref="E8" authorId="0" shapeId="0" xr:uid="{25AB4A1D-04F9-4A25-B093-491D159EF523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 &gt; amph</t>
        </r>
      </text>
    </comment>
    <comment ref="E9" authorId="0" shapeId="0" xr:uid="{890B19F0-4BFA-4B84-B05D-4DD9B8418484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amph &gt; cpx</t>
        </r>
      </text>
    </comment>
    <comment ref="E10" authorId="0" shapeId="0" xr:uid="{D8B055E2-221C-4D83-B5EC-ED82B7602A56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 roughly equal to amph</t>
        </r>
      </text>
    </comment>
    <comment ref="E11" authorId="0" shapeId="0" xr:uid="{CB6776CA-41BD-4F43-9412-97886F22D522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 &gt; amph</t>
        </r>
      </text>
    </comment>
    <comment ref="E12" authorId="0" shapeId="0" xr:uid="{9FF68479-3348-44AC-809B-FBA7240F5030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 roughly equal to amph</t>
        </r>
      </text>
    </comment>
    <comment ref="E13" authorId="0" shapeId="0" xr:uid="{807A64C4-3B26-40AE-97F5-E77198AADA4B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 roughly equal to amph</t>
        </r>
      </text>
    </comment>
    <comment ref="E14" authorId="0" shapeId="0" xr:uid="{4E02A1D6-751F-4E2B-B101-4BE7DBB2FD37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 &gt; amph</t>
        </r>
      </text>
    </comment>
    <comment ref="E15" authorId="0" shapeId="0" xr:uid="{9F946610-EB94-4C43-8CB7-AA9E40B2FA0A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amphbiole interstitial only</t>
        </r>
      </text>
    </comment>
    <comment ref="E16" authorId="0" shapeId="0" xr:uid="{68FCDB2C-2DF4-4F74-B779-F1074D38023A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 &gt; amph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Pamela Kempton</author>
  </authors>
  <commentList>
    <comment ref="M4" authorId="0" shapeId="0" xr:uid="{2335E9F9-5BF8-4185-B1B3-21F3BAE80B4A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subsample from much larger xenoliths from an area that is cpx poor to dunitic</t>
        </r>
      </text>
    </comment>
    <comment ref="R4" authorId="0" shapeId="0" xr:uid="{598CA98B-1301-44A5-BD16-733F0C3A7273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substample that is intermediate pyx content
</t>
        </r>
      </text>
    </comment>
    <comment ref="V4" authorId="0" shapeId="0" xr:uid="{C3769A1A-22A9-4B85-ABD5-E06702144E09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subsample of larger xenolith that straddles a thin cpx-rich zone</t>
        </r>
      </text>
    </comment>
    <comment ref="AJ4" authorId="0" shapeId="0" xr:uid="{E8AEC677-CF9E-4553-BCB6-3431CC774C0A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olivine websterite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Pamela Kempton</author>
  </authors>
  <commentList>
    <comment ref="BZ4" authorId="0" shapeId="0" xr:uid="{1B138749-6283-4C93-901B-D1F911DA1D84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Poikilitic kaersutite with rounded olivine chadocrysts; euhedral to subhedral Ti-augite line edges between some olivines and amphibole</t>
        </r>
      </text>
    </comment>
    <comment ref="F5" authorId="0" shapeId="0" xr:uid="{2D9C5274-4645-4850-8972-0F764A0B3809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spinel exsolution</t>
        </r>
      </text>
    </comment>
    <comment ref="G5" authorId="0" shapeId="0" xr:uid="{8693E50E-94EC-44C8-A377-32793CC31B96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spinel inclusion</t>
        </r>
      </text>
    </comment>
    <comment ref="I5" authorId="0" shapeId="0" xr:uid="{F546FF7E-627B-4643-89FF-C14F06C64620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ilmenite</t>
        </r>
      </text>
    </comment>
    <comment ref="J5" authorId="0" shapeId="0" xr:uid="{07187C33-1F3B-4A79-8875-15BDE051BCFF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ilmenite
</t>
        </r>
      </text>
    </comment>
    <comment ref="AO5" authorId="0" shapeId="0" xr:uid="{C806BE0D-DE67-4257-B1DD-9BC98D6DCAC4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exsolution in (8)</t>
        </r>
      </text>
    </comment>
    <comment ref="AP5" authorId="0" shapeId="0" xr:uid="{AB7F1E57-5277-4425-AA5E-205BFA8DD9D3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inclusion in olivine</t>
        </r>
      </text>
    </comment>
    <comment ref="AQ5" authorId="0" shapeId="0" xr:uid="{86F10C31-3B5C-4897-A81C-3D5EDC7D18D2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inclusion</t>
        </r>
      </text>
    </comment>
    <comment ref="BR5" authorId="0" shapeId="0" xr:uid="{85DDDC55-8B40-437A-A49F-8B9CFC8FE89C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inclusion</t>
        </r>
      </text>
    </comment>
    <comment ref="BS5" authorId="0" shapeId="0" xr:uid="{1FE1BE96-23B2-48AF-A740-574FE1F47449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rod-shaped inclusion</t>
        </r>
      </text>
    </comment>
    <comment ref="BT5" authorId="0" shapeId="0" xr:uid="{3E6E5486-1FD9-480E-8018-6C1BF1DB0360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exsolution</t>
        </r>
      </text>
    </comment>
    <comment ref="BU5" authorId="0" shapeId="0" xr:uid="{EE740C1C-8340-4728-8D9E-D4CEB646E8B3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exsolution in crystal interior</t>
        </r>
      </text>
    </comment>
    <comment ref="BZ5" authorId="0" shapeId="0" xr:uid="{7505D83F-4C59-4D3D-90D7-BCE727CC27D5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spinel
</t>
        </r>
      </text>
    </comment>
    <comment ref="CB5" authorId="0" shapeId="0" xr:uid="{F68AEDE5-71C2-48D8-A585-922935C2767D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spinel surrounded by amphibole in cpx</t>
        </r>
      </text>
    </comment>
    <comment ref="CC5" authorId="0" shapeId="0" xr:uid="{3EA0DFF3-6954-46BF-87A2-CB14AF5123C9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not associated w/ amphibole</t>
        </r>
      </text>
    </comment>
    <comment ref="CD5" authorId="0" shapeId="0" xr:uid="{AEB639F3-CA21-4230-8577-146124E28E30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spinel in cpx</t>
        </r>
      </text>
    </comment>
    <comment ref="CE5" authorId="0" shapeId="0" xr:uid="{6F8B01D5-A85D-404F-BEF6-6AB3E99C5273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spinel in amphibole</t>
        </r>
      </text>
    </comment>
    <comment ref="EK5" authorId="0" shapeId="0" xr:uid="{9096168D-ED92-44C1-8BD0-84F1564B9BEC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spinel exsolution from cpx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Pamela Kempton</author>
  </authors>
  <commentList>
    <comment ref="B4" authorId="0" shapeId="0" xr:uid="{08CFFE2E-47F8-46E8-A678-CF25BACEECE3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sample that straddled cpxenite vein</t>
        </r>
      </text>
    </comment>
    <comment ref="F4" authorId="0" shapeId="0" xr:uid="{500798BE-005C-4CD0-9297-9E3809BA620A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sample away from vein
</t>
        </r>
      </text>
    </comment>
    <comment ref="L4" authorId="0" shapeId="0" xr:uid="{0C090D3B-AABA-4B94-AA29-B3ACD16DF68D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pargasite-bearing lherzolite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Pamela Kempton</author>
    <author>David Martin</author>
  </authors>
  <commentList>
    <comment ref="X4" authorId="0" shapeId="0" xr:uid="{8E1EC84D-C7F2-4556-99D3-B7BBDE0880DC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amphibole+phlogopite+apatite +feldspar selvage on spinel lherzolite
</t>
        </r>
      </text>
    </comment>
    <comment ref="Y6" authorId="1" shapeId="0" xr:uid="{2D8430B9-7D52-419D-8601-C9E0688290A4}">
      <text>
        <r>
          <rPr>
            <sz val="9"/>
            <color indexed="81"/>
            <rFont val="Tahoma"/>
            <family val="2"/>
          </rPr>
          <t>Note that Cr is variable in #17 - not varying w/Al.
(15.36-16.62)
0.839
6.5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Pamela Kempton</author>
  </authors>
  <commentList>
    <comment ref="AD3" authorId="0" shapeId="0" xr:uid="{750F2697-376D-4397-A8BC-ECDC42E6E2F4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avg 3 analyses
</t>
        </r>
      </text>
    </comment>
    <comment ref="AD4" authorId="0" shapeId="0" xr:uid="{4031B4B3-0D12-4DF5-9CA2-62D9C131CBD6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average of 3 analyses
</t>
        </r>
      </text>
    </comment>
    <comment ref="AE4" authorId="0" shapeId="0" xr:uid="{34655130-E202-413E-9337-AA1D78CFA3B5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average of 2 analyses</t>
        </r>
      </text>
    </comment>
    <comment ref="AF4" authorId="0" shapeId="0" xr:uid="{BCAE5889-9261-4C94-81F9-09EBF7A36460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average of 2 analyses</t>
        </r>
      </text>
    </comment>
    <comment ref="AH4" authorId="0" shapeId="0" xr:uid="{157DB987-0D6E-4E8F-8FE7-D98EA63AB882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pyrite</t>
        </r>
      </text>
    </comment>
    <comment ref="BA4" authorId="0" shapeId="0" xr:uid="{7B540195-ACA4-423E-B981-2669D20BE0EB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average of two analyses</t>
        </r>
      </text>
    </comment>
    <comment ref="BD4" authorId="0" shapeId="0" xr:uid="{861E7D5E-E61E-45A0-A380-D789949289CA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average of 2 analyses</t>
        </r>
      </text>
    </comment>
    <comment ref="BE4" authorId="0" shapeId="0" xr:uid="{738A4B9D-DEF8-4708-8A76-BF4B19151998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average of 3 analyses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Pamela Kempton</author>
  </authors>
  <commentList>
    <comment ref="B5" authorId="0" shapeId="0" xr:uid="{BD222324-5FF8-4529-B8BF-C89BA986D803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analyzed on spinel calibration</t>
        </r>
      </text>
    </comment>
    <comment ref="D5" authorId="0" shapeId="0" xr:uid="{73781B7C-501D-4B20-A03B-F3943CFBFF42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analyzed on spinel calibration</t>
        </r>
      </text>
    </comment>
    <comment ref="E5" authorId="0" shapeId="0" xr:uid="{0BEC437B-E16E-4406-89B5-30ADC64708A5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analyzed on spinel calibration</t>
        </r>
      </text>
    </comment>
    <comment ref="M5" authorId="0" shapeId="0" xr:uid="{71770324-D1EC-4B16-8381-E9D8B4089A55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analyzed on spinel calibration</t>
        </r>
      </text>
    </comment>
    <comment ref="N5" authorId="0" shapeId="0" xr:uid="{3D7AB02B-39AA-4E27-911A-0F027B6DE38E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analyzed on spinel calibration</t>
        </r>
      </text>
    </comment>
  </commentList>
</comments>
</file>

<file path=xl/sharedStrings.xml><?xml version="1.0" encoding="utf-8"?>
<sst xmlns="http://schemas.openxmlformats.org/spreadsheetml/2006/main" count="1415" uniqueCount="236">
  <si>
    <t>FeO</t>
  </si>
  <si>
    <t>Total</t>
  </si>
  <si>
    <t>MgO</t>
  </si>
  <si>
    <t>MnO</t>
  </si>
  <si>
    <t>(1)</t>
  </si>
  <si>
    <t>(2)</t>
  </si>
  <si>
    <t>(6)</t>
  </si>
  <si>
    <t>(9)</t>
  </si>
  <si>
    <t>(10)</t>
  </si>
  <si>
    <t>(14)</t>
  </si>
  <si>
    <t>(21)</t>
  </si>
  <si>
    <t>(3)</t>
  </si>
  <si>
    <t>(4)</t>
  </si>
  <si>
    <t>(7)</t>
  </si>
  <si>
    <t>(8)</t>
  </si>
  <si>
    <t>(5)</t>
  </si>
  <si>
    <t>Vein</t>
  </si>
  <si>
    <t>Host</t>
  </si>
  <si>
    <t>(11)</t>
  </si>
  <si>
    <t>(17)</t>
  </si>
  <si>
    <t>(19)</t>
  </si>
  <si>
    <t>(15)</t>
  </si>
  <si>
    <t>(12)</t>
  </si>
  <si>
    <t>(13)</t>
  </si>
  <si>
    <t>(16)</t>
  </si>
  <si>
    <t>ZH1</t>
  </si>
  <si>
    <t>(18)</t>
  </si>
  <si>
    <t>(22)</t>
  </si>
  <si>
    <t>(23)</t>
  </si>
  <si>
    <t>(24)</t>
  </si>
  <si>
    <t>Border</t>
  </si>
  <si>
    <r>
      <t>SiO</t>
    </r>
    <r>
      <rPr>
        <vertAlign val="subscript"/>
        <sz val="11"/>
        <color theme="1"/>
        <rFont val="Calibri"/>
        <family val="2"/>
        <scheme val="minor"/>
      </rPr>
      <t>2</t>
    </r>
  </si>
  <si>
    <t>82-4-6</t>
  </si>
  <si>
    <t>90-22-3</t>
  </si>
  <si>
    <t>PK-G-22-8</t>
  </si>
  <si>
    <t>90-47-1</t>
  </si>
  <si>
    <t>90-22-1</t>
  </si>
  <si>
    <t>pk-G-22-10</t>
  </si>
  <si>
    <t>pk-G-22-11</t>
  </si>
  <si>
    <t>pk-G-22-14</t>
  </si>
  <si>
    <t>pk-G-22-4</t>
  </si>
  <si>
    <t>pk-G-22-15</t>
  </si>
  <si>
    <t>pk-G-22-12</t>
  </si>
  <si>
    <t>pk-G-22-7</t>
  </si>
  <si>
    <t>pk-G-22-9</t>
  </si>
  <si>
    <t>pk-G-22-13</t>
  </si>
  <si>
    <t>pk-G-21-3</t>
  </si>
  <si>
    <t>pk-G-21-2</t>
  </si>
  <si>
    <t>pk-G-21-10</t>
  </si>
  <si>
    <t>pk-G-22-3</t>
  </si>
  <si>
    <t>pk-G-20-5</t>
  </si>
  <si>
    <t>pk-G-21-1</t>
  </si>
  <si>
    <t>pk-G-20-8</t>
  </si>
  <si>
    <t>pk-G-21-4</t>
  </si>
  <si>
    <r>
      <t>TiO</t>
    </r>
    <r>
      <rPr>
        <vertAlign val="subscript"/>
        <sz val="11"/>
        <color theme="1"/>
        <rFont val="Calibri"/>
        <family val="2"/>
        <scheme val="minor"/>
      </rPr>
      <t>2</t>
    </r>
  </si>
  <si>
    <r>
      <t>Al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</si>
  <si>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Cr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</si>
  <si>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t xml:space="preserve">(2) </t>
  </si>
  <si>
    <t>pk-G-23B-1</t>
  </si>
  <si>
    <t>pk-G-23B-2</t>
  </si>
  <si>
    <t>pk-G-23B-4</t>
  </si>
  <si>
    <t>pk-G-23B-5</t>
  </si>
  <si>
    <t>pk-G-20-7</t>
  </si>
  <si>
    <t>pk-G-20-12a</t>
  </si>
  <si>
    <t>(1a)</t>
  </si>
  <si>
    <t>pk-G- 20-1</t>
  </si>
  <si>
    <r>
      <t>FeO</t>
    </r>
    <r>
      <rPr>
        <vertAlign val="subscript"/>
        <sz val="11"/>
        <color theme="1"/>
        <rFont val="Calibri"/>
        <family val="2"/>
        <scheme val="minor"/>
      </rPr>
      <t>Tot</t>
    </r>
  </si>
  <si>
    <r>
      <t>Fe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</si>
  <si>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V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</si>
  <si>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t>nd</t>
  </si>
  <si>
    <t>pk-G-20-9a</t>
  </si>
  <si>
    <t>pk-G-20-9b</t>
  </si>
  <si>
    <t>pk-G-20-12b</t>
  </si>
  <si>
    <t>pk-G-20-12c</t>
  </si>
  <si>
    <t>pk-G-20-2</t>
  </si>
  <si>
    <t>pk-G-21-6</t>
  </si>
  <si>
    <t>pk-G-23B-3</t>
  </si>
  <si>
    <t xml:space="preserve">ZH5  </t>
  </si>
  <si>
    <t>pk-G-20-10a (traverse from spinel lherzolite to clinopyroxenite vein)</t>
  </si>
  <si>
    <t>Cr spinel in Type I spinel lherzolites and pyroxenites</t>
  </si>
  <si>
    <t>Cr spinels in Type I/ Type I composite xenoliths</t>
  </si>
  <si>
    <t>Spinels in Type II/ Type I composite xenoliths (Cr spinel to hercynite)</t>
  </si>
  <si>
    <t>Spinels, FeTi oxides, Ilmenite, sulfides in Type II pyroxenites, wehrlites, and amphibole pyroxenites</t>
  </si>
  <si>
    <t>pk-G-22-16</t>
  </si>
  <si>
    <t>Selvage</t>
  </si>
  <si>
    <t xml:space="preserve">Spinels in Type II/ Type II composite xenoliths </t>
  </si>
  <si>
    <t>(14b)</t>
  </si>
  <si>
    <t>(avg)</t>
  </si>
  <si>
    <t>incl in ol</t>
  </si>
  <si>
    <t>(3a)</t>
  </si>
  <si>
    <t>(6a)</t>
  </si>
  <si>
    <t>exsolution</t>
  </si>
  <si>
    <t>(12)
Core ------------------------&gt; Rim</t>
  </si>
  <si>
    <t>pk-G-54</t>
  </si>
  <si>
    <t>spinel exsolution in cpx</t>
  </si>
  <si>
    <t>P1</t>
  </si>
  <si>
    <t>pk-G-21-8</t>
  </si>
  <si>
    <t>traverse from host into vein</t>
  </si>
  <si>
    <t>pk-G-20-5 Olivine Clinopyroxenite</t>
  </si>
  <si>
    <t>pk-G-20-8 Olivine Clinopyroxenite</t>
  </si>
  <si>
    <t>pk-G_21-2 Olivine Clinopyroxenite</t>
  </si>
  <si>
    <t>pk-G-21-4 Olivine Clinopyroxenite</t>
  </si>
  <si>
    <t>pk-G-22-1 Amphibole Cpxenite</t>
  </si>
  <si>
    <t>pk-G-22-2 Poikilitic Kaersutite</t>
  </si>
  <si>
    <t>pk-G-22-3 Amphibole Clinopyroxenite</t>
  </si>
  <si>
    <t>pk-G_22-11 Amphibole Clinopyroxenite</t>
  </si>
  <si>
    <t>pk-G-23B-7 Clinopyroxenite</t>
  </si>
  <si>
    <t>Lherzolite Host</t>
  </si>
  <si>
    <t>I</t>
  </si>
  <si>
    <t>O</t>
  </si>
  <si>
    <t>E</t>
  </si>
  <si>
    <t>F</t>
  </si>
  <si>
    <t>Fe</t>
  </si>
  <si>
    <t>Mg</t>
  </si>
  <si>
    <t>Ti</t>
  </si>
  <si>
    <t>Cr</t>
  </si>
  <si>
    <t>Mn</t>
  </si>
  <si>
    <t>Ni</t>
  </si>
  <si>
    <t>V</t>
  </si>
  <si>
    <t>Cu</t>
  </si>
  <si>
    <t>Co</t>
  </si>
  <si>
    <t>S</t>
  </si>
  <si>
    <t>bd</t>
  </si>
  <si>
    <t>"Total"</t>
  </si>
  <si>
    <t>Type I
spinel lherzolites and hazrzburgites</t>
  </si>
  <si>
    <t>Type II  clinopyroxenites</t>
  </si>
  <si>
    <t>Type II 
olivine clinopyroxenites</t>
  </si>
  <si>
    <r>
      <t xml:space="preserve">Type II 
amphibole clinopyroxenites  </t>
    </r>
    <r>
      <rPr>
        <b/>
        <sz val="11"/>
        <color theme="1"/>
        <rFont val="Calibri"/>
        <family val="2"/>
      </rPr>
      <t>± olivine</t>
    </r>
  </si>
  <si>
    <t>Type II/II composite</t>
  </si>
  <si>
    <t>Type II/I composite</t>
  </si>
  <si>
    <t>Type I/I composite</t>
  </si>
  <si>
    <t>pk-G-20-1 Type Ib</t>
  </si>
  <si>
    <t>pk-G-22-1</t>
  </si>
  <si>
    <t>pk-G-20-11</t>
  </si>
  <si>
    <t>pk-G-20-10a,b</t>
  </si>
  <si>
    <t>pk-G-20-12a Type Ib</t>
  </si>
  <si>
    <t>22 MD</t>
  </si>
  <si>
    <t>pk-G-22-2</t>
  </si>
  <si>
    <t>pk-G-20-6</t>
  </si>
  <si>
    <t>82-4-5</t>
  </si>
  <si>
    <t>pk-G-20-13</t>
  </si>
  <si>
    <t>pk-G-20-9</t>
  </si>
  <si>
    <t>pk-G-20-12b Type Ib</t>
  </si>
  <si>
    <t>pk-G-21-7</t>
  </si>
  <si>
    <t>pk-G-20-12c Type Ib</t>
  </si>
  <si>
    <t>pk-G-21-8a,b</t>
  </si>
  <si>
    <t>90-30</t>
  </si>
  <si>
    <t>pk-G-21-13</t>
  </si>
  <si>
    <t>pk-G-21-9</t>
  </si>
  <si>
    <t>20-7lherzType Ia</t>
  </si>
  <si>
    <t>90-45-5</t>
  </si>
  <si>
    <t>pk-G-23B-7</t>
  </si>
  <si>
    <t>pk-G-21-12</t>
  </si>
  <si>
    <t>90-6-1</t>
  </si>
  <si>
    <t>pk-G-21-5</t>
  </si>
  <si>
    <t>90-47-2</t>
  </si>
  <si>
    <t>90-47-3</t>
  </si>
  <si>
    <t>pk-G-23B-2 Type Ia</t>
  </si>
  <si>
    <t>90-47-6</t>
  </si>
  <si>
    <t>pk-G-23B-4 Type Ia</t>
  </si>
  <si>
    <t>24 MD</t>
  </si>
  <si>
    <t>723 MD</t>
  </si>
  <si>
    <t>pk-G-ZH1 Type Ia</t>
  </si>
  <si>
    <t>90-37</t>
  </si>
  <si>
    <t>pk-G-ZH5 Type Ib</t>
  </si>
  <si>
    <t>90-37-2</t>
  </si>
  <si>
    <t>Type I Websterite</t>
  </si>
  <si>
    <t>Type II Wehrlite</t>
  </si>
  <si>
    <t>ilmenite 
(14a)</t>
  </si>
  <si>
    <t>ilmenite 
(11)</t>
  </si>
  <si>
    <t xml:space="preserve"> magnetite
(4)</t>
  </si>
  <si>
    <t>magnetite
 (1)</t>
  </si>
  <si>
    <t>ilmenite
(3)</t>
  </si>
  <si>
    <t>magnetite
(6c)</t>
  </si>
  <si>
    <t>magnetite
(3b)</t>
  </si>
  <si>
    <t>NiO</t>
  </si>
  <si>
    <t>host</t>
  </si>
  <si>
    <t>vein</t>
  </si>
  <si>
    <t>Data collected on SMU JEOL microprobe</t>
  </si>
  <si>
    <t>CaO</t>
  </si>
  <si>
    <t xml:space="preserve"> </t>
  </si>
  <si>
    <t>Grain (3)</t>
  </si>
  <si>
    <t>pk-G-21-7 (thin section a)</t>
  </si>
  <si>
    <t>Grain (1)</t>
  </si>
  <si>
    <t>Grain (2)</t>
  </si>
  <si>
    <t>pk-G-21-3 Clinopyroxenite</t>
  </si>
  <si>
    <t>pk-G-22-13 Amphibole Clinopyroxenite</t>
  </si>
  <si>
    <t>Data collected on SMU JEOL microprobe (Unpublished data from Kempton (1984)</t>
  </si>
  <si>
    <t>Cr#</t>
  </si>
  <si>
    <t>pk-G-20-6 Wehrlite</t>
  </si>
  <si>
    <t>pk-G-22-9 Amphibole Clinopyroxenite</t>
  </si>
  <si>
    <t>pk-G-22-14 Amphibole Clinopyroxenite</t>
  </si>
  <si>
    <t>pk-G-54 Wehrlite</t>
  </si>
  <si>
    <t>CoO</t>
  </si>
  <si>
    <t xml:space="preserve">pk-G-20-10 </t>
  </si>
  <si>
    <t xml:space="preserve">pk-G-21-7 (thin section a) </t>
  </si>
  <si>
    <t>pk-G-21-8 (thin section a)</t>
  </si>
  <si>
    <r>
      <t>SO3</t>
    </r>
    <r>
      <rPr>
        <vertAlign val="superscript"/>
        <sz val="11"/>
        <color theme="1"/>
        <rFont val="Calibri"/>
        <family val="2"/>
        <scheme val="minor"/>
      </rPr>
      <t>=</t>
    </r>
  </si>
  <si>
    <r>
      <t>Cu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</si>
  <si>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t>pk-G-22-14 Amphibole Cpxenite</t>
  </si>
  <si>
    <t>magnetite
(8)</t>
  </si>
  <si>
    <t>magnetite 
(4)</t>
  </si>
  <si>
    <t>magnetite
(6)</t>
  </si>
  <si>
    <t>n/d</t>
  </si>
  <si>
    <t>(1.1)</t>
  </si>
  <si>
    <t>(2.1)</t>
  </si>
  <si>
    <t>(2.2)</t>
  </si>
  <si>
    <t>(6.1)</t>
  </si>
  <si>
    <t>(1.2)</t>
  </si>
  <si>
    <t>(1.3)</t>
  </si>
  <si>
    <t>pk-G-20-5 Type II Wehrlite</t>
  </si>
  <si>
    <t>pk-G-20-8 Type II clinopyroxenite</t>
  </si>
  <si>
    <t>pk-G-20-11  Type II / Type II composite xenolith</t>
  </si>
  <si>
    <t>pk-G-21-3 coarse-grain clinopyroxenite</t>
  </si>
  <si>
    <t>pk-G-21-7 (thin section a) Type II / Type II compoite</t>
  </si>
  <si>
    <t>(3.1)</t>
  </si>
  <si>
    <t>pk-G-21-8 (thin section b) Type II / Type II composite</t>
  </si>
  <si>
    <t>pk-G-21-8 (thin section a) Type II / Type II composite</t>
  </si>
  <si>
    <t>(4.1)</t>
  </si>
  <si>
    <t>(3.2)</t>
  </si>
  <si>
    <t>(3.3)</t>
  </si>
  <si>
    <t>(5.1)</t>
  </si>
  <si>
    <t>pk-G-22-9 Type II amphibole clinopyroxenite</t>
  </si>
  <si>
    <t>pk-G-22-13 Type II clinopyroxenite</t>
  </si>
  <si>
    <t>pk-G-22-14 Type II clinopyroxenite</t>
  </si>
  <si>
    <t>pk-G-20-7 Type I spinel lherzolite</t>
  </si>
  <si>
    <t>(1.8)</t>
  </si>
  <si>
    <t>(1.9)</t>
  </si>
  <si>
    <t>(T)</t>
  </si>
  <si>
    <t>pk-G-20-10 (thin section a) Type II / Type I composite</t>
  </si>
  <si>
    <t>pk-G-20-10 (thin section b) Type II / Type I composite</t>
  </si>
  <si>
    <t>Data collected Univ Colorado Boulder (July 2017)</t>
  </si>
  <si>
    <t>Data collected Univ Colorado Boulder (June 2021)</t>
  </si>
  <si>
    <t>FeTi Oxides in GVF xenoliths</t>
  </si>
  <si>
    <t>Data collected Univ Colorado Boulder (May 2017)</t>
  </si>
  <si>
    <t>Sulfides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</si>
</sst>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11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vertAlign val="subscript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name val="Helv"/>
    </font>
    <font>
      <vertAlign val="super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2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/>
    <xf numFmtId="49" fontId="0" fillId="0" borderId="0" xfId="0" applyNumberFormat="1"/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/>
    </xf>
    <xf numFmtId="0" fontId="4" fillId="0" borderId="0" xfId="0" applyFont="1"/>
    <xf numFmtId="2" fontId="0" fillId="0" borderId="0" xfId="0" applyNumberFormat="1" applyAlignment="1">
      <alignment horizontal="center"/>
    </xf>
    <xf numFmtId="165" fontId="0" fillId="0" borderId="0" xfId="0" applyNumberFormat="1"/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 wrapText="1"/>
    </xf>
    <xf numFmtId="2" fontId="6" fillId="0" borderId="0" xfId="0" applyNumberFormat="1" applyFont="1" applyFill="1" applyBorder="1"/>
    <xf numFmtId="0" fontId="5" fillId="0" borderId="0" xfId="0" applyFont="1"/>
    <xf numFmtId="0" fontId="0" fillId="0" borderId="0" xfId="0" applyFill="1"/>
    <xf numFmtId="0" fontId="6" fillId="0" borderId="0" xfId="0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3" borderId="0" xfId="0" applyFill="1"/>
    <xf numFmtId="0" fontId="7" fillId="0" borderId="0" xfId="0" applyFont="1" applyAlignment="1">
      <alignment horizontal="center" vertical="center" wrapText="1"/>
    </xf>
    <xf numFmtId="0" fontId="0" fillId="2" borderId="0" xfId="0" applyFill="1"/>
    <xf numFmtId="0" fontId="0" fillId="4" borderId="0" xfId="0" applyFill="1"/>
    <xf numFmtId="0" fontId="0" fillId="0" borderId="0" xfId="0" applyAlignment="1">
      <alignment horizontal="left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164" fontId="9" fillId="0" borderId="0" xfId="0" applyNumberFormat="1" applyFont="1"/>
    <xf numFmtId="2" fontId="5" fillId="0" borderId="0" xfId="0" applyNumberFormat="1" applyFont="1"/>
    <xf numFmtId="2" fontId="9" fillId="0" borderId="0" xfId="0" applyNumberFormat="1" applyFont="1"/>
    <xf numFmtId="166" fontId="9" fillId="0" borderId="0" xfId="0" applyNumberFormat="1" applyFont="1"/>
    <xf numFmtId="166" fontId="0" fillId="0" borderId="0" xfId="0" applyNumberFormat="1"/>
    <xf numFmtId="0" fontId="0" fillId="0" borderId="0" xfId="0" applyBorder="1"/>
    <xf numFmtId="49" fontId="0" fillId="0" borderId="0" xfId="0" applyNumberFormat="1" applyFill="1" applyBorder="1" applyAlignment="1">
      <alignment horizontal="center"/>
    </xf>
    <xf numFmtId="2" fontId="0" fillId="0" borderId="0" xfId="0" applyNumberFormat="1" applyBorder="1"/>
    <xf numFmtId="2" fontId="0" fillId="0" borderId="0" xfId="0" applyNumberFormat="1" applyBorder="1" applyAlignment="1">
      <alignment horizontal="center"/>
    </xf>
    <xf numFmtId="0" fontId="0" fillId="0" borderId="0" xfId="0" applyFill="1" applyBorder="1"/>
    <xf numFmtId="2" fontId="0" fillId="0" borderId="0" xfId="0" applyNumberFormat="1" applyFill="1" applyBorder="1"/>
    <xf numFmtId="2" fontId="0" fillId="0" borderId="0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wrapText="1"/>
    </xf>
    <xf numFmtId="49" fontId="6" fillId="0" borderId="0" xfId="0" applyNumberFormat="1" applyFont="1" applyFill="1" applyBorder="1"/>
    <xf numFmtId="0" fontId="6" fillId="0" borderId="0" xfId="0" applyFont="1" applyFill="1" applyBorder="1" applyAlignment="1">
      <alignment wrapText="1"/>
    </xf>
    <xf numFmtId="49" fontId="6" fillId="0" borderId="0" xfId="0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5" borderId="0" xfId="0" applyFill="1"/>
    <xf numFmtId="0" fontId="4" fillId="0" borderId="0" xfId="0" applyFont="1" applyFill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49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49" fontId="0" fillId="0" borderId="0" xfId="0" applyNumberFormat="1" applyAlignment="1">
      <alignment horizontal="center" wrapText="1"/>
    </xf>
    <xf numFmtId="0" fontId="0" fillId="4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4D13-7F89-4EE4-9E18-7855C8FEA02B}">
  <sheetPr>
    <pageSetUpPr fitToPage="1"/>
  </sheetPr>
  <dimension ref="A1:I16"/>
  <sheetViews>
    <sheetView workbookViewId="0">
      <selection activeCell="D3" sqref="D3"/>
    </sheetView>
  </sheetViews>
  <sheetFormatPr defaultRowHeight="14.5" x14ac:dyDescent="0.35"/>
  <cols>
    <col min="1" max="1" width="20.90625" customWidth="1"/>
    <col min="2" max="2" width="10.81640625" customWidth="1"/>
    <col min="3" max="3" width="15.36328125" customWidth="1"/>
    <col min="4" max="4" width="19.1796875" customWidth="1"/>
    <col min="5" max="5" width="21" customWidth="1"/>
    <col min="6" max="9" width="13" customWidth="1"/>
  </cols>
  <sheetData>
    <row r="1" spans="1:9" s="19" customFormat="1" ht="58" x14ac:dyDescent="0.35">
      <c r="A1" s="19" t="s">
        <v>124</v>
      </c>
      <c r="B1" s="19" t="s">
        <v>166</v>
      </c>
      <c r="C1" s="19" t="s">
        <v>125</v>
      </c>
      <c r="D1" s="19" t="s">
        <v>126</v>
      </c>
      <c r="E1" s="19" t="s">
        <v>127</v>
      </c>
      <c r="F1" s="19" t="s">
        <v>167</v>
      </c>
      <c r="G1" s="19" t="s">
        <v>128</v>
      </c>
      <c r="H1" s="19" t="s">
        <v>129</v>
      </c>
      <c r="I1" s="19" t="s">
        <v>130</v>
      </c>
    </row>
    <row r="2" spans="1:9" x14ac:dyDescent="0.35">
      <c r="A2" t="s">
        <v>131</v>
      </c>
      <c r="B2" t="s">
        <v>61</v>
      </c>
      <c r="C2" t="s">
        <v>46</v>
      </c>
      <c r="D2" t="s">
        <v>52</v>
      </c>
      <c r="E2" t="s">
        <v>132</v>
      </c>
      <c r="F2" t="s">
        <v>50</v>
      </c>
      <c r="G2" t="s">
        <v>133</v>
      </c>
      <c r="H2" t="s">
        <v>134</v>
      </c>
      <c r="I2" t="s">
        <v>75</v>
      </c>
    </row>
    <row r="3" spans="1:9" x14ac:dyDescent="0.35">
      <c r="A3" t="s">
        <v>135</v>
      </c>
      <c r="B3" t="s">
        <v>139</v>
      </c>
      <c r="C3" t="s">
        <v>136</v>
      </c>
      <c r="D3" t="s">
        <v>47</v>
      </c>
      <c r="E3" t="s">
        <v>137</v>
      </c>
      <c r="F3" t="s">
        <v>138</v>
      </c>
      <c r="G3" t="s">
        <v>140</v>
      </c>
      <c r="H3" t="s">
        <v>83</v>
      </c>
      <c r="I3" t="s">
        <v>141</v>
      </c>
    </row>
    <row r="4" spans="1:9" x14ac:dyDescent="0.35">
      <c r="A4" t="s">
        <v>142</v>
      </c>
      <c r="B4" t="s">
        <v>32</v>
      </c>
      <c r="C4" t="s">
        <v>36</v>
      </c>
      <c r="D4" t="s">
        <v>53</v>
      </c>
      <c r="E4" t="s">
        <v>49</v>
      </c>
      <c r="F4" t="s">
        <v>51</v>
      </c>
      <c r="G4" t="s">
        <v>143</v>
      </c>
      <c r="I4" t="s">
        <v>76</v>
      </c>
    </row>
    <row r="5" spans="1:9" x14ac:dyDescent="0.35">
      <c r="A5" t="s">
        <v>144</v>
      </c>
      <c r="C5" t="s">
        <v>33</v>
      </c>
      <c r="D5" t="s">
        <v>48</v>
      </c>
      <c r="E5" t="s">
        <v>40</v>
      </c>
      <c r="F5" s="17" t="s">
        <v>93</v>
      </c>
      <c r="G5" t="s">
        <v>145</v>
      </c>
    </row>
    <row r="6" spans="1:9" x14ac:dyDescent="0.35">
      <c r="A6" t="s">
        <v>74</v>
      </c>
      <c r="C6" t="s">
        <v>146</v>
      </c>
      <c r="D6" t="s">
        <v>147</v>
      </c>
      <c r="E6" t="s">
        <v>43</v>
      </c>
      <c r="G6" t="s">
        <v>148</v>
      </c>
    </row>
    <row r="7" spans="1:9" x14ac:dyDescent="0.35">
      <c r="A7" t="s">
        <v>149</v>
      </c>
      <c r="C7" t="s">
        <v>150</v>
      </c>
      <c r="D7" t="s">
        <v>151</v>
      </c>
      <c r="E7" t="s">
        <v>34</v>
      </c>
    </row>
    <row r="8" spans="1:9" x14ac:dyDescent="0.35">
      <c r="A8" t="s">
        <v>152</v>
      </c>
      <c r="C8" t="s">
        <v>35</v>
      </c>
      <c r="D8" t="s">
        <v>153</v>
      </c>
      <c r="E8" t="s">
        <v>44</v>
      </c>
    </row>
    <row r="9" spans="1:9" x14ac:dyDescent="0.35">
      <c r="A9" t="s">
        <v>154</v>
      </c>
      <c r="C9" t="s">
        <v>155</v>
      </c>
      <c r="E9" t="s">
        <v>37</v>
      </c>
    </row>
    <row r="10" spans="1:9" x14ac:dyDescent="0.35">
      <c r="A10" t="s">
        <v>58</v>
      </c>
      <c r="C10" t="s">
        <v>156</v>
      </c>
      <c r="E10" t="s">
        <v>38</v>
      </c>
    </row>
    <row r="11" spans="1:9" x14ac:dyDescent="0.35">
      <c r="A11" t="s">
        <v>157</v>
      </c>
      <c r="C11" t="s">
        <v>158</v>
      </c>
      <c r="E11" t="s">
        <v>42</v>
      </c>
    </row>
    <row r="12" spans="1:9" x14ac:dyDescent="0.35">
      <c r="A12" t="s">
        <v>159</v>
      </c>
      <c r="E12" t="s">
        <v>45</v>
      </c>
    </row>
    <row r="13" spans="1:9" x14ac:dyDescent="0.35">
      <c r="A13" t="s">
        <v>160</v>
      </c>
      <c r="E13" t="s">
        <v>39</v>
      </c>
    </row>
    <row r="14" spans="1:9" x14ac:dyDescent="0.35">
      <c r="A14" t="s">
        <v>161</v>
      </c>
      <c r="E14" t="s">
        <v>41</v>
      </c>
    </row>
    <row r="15" spans="1:9" x14ac:dyDescent="0.35">
      <c r="A15" t="s">
        <v>162</v>
      </c>
      <c r="E15" t="s">
        <v>163</v>
      </c>
    </row>
    <row r="16" spans="1:9" x14ac:dyDescent="0.35">
      <c r="A16" t="s">
        <v>164</v>
      </c>
      <c r="E16" t="s">
        <v>165</v>
      </c>
    </row>
  </sheetData>
  <printOptions gridLines="1"/>
  <pageMargins left="0.7" right="0.7" top="0.75" bottom="0.75" header="0.3" footer="0.3"/>
  <pageSetup scale="88" fitToHeight="0" orientation="landscape" horizontalDpi="1200" verticalDpi="1200" r:id="rId1"/>
  <headerFooter>
    <oddHeader>&amp;C&amp;"-,Bold"&amp;16Table S2.  Probe data - nonsilicates
Sample Classification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AR39"/>
  <sheetViews>
    <sheetView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G2" sqref="G2:G3"/>
    </sheetView>
  </sheetViews>
  <sheetFormatPr defaultRowHeight="14.5" x14ac:dyDescent="0.35"/>
  <cols>
    <col min="1" max="1" width="14.81640625" bestFit="1" customWidth="1"/>
    <col min="2" max="2" width="11.81640625" bestFit="1" customWidth="1"/>
    <col min="4" max="4" width="3.6328125" customWidth="1"/>
    <col min="9" max="9" width="3.6328125" customWidth="1"/>
    <col min="12" max="12" width="3.6328125" customWidth="1"/>
    <col min="26" max="26" width="3.6328125" customWidth="1"/>
    <col min="29" max="29" width="3.6328125" customWidth="1"/>
    <col min="32" max="32" width="3.6328125" customWidth="1"/>
    <col min="35" max="35" width="3.6328125" customWidth="1"/>
    <col min="38" max="38" width="3.6328125" customWidth="1"/>
    <col min="41" max="41" width="3.6328125" customWidth="1"/>
    <col min="44" max="44" width="3.6328125" customWidth="1"/>
  </cols>
  <sheetData>
    <row r="1" spans="1:44" ht="19.5" customHeight="1" x14ac:dyDescent="0.35">
      <c r="A1" s="55" t="s">
        <v>79</v>
      </c>
      <c r="B1" s="56"/>
      <c r="C1" s="56"/>
      <c r="F1" s="20"/>
      <c r="G1" t="s">
        <v>187</v>
      </c>
    </row>
    <row r="2" spans="1:44" ht="19.5" customHeight="1" x14ac:dyDescent="0.35">
      <c r="A2" s="56"/>
      <c r="B2" s="56"/>
      <c r="C2" s="56"/>
      <c r="F2" s="18"/>
      <c r="G2" t="s">
        <v>231</v>
      </c>
    </row>
    <row r="3" spans="1:44" ht="19.5" customHeight="1" x14ac:dyDescent="0.35">
      <c r="F3" s="21"/>
      <c r="G3" t="s">
        <v>232</v>
      </c>
      <c r="V3" s="59"/>
      <c r="W3" s="59"/>
      <c r="X3" s="59"/>
      <c r="Y3" s="59"/>
    </row>
    <row r="4" spans="1:44" x14ac:dyDescent="0.35">
      <c r="B4" s="58" t="s">
        <v>65</v>
      </c>
      <c r="C4" s="58"/>
      <c r="E4" s="58" t="s">
        <v>74</v>
      </c>
      <c r="F4" s="58"/>
      <c r="G4" s="58"/>
      <c r="H4" s="58"/>
      <c r="J4" s="58" t="s">
        <v>62</v>
      </c>
      <c r="K4" s="58"/>
      <c r="M4" s="58" t="s">
        <v>63</v>
      </c>
      <c r="N4" s="58"/>
      <c r="O4" s="58"/>
      <c r="P4" s="58"/>
      <c r="Q4" s="60"/>
      <c r="R4" s="61" t="s">
        <v>72</v>
      </c>
      <c r="S4" s="58"/>
      <c r="T4" s="58"/>
      <c r="U4" s="60"/>
      <c r="V4" s="58" t="s">
        <v>73</v>
      </c>
      <c r="W4" s="58"/>
      <c r="X4" s="58"/>
      <c r="Y4" s="58"/>
      <c r="Z4" s="25"/>
      <c r="AA4" s="58" t="s">
        <v>58</v>
      </c>
      <c r="AB4" s="58"/>
      <c r="AD4" s="58" t="s">
        <v>59</v>
      </c>
      <c r="AE4" s="58"/>
      <c r="AF4" s="25"/>
      <c r="AG4" s="57" t="s">
        <v>60</v>
      </c>
      <c r="AH4" s="57"/>
      <c r="AI4" s="4"/>
      <c r="AJ4" s="57" t="s">
        <v>61</v>
      </c>
      <c r="AK4" s="58"/>
      <c r="AL4" s="4"/>
      <c r="AM4" s="57" t="s">
        <v>25</v>
      </c>
      <c r="AN4" s="58"/>
      <c r="AP4" s="58" t="s">
        <v>77</v>
      </c>
      <c r="AQ4" s="58"/>
    </row>
    <row r="5" spans="1:44" s="6" customFormat="1" x14ac:dyDescent="0.35">
      <c r="B5" s="6" t="s">
        <v>4</v>
      </c>
      <c r="C5" s="6" t="s">
        <v>5</v>
      </c>
      <c r="E5" s="6" t="s">
        <v>28</v>
      </c>
      <c r="F5" s="6" t="s">
        <v>21</v>
      </c>
      <c r="G5" s="6" t="s">
        <v>10</v>
      </c>
      <c r="H5" s="6" t="s">
        <v>14</v>
      </c>
      <c r="J5" s="6" t="s">
        <v>4</v>
      </c>
      <c r="K5" s="6" t="s">
        <v>57</v>
      </c>
      <c r="M5" s="6" t="s">
        <v>23</v>
      </c>
      <c r="N5" s="6" t="s">
        <v>8</v>
      </c>
      <c r="O5" s="6" t="s">
        <v>14</v>
      </c>
      <c r="P5" s="6" t="s">
        <v>4</v>
      </c>
      <c r="Q5" s="6" t="s">
        <v>5</v>
      </c>
      <c r="R5" s="6" t="s">
        <v>13</v>
      </c>
      <c r="S5" s="6" t="s">
        <v>21</v>
      </c>
      <c r="V5" s="6" t="s">
        <v>4</v>
      </c>
      <c r="W5" s="6" t="s">
        <v>23</v>
      </c>
      <c r="X5" s="6" t="s">
        <v>15</v>
      </c>
      <c r="Y5" s="6" t="s">
        <v>11</v>
      </c>
      <c r="Z5" s="5"/>
      <c r="AD5" s="23" t="s">
        <v>24</v>
      </c>
      <c r="AE5" s="23" t="s">
        <v>19</v>
      </c>
      <c r="AF5" s="5"/>
      <c r="AG5" s="6" t="s">
        <v>4</v>
      </c>
      <c r="AH5" s="6" t="s">
        <v>5</v>
      </c>
      <c r="AJ5" s="6" t="s">
        <v>4</v>
      </c>
      <c r="AK5" s="6" t="s">
        <v>5</v>
      </c>
      <c r="AM5" s="6" t="s">
        <v>4</v>
      </c>
      <c r="AN5" s="6" t="s">
        <v>5</v>
      </c>
      <c r="AO5" s="25"/>
      <c r="AP5" s="23" t="s">
        <v>22</v>
      </c>
      <c r="AQ5" s="23" t="s">
        <v>23</v>
      </c>
    </row>
    <row r="6" spans="1:44" ht="17" customHeight="1" x14ac:dyDescent="0.45">
      <c r="A6" t="s">
        <v>31</v>
      </c>
      <c r="B6" s="1">
        <v>0.04</v>
      </c>
      <c r="C6" s="1">
        <v>0.04</v>
      </c>
      <c r="D6" s="1"/>
      <c r="E6" s="1">
        <v>0.04</v>
      </c>
      <c r="F6" s="1">
        <v>0.04</v>
      </c>
      <c r="G6" s="1">
        <v>0.05</v>
      </c>
      <c r="H6" s="1">
        <v>0.03</v>
      </c>
      <c r="J6" s="1">
        <v>0.04</v>
      </c>
      <c r="K6" s="1">
        <v>0.04</v>
      </c>
      <c r="L6" s="1"/>
      <c r="M6" s="1">
        <v>0.03</v>
      </c>
      <c r="N6" s="1">
        <v>0.03</v>
      </c>
      <c r="O6" s="1">
        <v>0.03</v>
      </c>
      <c r="P6" s="1">
        <v>0.05</v>
      </c>
      <c r="Q6" s="1">
        <v>7.0000000000000007E-2</v>
      </c>
      <c r="R6" s="1">
        <v>0.02</v>
      </c>
      <c r="S6" s="1">
        <v>0.02</v>
      </c>
      <c r="T6" s="1">
        <v>0.05</v>
      </c>
      <c r="U6" s="1">
        <v>0.05</v>
      </c>
      <c r="V6" s="1">
        <v>0.02</v>
      </c>
      <c r="W6" s="1">
        <v>0.02</v>
      </c>
      <c r="X6" s="1">
        <v>0.02</v>
      </c>
      <c r="Y6" s="1">
        <v>0.03</v>
      </c>
      <c r="AA6" s="1">
        <v>0.04</v>
      </c>
      <c r="AB6" s="1">
        <v>0.05</v>
      </c>
      <c r="AD6" s="1">
        <v>0.05</v>
      </c>
      <c r="AE6" s="1">
        <v>0.05</v>
      </c>
      <c r="AF6" s="1"/>
      <c r="AG6" s="1">
        <v>0.04</v>
      </c>
      <c r="AH6" s="1">
        <v>0.04</v>
      </c>
      <c r="AJ6" s="1">
        <v>0.04</v>
      </c>
      <c r="AK6" s="1">
        <v>0.05</v>
      </c>
      <c r="AL6" s="1"/>
      <c r="AM6" s="1">
        <v>0.05</v>
      </c>
      <c r="AN6" s="1">
        <v>0.05</v>
      </c>
      <c r="AO6" s="1"/>
      <c r="AP6" s="1">
        <v>0.04</v>
      </c>
      <c r="AQ6" s="1">
        <v>0.04</v>
      </c>
    </row>
    <row r="7" spans="1:44" ht="17" customHeight="1" x14ac:dyDescent="0.45">
      <c r="A7" t="s">
        <v>54</v>
      </c>
      <c r="B7" s="1">
        <v>0.1</v>
      </c>
      <c r="C7" s="1">
        <v>0.1</v>
      </c>
      <c r="D7" s="1"/>
      <c r="E7" s="1">
        <v>0.13</v>
      </c>
      <c r="F7" s="1">
        <v>0.12</v>
      </c>
      <c r="G7" s="1">
        <v>0.13</v>
      </c>
      <c r="H7" s="1">
        <v>0.11</v>
      </c>
      <c r="J7" s="1">
        <v>0.1</v>
      </c>
      <c r="K7" s="1">
        <v>0.11</v>
      </c>
      <c r="L7" s="1"/>
      <c r="M7" s="1">
        <v>0.08</v>
      </c>
      <c r="N7" s="1">
        <v>7.0000000000000007E-2</v>
      </c>
      <c r="O7" s="1">
        <v>7.0000000000000007E-2</v>
      </c>
      <c r="P7" s="1">
        <v>0.09</v>
      </c>
      <c r="Q7" s="1">
        <v>0.08</v>
      </c>
      <c r="R7" s="1">
        <v>0.05</v>
      </c>
      <c r="S7" s="1">
        <v>0.06</v>
      </c>
      <c r="T7" s="1">
        <v>0.1</v>
      </c>
      <c r="U7" s="1">
        <v>0.11</v>
      </c>
      <c r="V7" s="1">
        <v>0.05</v>
      </c>
      <c r="W7" s="1">
        <v>0.06</v>
      </c>
      <c r="X7" s="1">
        <v>7.0000000000000007E-2</v>
      </c>
      <c r="Y7" s="1">
        <v>0.05</v>
      </c>
      <c r="AA7" s="1">
        <v>0</v>
      </c>
      <c r="AB7" s="1">
        <v>0.03</v>
      </c>
      <c r="AD7" s="1">
        <v>0</v>
      </c>
      <c r="AE7" s="1">
        <v>0</v>
      </c>
      <c r="AF7" s="1"/>
      <c r="AG7" s="1">
        <v>0.08</v>
      </c>
      <c r="AH7" s="1">
        <v>0.1</v>
      </c>
      <c r="AJ7" s="1">
        <v>0.12</v>
      </c>
      <c r="AK7" s="1">
        <v>0.13</v>
      </c>
      <c r="AL7" s="1"/>
      <c r="AM7" s="1">
        <v>0.11</v>
      </c>
      <c r="AN7" s="1">
        <v>0.13</v>
      </c>
      <c r="AO7" s="1"/>
      <c r="AP7" s="1">
        <v>0.13</v>
      </c>
      <c r="AQ7" s="1">
        <v>0.1</v>
      </c>
    </row>
    <row r="8" spans="1:44" ht="17" customHeight="1" x14ac:dyDescent="0.45">
      <c r="A8" t="s">
        <v>55</v>
      </c>
      <c r="B8" s="1">
        <v>51.18</v>
      </c>
      <c r="C8" s="1">
        <v>51.1</v>
      </c>
      <c r="D8" s="1"/>
      <c r="E8" s="1">
        <v>58.06</v>
      </c>
      <c r="F8" s="1">
        <v>59.11</v>
      </c>
      <c r="G8" s="1">
        <v>58.64</v>
      </c>
      <c r="H8" s="1">
        <v>58.72</v>
      </c>
      <c r="J8" s="1">
        <v>57.75</v>
      </c>
      <c r="K8" s="1">
        <v>57.75</v>
      </c>
      <c r="L8" s="1"/>
      <c r="M8" s="1">
        <v>40.81</v>
      </c>
      <c r="N8" s="1">
        <v>40.94</v>
      </c>
      <c r="O8" s="1">
        <v>41.12</v>
      </c>
      <c r="P8" s="1">
        <v>41.05</v>
      </c>
      <c r="Q8" s="1">
        <v>41.2</v>
      </c>
      <c r="R8" s="1">
        <v>40.81</v>
      </c>
      <c r="S8" s="1">
        <v>40.75</v>
      </c>
      <c r="T8" s="1">
        <v>41.14</v>
      </c>
      <c r="U8" s="1">
        <v>41.05</v>
      </c>
      <c r="V8" s="1">
        <v>40.340000000000003</v>
      </c>
      <c r="W8" s="1">
        <v>40.18</v>
      </c>
      <c r="X8" s="1">
        <v>40.369999999999997</v>
      </c>
      <c r="Y8" s="1">
        <v>40.4</v>
      </c>
      <c r="AA8" s="1">
        <v>46.52</v>
      </c>
      <c r="AB8" s="1">
        <v>46.47</v>
      </c>
      <c r="AD8" s="1">
        <v>57.55</v>
      </c>
      <c r="AE8" s="1">
        <v>57.36</v>
      </c>
      <c r="AF8" s="1"/>
      <c r="AG8" s="1">
        <v>56.56</v>
      </c>
      <c r="AH8" s="1">
        <v>56.36</v>
      </c>
      <c r="AJ8" s="1">
        <v>55.7</v>
      </c>
      <c r="AK8" s="1">
        <v>56.1</v>
      </c>
      <c r="AL8" s="1"/>
      <c r="AM8" s="1">
        <v>53.02</v>
      </c>
      <c r="AN8" s="1">
        <v>52.82</v>
      </c>
      <c r="AO8" s="1"/>
      <c r="AP8" s="1">
        <v>46.05</v>
      </c>
      <c r="AQ8" s="1">
        <v>46.01</v>
      </c>
    </row>
    <row r="9" spans="1:44" ht="17" customHeight="1" x14ac:dyDescent="0.45">
      <c r="A9" t="s">
        <v>68</v>
      </c>
      <c r="B9" s="8" t="s">
        <v>69</v>
      </c>
      <c r="C9" s="8" t="s">
        <v>69</v>
      </c>
      <c r="D9" s="8"/>
      <c r="E9" s="1">
        <v>0.14000000000000001</v>
      </c>
      <c r="F9" s="1">
        <v>0.14000000000000001</v>
      </c>
      <c r="G9" s="1">
        <v>0.14000000000000001</v>
      </c>
      <c r="H9" s="1">
        <v>0.13</v>
      </c>
      <c r="J9" s="8" t="s">
        <v>69</v>
      </c>
      <c r="K9" s="8" t="s">
        <v>69</v>
      </c>
      <c r="L9" s="1"/>
      <c r="M9" s="1">
        <v>0.19</v>
      </c>
      <c r="N9" s="1">
        <v>0.2</v>
      </c>
      <c r="O9" s="1">
        <v>0.18</v>
      </c>
      <c r="P9" s="8" t="s">
        <v>69</v>
      </c>
      <c r="Q9" s="8" t="s">
        <v>69</v>
      </c>
      <c r="R9" s="1">
        <v>0.19</v>
      </c>
      <c r="S9" s="1">
        <v>0.18</v>
      </c>
      <c r="T9" s="8" t="s">
        <v>69</v>
      </c>
      <c r="U9" s="8" t="s">
        <v>69</v>
      </c>
      <c r="V9" s="1">
        <v>0.22</v>
      </c>
      <c r="W9" s="1">
        <v>0.23</v>
      </c>
      <c r="X9" s="1">
        <v>0.26</v>
      </c>
      <c r="Y9" s="1">
        <v>0.23</v>
      </c>
      <c r="AA9" s="8" t="s">
        <v>69</v>
      </c>
      <c r="AB9" s="8" t="s">
        <v>69</v>
      </c>
      <c r="AD9" s="8" t="s">
        <v>69</v>
      </c>
      <c r="AE9" s="8" t="s">
        <v>69</v>
      </c>
      <c r="AF9" s="1"/>
      <c r="AG9" s="8" t="s">
        <v>69</v>
      </c>
      <c r="AH9" s="8" t="s">
        <v>69</v>
      </c>
      <c r="AJ9" s="8" t="s">
        <v>69</v>
      </c>
      <c r="AK9" s="8" t="s">
        <v>69</v>
      </c>
      <c r="AL9" s="1"/>
      <c r="AM9" s="8" t="s">
        <v>69</v>
      </c>
      <c r="AN9" s="8" t="s">
        <v>69</v>
      </c>
      <c r="AO9" s="1"/>
      <c r="AP9" s="8" t="s">
        <v>69</v>
      </c>
      <c r="AQ9" s="8" t="s">
        <v>69</v>
      </c>
    </row>
    <row r="10" spans="1:44" ht="17" customHeight="1" x14ac:dyDescent="0.45">
      <c r="A10" t="s">
        <v>56</v>
      </c>
      <c r="B10" s="1">
        <v>17.03</v>
      </c>
      <c r="C10" s="1">
        <v>17.11</v>
      </c>
      <c r="D10" s="1"/>
      <c r="E10" s="1">
        <v>8.16</v>
      </c>
      <c r="F10" s="1">
        <v>7.46</v>
      </c>
      <c r="G10" s="1">
        <v>7.65</v>
      </c>
      <c r="H10" s="1">
        <v>7.68</v>
      </c>
      <c r="J10" s="1">
        <v>9</v>
      </c>
      <c r="K10" s="1">
        <v>9.14</v>
      </c>
      <c r="L10" s="1"/>
      <c r="M10" s="1">
        <v>27.48</v>
      </c>
      <c r="N10" s="1">
        <v>27.18</v>
      </c>
      <c r="O10" s="1">
        <v>27.1</v>
      </c>
      <c r="P10" s="1">
        <v>27.36</v>
      </c>
      <c r="Q10" s="1">
        <v>26.95</v>
      </c>
      <c r="R10" s="1">
        <v>27.65</v>
      </c>
      <c r="S10" s="1">
        <v>27.63</v>
      </c>
      <c r="T10" s="1">
        <v>28.04</v>
      </c>
      <c r="U10" s="1">
        <v>27.94</v>
      </c>
      <c r="V10" s="1">
        <v>27.73</v>
      </c>
      <c r="W10" s="1">
        <v>28</v>
      </c>
      <c r="X10" s="1">
        <v>27.96</v>
      </c>
      <c r="Y10" s="1">
        <v>28.06</v>
      </c>
      <c r="AA10" s="1">
        <v>21.78</v>
      </c>
      <c r="AB10" s="1">
        <v>22</v>
      </c>
      <c r="AD10" s="1">
        <v>9.84</v>
      </c>
      <c r="AE10" s="1">
        <v>10</v>
      </c>
      <c r="AF10" s="1"/>
      <c r="AG10" s="1">
        <v>10.6</v>
      </c>
      <c r="AH10" s="1">
        <v>10.36</v>
      </c>
      <c r="AJ10" s="1">
        <v>11.36</v>
      </c>
      <c r="AK10" s="1">
        <v>11.26</v>
      </c>
      <c r="AL10" s="1"/>
      <c r="AM10" s="1">
        <v>13.63</v>
      </c>
      <c r="AN10" s="1">
        <v>13.52</v>
      </c>
      <c r="AO10" s="1"/>
      <c r="AP10" s="1">
        <v>20.88</v>
      </c>
      <c r="AQ10" s="1">
        <v>20.75</v>
      </c>
    </row>
    <row r="11" spans="1:44" ht="17" customHeight="1" x14ac:dyDescent="0.45">
      <c r="A11" t="s">
        <v>66</v>
      </c>
      <c r="B11" s="1">
        <v>10.050000000000001</v>
      </c>
      <c r="C11" s="1">
        <v>10.26</v>
      </c>
      <c r="D11" s="1"/>
      <c r="E11" s="1">
        <v>9.34</v>
      </c>
      <c r="F11" s="1">
        <v>9.2799999999999994</v>
      </c>
      <c r="G11" s="1">
        <v>9.35</v>
      </c>
      <c r="H11" s="1">
        <v>9.27</v>
      </c>
      <c r="J11" s="1">
        <v>10.62</v>
      </c>
      <c r="K11" s="1">
        <v>10.52</v>
      </c>
      <c r="L11" s="1"/>
      <c r="M11" s="1">
        <v>12</v>
      </c>
      <c r="N11" s="1">
        <v>12.09</v>
      </c>
      <c r="O11" s="1">
        <v>11.71</v>
      </c>
      <c r="P11" s="1">
        <v>11.71</v>
      </c>
      <c r="Q11" s="1">
        <v>12.1</v>
      </c>
      <c r="R11" s="1">
        <v>11.55</v>
      </c>
      <c r="S11" s="1">
        <v>11.86</v>
      </c>
      <c r="T11" s="1">
        <v>11.44</v>
      </c>
      <c r="U11" s="1">
        <v>11.42</v>
      </c>
      <c r="V11" s="1">
        <v>12.23</v>
      </c>
      <c r="W11" s="1">
        <v>11.82</v>
      </c>
      <c r="X11" s="1">
        <v>12.08</v>
      </c>
      <c r="Y11" s="1">
        <v>12.01</v>
      </c>
      <c r="AA11" s="1">
        <v>11.13</v>
      </c>
      <c r="AB11" s="1">
        <v>10.95</v>
      </c>
      <c r="AD11" s="1">
        <v>9.9499999999999993</v>
      </c>
      <c r="AE11" s="1">
        <v>10.050000000000001</v>
      </c>
      <c r="AF11" s="1"/>
      <c r="AG11" s="1">
        <v>9.7899999999999991</v>
      </c>
      <c r="AH11" s="1">
        <v>9.76</v>
      </c>
      <c r="AJ11" s="1">
        <v>10.33</v>
      </c>
      <c r="AK11" s="1">
        <v>9.82</v>
      </c>
      <c r="AL11" s="1"/>
      <c r="AM11" s="1">
        <v>10.53</v>
      </c>
      <c r="AN11" s="1">
        <v>10.61</v>
      </c>
      <c r="AO11" s="1"/>
      <c r="AP11" s="1">
        <v>12.31</v>
      </c>
      <c r="AQ11" s="1">
        <v>12.34</v>
      </c>
    </row>
    <row r="12" spans="1:44" ht="17" customHeight="1" x14ac:dyDescent="0.35">
      <c r="A12" t="s">
        <v>3</v>
      </c>
      <c r="B12" s="1">
        <v>0.15</v>
      </c>
      <c r="C12" s="1">
        <v>0.16</v>
      </c>
      <c r="D12" s="1"/>
      <c r="E12" s="1">
        <v>0.08</v>
      </c>
      <c r="F12" s="1">
        <v>0.1</v>
      </c>
      <c r="G12" s="1">
        <v>0.11</v>
      </c>
      <c r="H12" s="1">
        <v>0.11</v>
      </c>
      <c r="J12" s="1">
        <v>0.12</v>
      </c>
      <c r="K12" s="1">
        <v>0.12</v>
      </c>
      <c r="L12" s="1"/>
      <c r="M12" s="1">
        <v>0.18</v>
      </c>
      <c r="N12" s="1">
        <v>0.18</v>
      </c>
      <c r="O12" s="1">
        <v>0.16</v>
      </c>
      <c r="P12" s="1">
        <v>0.19</v>
      </c>
      <c r="Q12" s="1">
        <v>0.18</v>
      </c>
      <c r="R12" s="1">
        <v>0.17</v>
      </c>
      <c r="S12" s="1">
        <v>0.19</v>
      </c>
      <c r="T12" s="1">
        <v>0.16</v>
      </c>
      <c r="U12" s="1">
        <v>0.18</v>
      </c>
      <c r="V12" s="1">
        <v>0.12</v>
      </c>
      <c r="W12" s="1">
        <v>0.12</v>
      </c>
      <c r="X12" s="1">
        <v>0.14000000000000001</v>
      </c>
      <c r="Y12" s="1">
        <v>0.11</v>
      </c>
      <c r="AA12" s="1">
        <v>0.08</v>
      </c>
      <c r="AB12" s="1">
        <v>0.11</v>
      </c>
      <c r="AD12" s="1">
        <v>0.06</v>
      </c>
      <c r="AE12" s="1">
        <v>0.05</v>
      </c>
      <c r="AF12" s="1"/>
      <c r="AG12" s="1">
        <v>0.12</v>
      </c>
      <c r="AH12" s="1">
        <v>0.12</v>
      </c>
      <c r="AJ12" s="1">
        <v>0.13</v>
      </c>
      <c r="AK12" s="1">
        <v>0.11</v>
      </c>
      <c r="AL12" s="1"/>
      <c r="AM12" s="1">
        <v>0.13</v>
      </c>
      <c r="AN12" s="1">
        <v>0.13</v>
      </c>
      <c r="AO12" s="1"/>
      <c r="AP12" s="1">
        <v>0.14000000000000001</v>
      </c>
      <c r="AQ12" s="1">
        <v>0.16</v>
      </c>
    </row>
    <row r="13" spans="1:44" ht="17" customHeight="1" x14ac:dyDescent="0.35">
      <c r="A13" t="s">
        <v>2</v>
      </c>
      <c r="B13" s="1">
        <v>20.97</v>
      </c>
      <c r="C13" s="1">
        <v>20.81</v>
      </c>
      <c r="D13" s="1"/>
      <c r="E13" s="1">
        <v>21.79</v>
      </c>
      <c r="F13" s="1">
        <v>22.05</v>
      </c>
      <c r="G13" s="1">
        <v>22</v>
      </c>
      <c r="H13" s="1">
        <v>21.95</v>
      </c>
      <c r="J13" s="1">
        <v>21.26</v>
      </c>
      <c r="K13" s="1">
        <v>21.27</v>
      </c>
      <c r="L13" s="1"/>
      <c r="M13" s="1">
        <v>19.09</v>
      </c>
      <c r="N13" s="1">
        <v>19.11</v>
      </c>
      <c r="O13" s="1">
        <v>19.53</v>
      </c>
      <c r="P13" s="1">
        <v>19.3</v>
      </c>
      <c r="Q13" s="1">
        <v>19.38</v>
      </c>
      <c r="R13" s="1">
        <v>19.36</v>
      </c>
      <c r="S13" s="1">
        <v>19.25</v>
      </c>
      <c r="T13" s="1">
        <v>19.55</v>
      </c>
      <c r="U13" s="1">
        <v>19.43</v>
      </c>
      <c r="V13" s="1">
        <v>18.93</v>
      </c>
      <c r="W13" s="1">
        <v>19.079999999999998</v>
      </c>
      <c r="X13" s="1">
        <v>18.98</v>
      </c>
      <c r="Y13" s="1">
        <v>18.78</v>
      </c>
      <c r="AA13" s="1">
        <v>19.48</v>
      </c>
      <c r="AB13" s="1">
        <v>19.43</v>
      </c>
      <c r="AD13" s="1">
        <v>21.46</v>
      </c>
      <c r="AE13" s="1">
        <v>21.35</v>
      </c>
      <c r="AF13" s="1"/>
      <c r="AG13" s="1">
        <v>21.39</v>
      </c>
      <c r="AH13" s="1">
        <v>21.39</v>
      </c>
      <c r="AJ13" s="1">
        <v>21.18</v>
      </c>
      <c r="AK13" s="1">
        <v>21.33</v>
      </c>
      <c r="AL13" s="1"/>
      <c r="AM13" s="1">
        <v>21.33</v>
      </c>
      <c r="AN13" s="1">
        <v>21.25</v>
      </c>
      <c r="AO13" s="1"/>
      <c r="AP13" s="1">
        <v>19.329999999999998</v>
      </c>
      <c r="AQ13" s="1">
        <v>19.18</v>
      </c>
    </row>
    <row r="14" spans="1:44" ht="17" customHeight="1" x14ac:dyDescent="0.35">
      <c r="A14" s="2" t="s">
        <v>1</v>
      </c>
      <c r="B14" s="1">
        <f>SUM(B8:B13)</f>
        <v>99.38000000000001</v>
      </c>
      <c r="C14" s="1">
        <f>SUM(C8:C13)</f>
        <v>99.440000000000012</v>
      </c>
      <c r="D14" s="1"/>
      <c r="E14" s="1">
        <f>SUM(E8:E13)</f>
        <v>97.57</v>
      </c>
      <c r="F14" s="1">
        <f>SUM(F8:F13)</f>
        <v>98.139999999999986</v>
      </c>
      <c r="G14" s="1">
        <f>SUM(G8:G13)</f>
        <v>97.89</v>
      </c>
      <c r="H14" s="1">
        <f>SUM(H8:H13)</f>
        <v>97.86</v>
      </c>
      <c r="J14" s="1">
        <f>SUM(J8:J13)</f>
        <v>98.750000000000014</v>
      </c>
      <c r="K14" s="1">
        <f>SUM(K8:K13)</f>
        <v>98.8</v>
      </c>
      <c r="L14" s="1"/>
      <c r="M14" s="1">
        <f t="shared" ref="M14:Y14" si="0">SUM(M8:M13)</f>
        <v>99.750000000000014</v>
      </c>
      <c r="N14" s="1">
        <f t="shared" si="0"/>
        <v>99.7</v>
      </c>
      <c r="O14" s="1">
        <f t="shared" si="0"/>
        <v>99.800000000000011</v>
      </c>
      <c r="P14" s="1">
        <f t="shared" si="0"/>
        <v>99.61</v>
      </c>
      <c r="Q14" s="1">
        <f t="shared" si="0"/>
        <v>99.81</v>
      </c>
      <c r="R14" s="1">
        <f t="shared" si="0"/>
        <v>99.73</v>
      </c>
      <c r="S14" s="1">
        <f t="shared" si="0"/>
        <v>99.86</v>
      </c>
      <c r="T14" s="1">
        <f t="shared" si="0"/>
        <v>100.33</v>
      </c>
      <c r="U14" s="1">
        <f t="shared" si="0"/>
        <v>100.02000000000001</v>
      </c>
      <c r="V14" s="1">
        <f t="shared" si="0"/>
        <v>99.570000000000022</v>
      </c>
      <c r="W14" s="1">
        <f t="shared" si="0"/>
        <v>99.429999999999993</v>
      </c>
      <c r="X14" s="1">
        <f t="shared" si="0"/>
        <v>99.79</v>
      </c>
      <c r="Y14" s="1">
        <f t="shared" si="0"/>
        <v>99.59</v>
      </c>
      <c r="Z14" s="2"/>
      <c r="AA14" s="1">
        <f>SUM(AA8:AA13)</f>
        <v>98.990000000000009</v>
      </c>
      <c r="AB14" s="1">
        <f>SUM(AB8:AB13)</f>
        <v>98.960000000000008</v>
      </c>
      <c r="AD14" s="1">
        <f>SUM(AD8:AD13)</f>
        <v>98.860000000000014</v>
      </c>
      <c r="AE14" s="1">
        <f>SUM(AE8:AE13)</f>
        <v>98.81</v>
      </c>
      <c r="AF14" s="1"/>
      <c r="AG14" s="1">
        <f>SUM(AG8:AG13)</f>
        <v>98.46</v>
      </c>
      <c r="AH14" s="1">
        <f>SUM(AH8:AH13)</f>
        <v>97.990000000000009</v>
      </c>
      <c r="AJ14" s="1">
        <f>SUM(AJ8:AJ13)</f>
        <v>98.699999999999989</v>
      </c>
      <c r="AK14" s="1">
        <f>SUM(AK8:AK13)</f>
        <v>98.62</v>
      </c>
      <c r="AL14" s="1"/>
      <c r="AM14" s="1">
        <f>SUM(AM8:AM13)</f>
        <v>98.64</v>
      </c>
      <c r="AN14" s="1">
        <f>SUM(AN8:AN13)</f>
        <v>98.33</v>
      </c>
      <c r="AO14" s="1"/>
      <c r="AP14" s="1">
        <f>SUM(AP8:AP13)</f>
        <v>98.71</v>
      </c>
      <c r="AQ14" s="1">
        <f>SUM(AQ8:AQ13)</f>
        <v>98.44</v>
      </c>
      <c r="AR14" s="2"/>
    </row>
    <row r="15" spans="1:44" ht="17" customHeight="1" x14ac:dyDescent="0.35">
      <c r="A15" t="s">
        <v>0</v>
      </c>
      <c r="B15" s="1">
        <v>7.66</v>
      </c>
      <c r="C15" s="1">
        <v>8.0399999999999991</v>
      </c>
      <c r="D15" s="1"/>
      <c r="E15" s="1">
        <v>7.14</v>
      </c>
      <c r="F15" s="1">
        <v>7.1</v>
      </c>
      <c r="G15" s="1">
        <v>7.16</v>
      </c>
      <c r="H15" s="1">
        <v>6.83</v>
      </c>
      <c r="J15" s="1">
        <v>8.1300000000000008</v>
      </c>
      <c r="K15" s="1">
        <v>8.27</v>
      </c>
      <c r="L15" s="1"/>
      <c r="M15" s="1">
        <v>9.2799999999999994</v>
      </c>
      <c r="N15" s="1">
        <v>9.19</v>
      </c>
      <c r="O15" s="1">
        <v>8.6999999999999993</v>
      </c>
      <c r="P15" s="1">
        <v>8.7100000000000009</v>
      </c>
      <c r="Q15" s="1">
        <v>8.82</v>
      </c>
      <c r="R15" s="3">
        <v>8.7200000000000006</v>
      </c>
      <c r="S15" s="3">
        <v>8.7870000000000008</v>
      </c>
      <c r="T15" s="1">
        <v>8.4600000000000009</v>
      </c>
      <c r="U15" s="1">
        <v>8.65</v>
      </c>
      <c r="V15" s="1">
        <v>9.4</v>
      </c>
      <c r="W15" s="1">
        <v>9.16</v>
      </c>
      <c r="X15" s="1">
        <v>9.2899999999999991</v>
      </c>
      <c r="Y15" s="1">
        <v>9.68</v>
      </c>
      <c r="AA15" s="3">
        <v>9.1509999999999998</v>
      </c>
      <c r="AB15" s="3">
        <v>9.2569999999999997</v>
      </c>
      <c r="AD15" s="3">
        <v>7.9749999999999996</v>
      </c>
      <c r="AE15" s="3">
        <v>7.9749999999999996</v>
      </c>
      <c r="AF15" s="3"/>
      <c r="AG15" s="1">
        <v>7.62</v>
      </c>
      <c r="AH15" s="1">
        <v>7.48</v>
      </c>
      <c r="AJ15" s="1">
        <v>8.0399999999999991</v>
      </c>
      <c r="AK15" s="1">
        <v>7.91</v>
      </c>
      <c r="AL15" s="1"/>
      <c r="AM15" s="1">
        <v>7.26</v>
      </c>
      <c r="AN15" s="1">
        <v>7.31</v>
      </c>
      <c r="AO15" s="1"/>
      <c r="AP15" s="3">
        <v>9.4160000000000004</v>
      </c>
      <c r="AQ15" s="3">
        <v>9.3620000000000001</v>
      </c>
      <c r="AR15" s="22"/>
    </row>
    <row r="16" spans="1:44" ht="17" customHeight="1" x14ac:dyDescent="0.45">
      <c r="A16" s="22" t="s">
        <v>67</v>
      </c>
      <c r="B16" s="1">
        <v>2.65</v>
      </c>
      <c r="C16" s="1">
        <v>2.4700000000000002</v>
      </c>
      <c r="D16" s="1"/>
      <c r="E16" s="1">
        <v>2.44</v>
      </c>
      <c r="F16" s="1">
        <v>2.42</v>
      </c>
      <c r="G16" s="1">
        <v>2.4300000000000002</v>
      </c>
      <c r="H16" s="1">
        <v>2.72</v>
      </c>
      <c r="J16" s="1">
        <v>2.77</v>
      </c>
      <c r="K16" s="1">
        <v>2.5</v>
      </c>
      <c r="L16" s="1"/>
      <c r="M16" s="1">
        <v>3.02</v>
      </c>
      <c r="N16" s="1">
        <v>3.22</v>
      </c>
      <c r="O16" s="1">
        <v>3.34</v>
      </c>
      <c r="P16" s="1">
        <v>3.33</v>
      </c>
      <c r="Q16" s="1">
        <v>3.65</v>
      </c>
      <c r="R16" s="3">
        <v>3.145</v>
      </c>
      <c r="S16" s="3">
        <v>3.415</v>
      </c>
      <c r="T16" s="1">
        <v>3.31</v>
      </c>
      <c r="U16" s="1">
        <v>3.08</v>
      </c>
      <c r="V16" s="1">
        <v>3.15</v>
      </c>
      <c r="W16" s="1">
        <v>2.96</v>
      </c>
      <c r="X16" s="1">
        <v>3.11</v>
      </c>
      <c r="Y16" s="1">
        <v>2.59</v>
      </c>
      <c r="Z16" s="22"/>
      <c r="AA16" s="3">
        <v>2.2000000000000002</v>
      </c>
      <c r="AB16" s="3">
        <v>1.881</v>
      </c>
      <c r="AD16" s="3">
        <v>2.194</v>
      </c>
      <c r="AE16" s="3">
        <v>2.3050000000000002</v>
      </c>
      <c r="AF16" s="3"/>
      <c r="AG16" s="1">
        <v>2.41</v>
      </c>
      <c r="AH16" s="1">
        <v>2.5299999999999998</v>
      </c>
      <c r="AJ16" s="1">
        <v>2.5499999999999998</v>
      </c>
      <c r="AK16" s="1">
        <v>2.12</v>
      </c>
      <c r="AL16" s="1"/>
      <c r="AM16" s="1">
        <v>3.63</v>
      </c>
      <c r="AN16" s="1">
        <v>3.66</v>
      </c>
      <c r="AO16" s="1"/>
      <c r="AP16" s="3">
        <v>3.2160000000000002</v>
      </c>
      <c r="AQ16" s="3">
        <v>3.3090000000000002</v>
      </c>
    </row>
    <row r="17" spans="1:44" ht="17" customHeight="1" x14ac:dyDescent="0.35">
      <c r="A17" s="2" t="s">
        <v>1</v>
      </c>
      <c r="B17" s="1">
        <f t="shared" ref="B17:C17" si="1">SUM(B6:B10,B12:B13,B15:B16)</f>
        <v>99.78</v>
      </c>
      <c r="C17" s="1">
        <f t="shared" si="1"/>
        <v>99.829999999999984</v>
      </c>
      <c r="D17" s="1"/>
      <c r="E17" s="1">
        <f>SUM(E6:E10,E12:E13,E15:E16)</f>
        <v>97.98</v>
      </c>
      <c r="F17" s="1">
        <f>SUM(F6:F10,F12:F13,F15:F16)</f>
        <v>98.539999999999978</v>
      </c>
      <c r="G17" s="1">
        <f>SUM(G6:G10,G12:G13,G15:G16)</f>
        <v>98.31</v>
      </c>
      <c r="H17" s="1">
        <f>SUM(H6:H10,H12:H13,H15:H16)</f>
        <v>98.28</v>
      </c>
      <c r="J17" s="1">
        <f>SUM(J6:J10,J12:J13,J15:J16)</f>
        <v>99.17</v>
      </c>
      <c r="K17" s="1">
        <f>SUM(K6:K10,K12:K13,K15:K16)</f>
        <v>99.199999999999989</v>
      </c>
      <c r="M17" s="1">
        <f t="shared" ref="M17:Y17" si="2">SUM(M6:M10,M12:M13,M15:M16)</f>
        <v>100.16000000000001</v>
      </c>
      <c r="N17" s="1">
        <f t="shared" si="2"/>
        <v>100.12</v>
      </c>
      <c r="O17" s="1">
        <f t="shared" si="2"/>
        <v>100.23</v>
      </c>
      <c r="P17" s="1">
        <f t="shared" si="2"/>
        <v>100.08</v>
      </c>
      <c r="Q17" s="1">
        <f t="shared" si="2"/>
        <v>100.33000000000001</v>
      </c>
      <c r="R17" s="1">
        <f t="shared" si="2"/>
        <v>100.11499999999999</v>
      </c>
      <c r="S17" s="1">
        <f t="shared" si="2"/>
        <v>100.28200000000001</v>
      </c>
      <c r="T17" s="1">
        <f t="shared" si="2"/>
        <v>100.81</v>
      </c>
      <c r="U17" s="1">
        <f t="shared" si="2"/>
        <v>100.49</v>
      </c>
      <c r="V17" s="1">
        <f t="shared" si="2"/>
        <v>99.960000000000008</v>
      </c>
      <c r="W17" s="1">
        <f t="shared" si="2"/>
        <v>99.809999999999988</v>
      </c>
      <c r="X17" s="1">
        <f t="shared" si="2"/>
        <v>100.2</v>
      </c>
      <c r="Y17" s="1">
        <f t="shared" si="2"/>
        <v>99.93</v>
      </c>
      <c r="Z17" s="2"/>
      <c r="AA17" s="1">
        <f>SUM(AA6:AA10,AA12:AA13,AA15:AA16)</f>
        <v>99.251000000000005</v>
      </c>
      <c r="AB17" s="1">
        <f>SUM(AB6:AB10,AB12:AB13,AB15:AB16)</f>
        <v>99.228000000000009</v>
      </c>
      <c r="AD17" s="1">
        <f>SUM(AD6:AD10,AD12:AD13,AD15:AD16)</f>
        <v>99.129000000000005</v>
      </c>
      <c r="AE17" s="1">
        <f>SUM(AE6:AE10,AE12:AE13,AE15:AE16)</f>
        <v>99.09</v>
      </c>
      <c r="AF17" s="1"/>
      <c r="AG17" s="1">
        <f t="shared" ref="AG17:AH17" si="3">SUM(AG6:AG10,AG12:AG13,AG15:AG16)</f>
        <v>98.820000000000007</v>
      </c>
      <c r="AH17" s="1">
        <f t="shared" si="3"/>
        <v>98.38000000000001</v>
      </c>
      <c r="AJ17" s="1">
        <f t="shared" ref="AJ17:AK17" si="4">SUM(AJ6:AJ10,AJ12:AJ13,AJ15:AJ16)</f>
        <v>99.11999999999999</v>
      </c>
      <c r="AK17" s="1">
        <f t="shared" si="4"/>
        <v>99.01</v>
      </c>
      <c r="AL17" s="1"/>
      <c r="AM17" s="1">
        <f t="shared" ref="AM17:AN17" si="5">SUM(AM6:AM10,AM12:AM13,AM15:AM16)</f>
        <v>99.16</v>
      </c>
      <c r="AN17" s="1">
        <f t="shared" si="5"/>
        <v>98.86999999999999</v>
      </c>
      <c r="AP17" s="1">
        <f t="shared" ref="AP17:AQ17" si="6">SUM(AP6:AP10,AP12:AP13,AP15:AP16)</f>
        <v>99.201999999999984</v>
      </c>
      <c r="AQ17" s="1">
        <f t="shared" si="6"/>
        <v>98.911000000000001</v>
      </c>
      <c r="AR17" s="2"/>
    </row>
    <row r="18" spans="1:44" ht="17" customHeight="1" x14ac:dyDescent="0.35">
      <c r="A18" t="s">
        <v>188</v>
      </c>
      <c r="B18" s="30">
        <f>(B10/151.99)/((B10/151.99)+(B8/101.96))</f>
        <v>0.18248422239427395</v>
      </c>
      <c r="C18" s="30">
        <f>(C10/151.99)/((C10/151.99)+(C8/101.96))</f>
        <v>0.18341861046999139</v>
      </c>
      <c r="E18" s="30">
        <f>(E10/151.99)/((E10/151.99)+(E8/101.96))</f>
        <v>8.6158624425557287E-2</v>
      </c>
      <c r="F18" s="30">
        <f>(F10/151.99)/((F10/151.99)+(F8/101.96))</f>
        <v>7.8054497136689133E-2</v>
      </c>
      <c r="G18" s="30">
        <f>(G10/151.99)/((G10/151.99)+(G8/101.96))</f>
        <v>8.0472417165286525E-2</v>
      </c>
      <c r="H18" s="30">
        <f>(H10/151.99)/((H10/151.99)+(H8/101.96))</f>
        <v>8.0661352949291137E-2</v>
      </c>
      <c r="J18" s="30">
        <f>(J10/151.99)/((J10/151.99)+(J8/101.96))</f>
        <v>9.4650240779778377E-2</v>
      </c>
      <c r="K18" s="30">
        <f>(K10/151.99)/((K10/151.99)+(K8/101.96))</f>
        <v>9.5981261089003928E-2</v>
      </c>
      <c r="M18" s="30">
        <f t="shared" ref="M18:Y18" si="7">(M10/151.99)/((M10/151.99)+(M8/101.96))</f>
        <v>0.31115977330051425</v>
      </c>
      <c r="N18" s="30">
        <f t="shared" si="7"/>
        <v>0.30813340749748319</v>
      </c>
      <c r="O18" s="30">
        <f t="shared" si="7"/>
        <v>0.30657194305683533</v>
      </c>
      <c r="P18" s="30">
        <f t="shared" si="7"/>
        <v>0.30896918024160225</v>
      </c>
      <c r="Q18" s="30">
        <f t="shared" si="7"/>
        <v>0.30498112612807587</v>
      </c>
      <c r="R18" s="30">
        <f t="shared" si="7"/>
        <v>0.31248319714795508</v>
      </c>
      <c r="S18" s="30">
        <f t="shared" si="7"/>
        <v>0.31264385807379147</v>
      </c>
      <c r="T18" s="30">
        <f t="shared" si="7"/>
        <v>0.31376346368296942</v>
      </c>
      <c r="U18" s="30">
        <f t="shared" si="7"/>
        <v>0.31346583161383151</v>
      </c>
      <c r="V18" s="30">
        <f t="shared" si="7"/>
        <v>0.31560089216345799</v>
      </c>
      <c r="W18" s="30">
        <f t="shared" si="7"/>
        <v>0.31855964549772836</v>
      </c>
      <c r="X18" s="30">
        <f t="shared" si="7"/>
        <v>0.31722671278432163</v>
      </c>
      <c r="Y18" s="30">
        <f t="shared" si="7"/>
        <v>0.31783940655589155</v>
      </c>
      <c r="AA18" s="30">
        <f>(AA10/151.99)/((AA10/151.99)+(AA8/101.96))</f>
        <v>0.2390082657863673</v>
      </c>
      <c r="AB18" s="30">
        <f>(AB10/151.99)/((AB10/151.99)+(AB8/101.96))</f>
        <v>0.24103772072912252</v>
      </c>
      <c r="AD18" s="30">
        <f>(AD10/151.99)/((AD10/151.99)+(AD8/101.96))</f>
        <v>0.10289788810734231</v>
      </c>
      <c r="AE18" s="30">
        <f>(AE10/151.99)/((AE10/151.99)+(AE8/101.96))</f>
        <v>0.1047059512660958</v>
      </c>
      <c r="AG18" s="30">
        <f t="shared" ref="AG18:AH18" si="8">(AG10/151.99)/((AG10/151.99)+(AG8/101.96))</f>
        <v>0.11168121324037875</v>
      </c>
      <c r="AH18" s="30">
        <f t="shared" si="8"/>
        <v>0.10977498274350159</v>
      </c>
      <c r="AJ18" s="30">
        <f t="shared" ref="AJ18:AK18" si="9">(AJ10/151.99)/((AJ10/151.99)+(AJ8/101.96))</f>
        <v>0.12035042912961308</v>
      </c>
      <c r="AK18" s="30">
        <f t="shared" si="9"/>
        <v>0.11866709866589675</v>
      </c>
      <c r="AM18" s="30">
        <f t="shared" ref="AM18:AN18" si="10">(AM10/151.99)/((AM10/151.99)+(AM8/101.96))</f>
        <v>0.14708740094938047</v>
      </c>
      <c r="AN18" s="30">
        <f t="shared" si="10"/>
        <v>0.14654578572452925</v>
      </c>
      <c r="AP18" s="30">
        <f t="shared" ref="AP18:AQ18" si="11">(AP10/151.99)/((AP10/151.99)+(AP8/101.96))</f>
        <v>0.23322850607001089</v>
      </c>
      <c r="AQ18" s="30">
        <f t="shared" si="11"/>
        <v>0.23226838683623718</v>
      </c>
    </row>
    <row r="19" spans="1:44" x14ac:dyDescent="0.35">
      <c r="A19" s="25"/>
    </row>
    <row r="27" spans="1:44" x14ac:dyDescent="0.35">
      <c r="A27" s="2"/>
    </row>
    <row r="29" spans="1:44" x14ac:dyDescent="0.35">
      <c r="A29" s="5"/>
    </row>
    <row r="37" spans="1:1" x14ac:dyDescent="0.35">
      <c r="A37" s="22"/>
    </row>
    <row r="38" spans="1:1" x14ac:dyDescent="0.35">
      <c r="A38" s="2"/>
    </row>
    <row r="39" spans="1:1" x14ac:dyDescent="0.35">
      <c r="A39" s="2"/>
    </row>
  </sheetData>
  <mergeCells count="14">
    <mergeCell ref="A1:C2"/>
    <mergeCell ref="AG4:AH4"/>
    <mergeCell ref="AJ4:AK4"/>
    <mergeCell ref="AM4:AN4"/>
    <mergeCell ref="AP4:AQ4"/>
    <mergeCell ref="V3:Y3"/>
    <mergeCell ref="J4:K4"/>
    <mergeCell ref="B4:C4"/>
    <mergeCell ref="M4:Q4"/>
    <mergeCell ref="R4:U4"/>
    <mergeCell ref="V4:Y4"/>
    <mergeCell ref="E4:H4"/>
    <mergeCell ref="AA4:AB4"/>
    <mergeCell ref="AD4:AE4"/>
  </mergeCells>
  <pageMargins left="0.7" right="0.7" top="0.75" bottom="0.75" header="0.3" footer="0.3"/>
  <pageSetup orientation="landscape" horizontalDpi="1200" verticalDpi="1200" r:id="rId1"/>
  <headerFooter>
    <oddHeader>&amp;C&amp;"-,Bold"&amp;16Spinel from Type I perioditites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083EF-1479-448C-BC5A-735C56A879CF}">
  <dimension ref="A1:EL42"/>
  <sheetViews>
    <sheetView workbookViewId="0">
      <pane xSplit="1" ySplit="4" topLeftCell="B15" activePane="bottomRight" state="frozen"/>
      <selection pane="topRight" activeCell="B1" sqref="B1"/>
      <selection pane="bottomLeft" activeCell="A4" sqref="A4"/>
      <selection pane="bottomRight" activeCell="J2" sqref="J2:J3"/>
    </sheetView>
  </sheetViews>
  <sheetFormatPr defaultRowHeight="14.5" x14ac:dyDescent="0.35"/>
  <cols>
    <col min="1" max="1" width="11.6328125" customWidth="1"/>
    <col min="11" max="11" width="3.6328125" customWidth="1"/>
    <col min="22" max="22" width="3.6328125" customWidth="1"/>
    <col min="23" max="25" width="9.1796875" bestFit="1" customWidth="1"/>
    <col min="26" max="26" width="3.6328125" customWidth="1"/>
    <col min="27" max="29" width="9.1796875" bestFit="1" customWidth="1"/>
    <col min="30" max="30" width="3.6328125" customWidth="1"/>
    <col min="31" max="32" width="9.1796875" bestFit="1" customWidth="1"/>
    <col min="33" max="33" width="3.6328125" customWidth="1"/>
    <col min="38" max="38" width="3.6328125" customWidth="1"/>
    <col min="45" max="45" width="3.6328125" customWidth="1"/>
    <col min="55" max="55" width="3.6328125" customWidth="1"/>
    <col min="56" max="56" width="9.36328125" bestFit="1" customWidth="1"/>
    <col min="57" max="57" width="10.36328125" bestFit="1" customWidth="1"/>
    <col min="58" max="60" width="9.36328125" bestFit="1" customWidth="1"/>
    <col min="61" max="61" width="3.6328125" customWidth="1"/>
    <col min="68" max="68" width="3.6328125" customWidth="1"/>
    <col min="74" max="74" width="3.6328125" customWidth="1"/>
    <col min="75" max="75" width="10" customWidth="1"/>
    <col min="77" max="77" width="3.6328125" customWidth="1"/>
    <col min="78" max="78" width="10" customWidth="1"/>
    <col min="79" max="79" width="3.6328125" customWidth="1"/>
    <col min="84" max="84" width="3.6328125" customWidth="1"/>
    <col min="85" max="89" width="8.81640625" bestFit="1" customWidth="1"/>
    <col min="90" max="103" width="0" hidden="1" customWidth="1"/>
    <col min="104" max="104" width="8.81640625" bestFit="1" customWidth="1"/>
    <col min="105" max="105" width="9.36328125" bestFit="1" customWidth="1"/>
    <col min="106" max="106" width="8.81640625" bestFit="1" customWidth="1"/>
    <col min="107" max="108" width="9.36328125" bestFit="1" customWidth="1"/>
    <col min="109" max="109" width="8.81640625" bestFit="1" customWidth="1"/>
    <col min="110" max="110" width="3.6328125" customWidth="1"/>
    <col min="114" max="114" width="3.6328125" customWidth="1"/>
    <col min="119" max="119" width="3.6328125" customWidth="1"/>
    <col min="129" max="129" width="3.6328125" customWidth="1"/>
    <col min="134" max="134" width="3.6328125" customWidth="1"/>
    <col min="135" max="135" width="10.26953125" customWidth="1"/>
    <col min="136" max="136" width="3.6328125" customWidth="1"/>
    <col min="141" max="141" width="10.26953125" bestFit="1" customWidth="1"/>
  </cols>
  <sheetData>
    <row r="1" spans="1:142" ht="24" customHeight="1" x14ac:dyDescent="0.35">
      <c r="A1" s="55" t="s">
        <v>82</v>
      </c>
      <c r="B1" s="56"/>
      <c r="C1" s="56"/>
      <c r="D1" s="56"/>
      <c r="E1" s="56"/>
      <c r="F1" s="56"/>
      <c r="G1" s="56"/>
      <c r="H1" s="56"/>
      <c r="I1" s="20"/>
      <c r="J1" t="s">
        <v>178</v>
      </c>
    </row>
    <row r="2" spans="1:142" x14ac:dyDescent="0.35">
      <c r="A2" s="56"/>
      <c r="B2" s="56"/>
      <c r="C2" s="56"/>
      <c r="D2" s="56"/>
      <c r="E2" s="56"/>
      <c r="F2" s="56"/>
      <c r="G2" s="56"/>
      <c r="H2" s="56"/>
      <c r="I2" s="18"/>
      <c r="J2" t="s">
        <v>231</v>
      </c>
    </row>
    <row r="3" spans="1:142" ht="29.25" customHeight="1" x14ac:dyDescent="0.35">
      <c r="I3" s="21"/>
      <c r="J3" t="s">
        <v>232</v>
      </c>
      <c r="W3" t="s">
        <v>180</v>
      </c>
    </row>
    <row r="4" spans="1:142" s="10" customFormat="1" ht="43.5" x14ac:dyDescent="0.35">
      <c r="B4" s="63" t="s">
        <v>98</v>
      </c>
      <c r="C4" s="67"/>
      <c r="D4" s="67"/>
      <c r="E4" s="67"/>
      <c r="F4" s="67"/>
      <c r="G4" s="67"/>
      <c r="H4" s="67"/>
      <c r="I4" s="67"/>
      <c r="J4" s="67"/>
      <c r="K4" s="24"/>
      <c r="L4" s="65" t="s">
        <v>98</v>
      </c>
      <c r="M4" s="65"/>
      <c r="N4" s="65"/>
      <c r="O4" s="65"/>
      <c r="P4" s="65"/>
      <c r="Q4" s="65"/>
      <c r="R4" s="65"/>
      <c r="S4" s="65"/>
      <c r="T4" s="65"/>
      <c r="U4" s="65"/>
      <c r="V4" s="24"/>
      <c r="W4" s="65" t="s">
        <v>189</v>
      </c>
      <c r="X4" s="65"/>
      <c r="Y4" s="65"/>
      <c r="Z4" s="24"/>
      <c r="AA4" s="65" t="s">
        <v>189</v>
      </c>
      <c r="AB4" s="65"/>
      <c r="AC4" s="65"/>
      <c r="AD4" s="24"/>
      <c r="AE4" s="65" t="s">
        <v>189</v>
      </c>
      <c r="AF4" s="65"/>
      <c r="AG4" s="24"/>
      <c r="AH4" s="63" t="s">
        <v>99</v>
      </c>
      <c r="AI4" s="63"/>
      <c r="AJ4" s="63"/>
      <c r="AK4" s="63"/>
      <c r="AM4" s="63" t="s">
        <v>100</v>
      </c>
      <c r="AN4" s="63"/>
      <c r="AO4" s="63"/>
      <c r="AP4" s="63"/>
      <c r="AQ4" s="63"/>
      <c r="AR4" s="63"/>
      <c r="AT4" s="65" t="s">
        <v>100</v>
      </c>
      <c r="AU4" s="65"/>
      <c r="AV4" s="65"/>
      <c r="AW4" s="65"/>
      <c r="AX4" s="65"/>
      <c r="AY4" s="65"/>
      <c r="AZ4" s="65"/>
      <c r="BA4" s="65"/>
      <c r="BB4" s="65"/>
      <c r="BD4" s="62" t="s">
        <v>185</v>
      </c>
      <c r="BE4" s="62"/>
      <c r="BF4" s="62"/>
      <c r="BG4" s="62"/>
      <c r="BH4" s="62"/>
      <c r="BJ4" s="65" t="s">
        <v>185</v>
      </c>
      <c r="BK4" s="65"/>
      <c r="BL4" s="65"/>
      <c r="BM4" s="65"/>
      <c r="BN4" s="65"/>
      <c r="BO4" s="65"/>
      <c r="BQ4" s="63" t="s">
        <v>101</v>
      </c>
      <c r="BR4" s="63"/>
      <c r="BS4" s="63"/>
      <c r="BT4" s="63"/>
      <c r="BU4" s="63"/>
      <c r="BW4" s="66" t="s">
        <v>102</v>
      </c>
      <c r="BX4" s="66"/>
      <c r="BZ4" s="11" t="s">
        <v>103</v>
      </c>
      <c r="CB4" s="63" t="s">
        <v>104</v>
      </c>
      <c r="CC4" s="63"/>
      <c r="CD4" s="63"/>
      <c r="CE4" s="63"/>
      <c r="CG4" s="62" t="s">
        <v>190</v>
      </c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G4" s="66" t="s">
        <v>105</v>
      </c>
      <c r="DH4" s="66"/>
      <c r="DI4" s="66"/>
      <c r="DJ4" s="24"/>
      <c r="DK4" s="62" t="s">
        <v>186</v>
      </c>
      <c r="DL4" s="62"/>
      <c r="DM4" s="62"/>
      <c r="DN4" s="62"/>
      <c r="DP4" s="65" t="s">
        <v>186</v>
      </c>
      <c r="DQ4" s="65"/>
      <c r="DR4" s="65"/>
      <c r="DS4" s="65"/>
      <c r="DT4" s="65"/>
      <c r="DU4" s="65"/>
      <c r="DV4" s="65"/>
      <c r="DW4" s="65"/>
      <c r="DX4" s="65"/>
      <c r="DZ4" s="62" t="s">
        <v>191</v>
      </c>
      <c r="EA4" s="62"/>
      <c r="EB4" s="62"/>
      <c r="EC4" s="62"/>
      <c r="EE4" s="11" t="s">
        <v>106</v>
      </c>
      <c r="EG4" s="63" t="s">
        <v>192</v>
      </c>
      <c r="EH4" s="63"/>
      <c r="EI4" s="63"/>
      <c r="EJ4" s="63"/>
      <c r="EK4" s="63"/>
      <c r="EL4"/>
    </row>
    <row r="5" spans="1:142" s="5" customFormat="1" ht="49" customHeight="1" x14ac:dyDescent="0.35">
      <c r="B5" s="23" t="s">
        <v>6</v>
      </c>
      <c r="C5" s="23" t="s">
        <v>21</v>
      </c>
      <c r="D5" s="23" t="s">
        <v>86</v>
      </c>
      <c r="E5" s="23" t="s">
        <v>8</v>
      </c>
      <c r="F5" s="23" t="s">
        <v>8</v>
      </c>
      <c r="G5" s="23" t="s">
        <v>8</v>
      </c>
      <c r="H5" s="23" t="s">
        <v>23</v>
      </c>
      <c r="I5" s="23" t="s">
        <v>168</v>
      </c>
      <c r="J5" s="23" t="s">
        <v>169</v>
      </c>
      <c r="L5"/>
      <c r="M5"/>
      <c r="N5"/>
      <c r="O5"/>
      <c r="P5"/>
      <c r="Q5"/>
      <c r="R5"/>
      <c r="S5"/>
      <c r="T5"/>
      <c r="U5"/>
      <c r="W5" t="s">
        <v>183</v>
      </c>
      <c r="X5" t="s">
        <v>183</v>
      </c>
      <c r="Y5" t="s">
        <v>183</v>
      </c>
      <c r="AA5" t="s">
        <v>184</v>
      </c>
      <c r="AB5" t="s">
        <v>184</v>
      </c>
      <c r="AC5" t="s">
        <v>184</v>
      </c>
      <c r="AE5" t="s">
        <v>181</v>
      </c>
      <c r="AF5" t="s">
        <v>181</v>
      </c>
      <c r="AH5" s="23" t="s">
        <v>12</v>
      </c>
      <c r="AI5" s="23" t="s">
        <v>26</v>
      </c>
      <c r="AJ5" s="23" t="s">
        <v>14</v>
      </c>
      <c r="AK5" s="23" t="s">
        <v>14</v>
      </c>
      <c r="AM5" s="23" t="s">
        <v>64</v>
      </c>
      <c r="AN5" s="23" t="s">
        <v>14</v>
      </c>
      <c r="AO5" s="23" t="s">
        <v>14</v>
      </c>
      <c r="AP5" s="23" t="s">
        <v>88</v>
      </c>
      <c r="AQ5" s="23" t="s">
        <v>6</v>
      </c>
      <c r="AR5" s="23" t="s">
        <v>87</v>
      </c>
      <c r="AT5"/>
      <c r="AU5"/>
      <c r="AV5"/>
      <c r="AW5"/>
      <c r="AX5"/>
      <c r="AY5"/>
      <c r="AZ5"/>
      <c r="BA5"/>
      <c r="BB5"/>
      <c r="BC5" s="23"/>
      <c r="BD5"/>
      <c r="BE5"/>
      <c r="BF5"/>
      <c r="BG5"/>
      <c r="BH5"/>
      <c r="BI5" s="23"/>
      <c r="BJ5"/>
      <c r="BK5"/>
      <c r="BL5"/>
      <c r="BM5"/>
      <c r="BN5"/>
      <c r="BO5"/>
      <c r="BP5" s="23"/>
      <c r="BQ5" s="23" t="s">
        <v>4</v>
      </c>
      <c r="BR5" s="23" t="s">
        <v>11</v>
      </c>
      <c r="BS5" s="23" t="s">
        <v>11</v>
      </c>
      <c r="BT5" s="23" t="s">
        <v>11</v>
      </c>
      <c r="BU5" s="23"/>
      <c r="BW5" s="6" t="s">
        <v>6</v>
      </c>
      <c r="BX5" s="6" t="s">
        <v>11</v>
      </c>
      <c r="BZ5" s="6" t="s">
        <v>4</v>
      </c>
      <c r="CA5" s="6"/>
      <c r="CB5" s="23" t="s">
        <v>13</v>
      </c>
      <c r="CC5" s="23" t="s">
        <v>8</v>
      </c>
      <c r="CD5" s="23" t="s">
        <v>23</v>
      </c>
      <c r="CE5" s="23" t="s">
        <v>9</v>
      </c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 s="13"/>
      <c r="CZ5"/>
      <c r="DA5"/>
      <c r="DB5"/>
      <c r="DC5"/>
      <c r="DD5"/>
      <c r="DE5"/>
      <c r="DF5" s="23"/>
      <c r="DG5" s="23" t="s">
        <v>89</v>
      </c>
      <c r="DH5" s="23" t="s">
        <v>90</v>
      </c>
      <c r="DI5" s="23" t="s">
        <v>22</v>
      </c>
      <c r="DK5"/>
      <c r="DL5"/>
      <c r="DM5"/>
      <c r="DN5"/>
      <c r="DO5" s="23"/>
      <c r="DP5"/>
      <c r="DQ5"/>
      <c r="DR5"/>
      <c r="DS5"/>
      <c r="DT5"/>
      <c r="DU5"/>
      <c r="DV5"/>
      <c r="DW5"/>
      <c r="DX5"/>
      <c r="DY5" s="23"/>
      <c r="DZ5"/>
      <c r="EA5"/>
      <c r="EB5"/>
      <c r="EC5"/>
      <c r="ED5" s="23"/>
      <c r="EE5" s="23" t="s">
        <v>8</v>
      </c>
      <c r="EF5" s="23"/>
      <c r="EG5" s="23" t="s">
        <v>18</v>
      </c>
      <c r="EH5" s="64" t="s">
        <v>92</v>
      </c>
      <c r="EI5" s="64"/>
      <c r="EJ5" s="64"/>
      <c r="EK5" s="23" t="s">
        <v>91</v>
      </c>
      <c r="EL5"/>
    </row>
    <row r="6" spans="1:142" ht="16.5" x14ac:dyDescent="0.45">
      <c r="A6" t="s">
        <v>31</v>
      </c>
      <c r="B6" s="1">
        <v>0</v>
      </c>
      <c r="C6" s="1">
        <v>0.02</v>
      </c>
      <c r="D6" s="1">
        <v>0.09</v>
      </c>
      <c r="E6" s="1">
        <v>0.03</v>
      </c>
      <c r="F6" s="1">
        <v>0.05</v>
      </c>
      <c r="G6" s="1">
        <v>0.03</v>
      </c>
      <c r="H6" s="1">
        <v>0.09</v>
      </c>
      <c r="I6" s="1">
        <v>0.05</v>
      </c>
      <c r="J6" s="1">
        <v>0.02</v>
      </c>
      <c r="K6" s="1"/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/>
      <c r="W6" s="1">
        <v>0</v>
      </c>
      <c r="X6" s="1">
        <v>0</v>
      </c>
      <c r="Y6" s="1">
        <v>0</v>
      </c>
      <c r="Z6" s="1"/>
      <c r="AA6" s="1">
        <v>0</v>
      </c>
      <c r="AB6" s="1">
        <v>0</v>
      </c>
      <c r="AC6" s="1">
        <v>0</v>
      </c>
      <c r="AD6" s="1"/>
      <c r="AE6" s="1">
        <v>0</v>
      </c>
      <c r="AF6" s="1">
        <v>0</v>
      </c>
      <c r="AG6" s="1"/>
      <c r="AH6" s="1">
        <v>0.11</v>
      </c>
      <c r="AI6" s="1">
        <v>0.1</v>
      </c>
      <c r="AJ6" s="1">
        <v>0.11</v>
      </c>
      <c r="AK6" s="1">
        <v>0.1</v>
      </c>
      <c r="AM6" s="1">
        <v>0.05</v>
      </c>
      <c r="AN6" s="1">
        <v>0.05</v>
      </c>
      <c r="AO6" s="1">
        <v>0.57999999999999996</v>
      </c>
      <c r="AP6" s="1">
        <v>7.0000000000000007E-2</v>
      </c>
      <c r="AQ6" s="1">
        <v>0.05</v>
      </c>
      <c r="AR6" s="1">
        <v>0.05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D6" s="1">
        <v>0.32175599999999999</v>
      </c>
      <c r="BE6" s="1">
        <v>0.471024</v>
      </c>
      <c r="BF6" s="1">
        <v>0.30735299999999999</v>
      </c>
      <c r="BG6" s="1">
        <v>0.388629</v>
      </c>
      <c r="BH6" s="1">
        <v>0.32876100000000003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Q6" s="1">
        <v>0.02</v>
      </c>
      <c r="BR6" s="1">
        <v>0.04</v>
      </c>
      <c r="BS6" s="1">
        <v>0.05</v>
      </c>
      <c r="BT6" s="1">
        <v>7.0000000000000007E-2</v>
      </c>
      <c r="BU6" s="1">
        <v>0.05</v>
      </c>
      <c r="BW6" s="1">
        <v>0.06</v>
      </c>
      <c r="BX6" s="1">
        <v>7.0000000000000007E-2</v>
      </c>
      <c r="BZ6" s="1">
        <v>7.0000000000000007E-2</v>
      </c>
      <c r="CB6" s="1">
        <v>7.0000000000000007E-2</v>
      </c>
      <c r="CC6" s="1">
        <v>0.09</v>
      </c>
      <c r="CD6" s="1">
        <v>0.09</v>
      </c>
      <c r="CE6" s="1">
        <v>0.09</v>
      </c>
      <c r="CG6" s="1">
        <v>0.39874900000000002</v>
      </c>
      <c r="CH6" s="1">
        <v>0.48637399999999997</v>
      </c>
      <c r="CI6" s="1">
        <v>0.46638800000000002</v>
      </c>
      <c r="CJ6" s="1">
        <v>0.44213200000000002</v>
      </c>
      <c r="CK6" s="1">
        <v>0.45825900000000003</v>
      </c>
      <c r="CL6" s="1">
        <v>0.64486200000000005</v>
      </c>
      <c r="CM6" s="1">
        <v>0.65315199999999995</v>
      </c>
      <c r="CN6" s="1">
        <v>0.62366200000000005</v>
      </c>
      <c r="CO6" s="1">
        <v>0.64550799999999997</v>
      </c>
      <c r="CP6" s="1">
        <v>0.59459200000000001</v>
      </c>
      <c r="CQ6" s="1">
        <v>0.64215500000000003</v>
      </c>
      <c r="CR6" s="1"/>
      <c r="CS6" s="1"/>
      <c r="CT6" s="1">
        <v>0.32175599999999999</v>
      </c>
      <c r="CU6" s="1">
        <v>0.471024</v>
      </c>
      <c r="CV6" s="1">
        <v>0.30735299999999999</v>
      </c>
      <c r="CW6" s="1">
        <v>0.388629</v>
      </c>
      <c r="CX6" s="1">
        <v>0.32876100000000003</v>
      </c>
      <c r="CY6" s="31">
        <f>AVERAGE(CT6:CX6)</f>
        <v>0.36350460000000001</v>
      </c>
      <c r="CZ6" s="1">
        <v>0.418099</v>
      </c>
      <c r="DA6" s="1">
        <v>0.39139200000000002</v>
      </c>
      <c r="DB6" s="1">
        <v>0.40453499999999998</v>
      </c>
      <c r="DC6" s="1">
        <v>0.43867099999999998</v>
      </c>
      <c r="DD6" s="1">
        <v>0.43375599999999997</v>
      </c>
      <c r="DE6" s="1">
        <v>0.38585799999999998</v>
      </c>
      <c r="DG6" s="1">
        <v>0.09</v>
      </c>
      <c r="DH6" s="1">
        <v>0.06</v>
      </c>
      <c r="DI6" s="1">
        <v>7.0000000000000007E-2</v>
      </c>
      <c r="DJ6" s="1"/>
      <c r="DK6" s="1">
        <v>0.48338900000000001</v>
      </c>
      <c r="DL6" s="1">
        <v>0.480439</v>
      </c>
      <c r="DM6" s="1">
        <v>0.46887499999999999</v>
      </c>
      <c r="DN6" s="1">
        <v>0.46631</v>
      </c>
      <c r="DP6" s="1">
        <v>4.4001999999999999E-2</v>
      </c>
      <c r="DQ6" s="1">
        <v>0</v>
      </c>
      <c r="DR6" s="1">
        <v>1.2715000000000001E-2</v>
      </c>
      <c r="DS6" s="1">
        <v>1.8228999999999999E-2</v>
      </c>
      <c r="DT6" s="1">
        <v>0</v>
      </c>
      <c r="DU6" s="1">
        <v>2.7629999999999998E-2</v>
      </c>
      <c r="DV6" s="1">
        <v>1.2669999999999999E-3</v>
      </c>
      <c r="DW6" s="1">
        <v>2.5853999999999999E-2</v>
      </c>
      <c r="DX6" s="1">
        <v>2.0289000000000001E-2</v>
      </c>
      <c r="DZ6" s="1">
        <v>0.40038699999999999</v>
      </c>
      <c r="EA6" s="1">
        <v>0.42208499999999999</v>
      </c>
      <c r="EB6" s="1">
        <v>0.39786199999999999</v>
      </c>
      <c r="EC6" s="1">
        <v>0.380716</v>
      </c>
      <c r="EE6" s="1">
        <v>0.09</v>
      </c>
      <c r="EG6" s="1">
        <v>0.05</v>
      </c>
      <c r="EH6" s="1">
        <v>0.05</v>
      </c>
      <c r="EI6" s="1">
        <v>0.05</v>
      </c>
      <c r="EJ6" s="1">
        <v>0.04</v>
      </c>
      <c r="EK6" s="1">
        <v>0.18</v>
      </c>
    </row>
    <row r="7" spans="1:142" ht="16.5" x14ac:dyDescent="0.45">
      <c r="A7" t="s">
        <v>54</v>
      </c>
      <c r="B7" s="1">
        <v>0.3</v>
      </c>
      <c r="C7" s="1">
        <v>0.33</v>
      </c>
      <c r="D7" s="1">
        <v>0.43</v>
      </c>
      <c r="E7" s="1">
        <v>0.34</v>
      </c>
      <c r="F7" s="1">
        <v>0.61</v>
      </c>
      <c r="G7" s="1">
        <v>0.45</v>
      </c>
      <c r="H7" s="1">
        <v>0.56999999999999995</v>
      </c>
      <c r="I7" s="1">
        <v>52.25</v>
      </c>
      <c r="J7" s="1">
        <v>52.53</v>
      </c>
      <c r="K7" s="1"/>
      <c r="L7" s="1">
        <v>0.34073300000000001</v>
      </c>
      <c r="M7" s="1">
        <v>0.35060200000000002</v>
      </c>
      <c r="N7" s="1">
        <v>0.33923599999999998</v>
      </c>
      <c r="O7" s="1">
        <v>0.50487400000000004</v>
      </c>
      <c r="P7" s="1">
        <v>0.35644999999999999</v>
      </c>
      <c r="Q7" s="1">
        <v>0.34339900000000001</v>
      </c>
      <c r="R7" s="1">
        <v>0.33732899999999999</v>
      </c>
      <c r="S7" s="1">
        <v>0.35151500000000002</v>
      </c>
      <c r="T7" s="1">
        <v>0.34425</v>
      </c>
      <c r="U7" s="1">
        <v>0.39214199999999999</v>
      </c>
      <c r="V7" s="1"/>
      <c r="W7" s="1">
        <v>0.22207199999999999</v>
      </c>
      <c r="X7" s="1">
        <v>0.228128</v>
      </c>
      <c r="Y7" s="1">
        <v>0.20347399999999999</v>
      </c>
      <c r="Z7" s="1"/>
      <c r="AA7" s="1">
        <v>0.20721000000000001</v>
      </c>
      <c r="AB7" s="1">
        <v>0.20300199999999999</v>
      </c>
      <c r="AC7" s="1">
        <v>0.21956200000000001</v>
      </c>
      <c r="AD7" s="1"/>
      <c r="AE7" s="1">
        <v>0.246003</v>
      </c>
      <c r="AF7" s="1">
        <v>0.25234000000000001</v>
      </c>
      <c r="AG7" s="1"/>
      <c r="AH7" s="1">
        <v>0.97</v>
      </c>
      <c r="AI7" s="1">
        <v>0.97</v>
      </c>
      <c r="AJ7" s="1">
        <v>0.94</v>
      </c>
      <c r="AK7" s="1">
        <v>1.01</v>
      </c>
      <c r="AM7" s="1">
        <v>0.14000000000000001</v>
      </c>
      <c r="AN7" s="1">
        <v>0.16</v>
      </c>
      <c r="AO7" s="1">
        <v>0.51</v>
      </c>
      <c r="AP7" s="1">
        <v>0.11</v>
      </c>
      <c r="AQ7" s="1">
        <v>0</v>
      </c>
      <c r="AR7" s="1">
        <v>0.14000000000000001</v>
      </c>
      <c r="AT7" s="1">
        <v>0.27270100000000003</v>
      </c>
      <c r="AU7" s="1">
        <v>0.27103899999999997</v>
      </c>
      <c r="AV7" s="1">
        <v>0.27765299999999998</v>
      </c>
      <c r="AW7" s="1">
        <v>0.26251200000000002</v>
      </c>
      <c r="AX7" s="1">
        <v>0.23688799999999999</v>
      </c>
      <c r="AY7" s="1">
        <v>0.25076799999999999</v>
      </c>
      <c r="AZ7" s="1">
        <v>0.25613900000000001</v>
      </c>
      <c r="BA7" s="1">
        <v>0.27362799999999998</v>
      </c>
      <c r="BB7" s="1">
        <v>0.267123</v>
      </c>
      <c r="BD7" s="1">
        <v>0.319046</v>
      </c>
      <c r="BE7" s="1">
        <v>0.31802399999999997</v>
      </c>
      <c r="BF7" s="1">
        <v>0.31769799999999998</v>
      </c>
      <c r="BG7" s="1">
        <v>0.41772599999999999</v>
      </c>
      <c r="BH7" s="1">
        <v>0.35086800000000001</v>
      </c>
      <c r="BJ7" s="1">
        <v>0.36949500000000002</v>
      </c>
      <c r="BK7" s="1">
        <v>0.36596099999999998</v>
      </c>
      <c r="BL7" s="1">
        <v>0.543022</v>
      </c>
      <c r="BM7" s="1">
        <v>0.44119399999999998</v>
      </c>
      <c r="BN7" s="1">
        <v>0.41683500000000001</v>
      </c>
      <c r="BO7" s="1">
        <v>0.53631499999999999</v>
      </c>
      <c r="BQ7" s="1">
        <v>0.31</v>
      </c>
      <c r="BR7" s="1">
        <v>0.38</v>
      </c>
      <c r="BS7" s="1">
        <v>0.44</v>
      </c>
      <c r="BT7" s="1">
        <v>0.53</v>
      </c>
      <c r="BU7" s="1">
        <v>0.41</v>
      </c>
      <c r="BW7" s="1">
        <v>0.6</v>
      </c>
      <c r="BX7" s="1">
        <v>0.59</v>
      </c>
      <c r="BZ7" s="1">
        <v>1.03</v>
      </c>
      <c r="CB7" s="1">
        <v>0.47</v>
      </c>
      <c r="CC7" s="1">
        <v>0.49</v>
      </c>
      <c r="CD7" s="1">
        <v>0.52</v>
      </c>
      <c r="CE7" s="1">
        <v>0.49</v>
      </c>
      <c r="CG7" s="1">
        <v>0.93892200000000003</v>
      </c>
      <c r="CH7" s="1">
        <v>0.94269000000000003</v>
      </c>
      <c r="CI7" s="1">
        <v>0.93212899999999999</v>
      </c>
      <c r="CJ7" s="1">
        <v>0.939218</v>
      </c>
      <c r="CK7" s="1">
        <v>0.94113800000000003</v>
      </c>
      <c r="CL7" s="1">
        <v>6.4891000000000004E-2</v>
      </c>
      <c r="CM7" s="1">
        <v>6.336E-2</v>
      </c>
      <c r="CN7" s="1">
        <v>6.9624000000000005E-2</v>
      </c>
      <c r="CO7" s="1">
        <v>6.2743999999999994E-2</v>
      </c>
      <c r="CP7" s="1">
        <v>6.4306000000000002E-2</v>
      </c>
      <c r="CQ7" s="1">
        <v>6.4465999999999996E-2</v>
      </c>
      <c r="CR7" s="1"/>
      <c r="CS7" s="1"/>
      <c r="CT7" s="1">
        <v>0.319046</v>
      </c>
      <c r="CU7" s="1">
        <v>0.31802399999999997</v>
      </c>
      <c r="CV7" s="1">
        <v>0.31769799999999998</v>
      </c>
      <c r="CW7" s="1">
        <v>0.41772599999999999</v>
      </c>
      <c r="CX7" s="1">
        <v>0.35086800000000001</v>
      </c>
      <c r="CY7" s="31">
        <f>AVERAGE(CT7:CX7)</f>
        <v>0.34467239999999999</v>
      </c>
      <c r="CZ7" s="1">
        <v>0.95257000000000003</v>
      </c>
      <c r="DA7" s="1">
        <v>0.95518499999999995</v>
      </c>
      <c r="DB7" s="1">
        <v>0.949573</v>
      </c>
      <c r="DC7" s="1">
        <v>0.95318800000000004</v>
      </c>
      <c r="DD7" s="1">
        <v>0.95404999999999995</v>
      </c>
      <c r="DE7" s="1">
        <v>0.94925300000000001</v>
      </c>
      <c r="DG7" s="1">
        <v>0.92</v>
      </c>
      <c r="DH7" s="1">
        <v>0.8</v>
      </c>
      <c r="DI7" s="1">
        <v>0.83</v>
      </c>
      <c r="DJ7" s="1"/>
      <c r="DK7" s="1">
        <v>0.52799600000000002</v>
      </c>
      <c r="DL7" s="1">
        <v>0.507436</v>
      </c>
      <c r="DM7" s="1">
        <v>0.51222999999999996</v>
      </c>
      <c r="DN7" s="1">
        <v>0.50863199999999997</v>
      </c>
      <c r="DP7" s="1">
        <v>0.43432300000000001</v>
      </c>
      <c r="DQ7" s="1">
        <v>0.47754000000000002</v>
      </c>
      <c r="DR7" s="1">
        <v>0.46917900000000001</v>
      </c>
      <c r="DS7" s="1">
        <v>0.46431699999999998</v>
      </c>
      <c r="DT7" s="1">
        <v>0.48247499999999999</v>
      </c>
      <c r="DU7" s="1">
        <v>0.45924500000000001</v>
      </c>
      <c r="DV7" s="1">
        <v>0.45451399999999997</v>
      </c>
      <c r="DW7" s="1">
        <v>0.45686300000000002</v>
      </c>
      <c r="DX7" s="1">
        <v>0.46428700000000001</v>
      </c>
      <c r="DZ7" s="1">
        <v>1.0626100000000001</v>
      </c>
      <c r="EA7" s="1">
        <v>1.0626199999999999</v>
      </c>
      <c r="EB7" s="1">
        <v>1.06707</v>
      </c>
      <c r="EC7" s="1">
        <v>1.07168</v>
      </c>
      <c r="EE7" s="1">
        <v>0.54</v>
      </c>
      <c r="EG7" s="1">
        <v>0.02</v>
      </c>
      <c r="EH7" s="1">
        <v>0.03</v>
      </c>
      <c r="EI7" s="1">
        <v>0.02</v>
      </c>
      <c r="EJ7" s="1">
        <v>0.22</v>
      </c>
      <c r="EK7" s="1">
        <v>0.13</v>
      </c>
    </row>
    <row r="8" spans="1:142" ht="16.5" x14ac:dyDescent="0.45">
      <c r="A8" t="s">
        <v>55</v>
      </c>
      <c r="B8" s="1">
        <v>56.71</v>
      </c>
      <c r="C8" s="1">
        <v>56.93</v>
      </c>
      <c r="D8" s="1">
        <v>56.4</v>
      </c>
      <c r="E8" s="1">
        <v>57.23</v>
      </c>
      <c r="F8" s="1">
        <v>53.06</v>
      </c>
      <c r="G8" s="1">
        <v>55.26</v>
      </c>
      <c r="H8" s="1">
        <v>58.76</v>
      </c>
      <c r="I8" s="1">
        <v>0.88</v>
      </c>
      <c r="J8" s="1">
        <v>0.72</v>
      </c>
      <c r="K8" s="1"/>
      <c r="L8" s="1">
        <v>57.805100000000003</v>
      </c>
      <c r="M8" s="1">
        <v>58.462200000000003</v>
      </c>
      <c r="N8" s="1">
        <v>58.286000000000001</v>
      </c>
      <c r="O8" s="1">
        <v>58.677700000000002</v>
      </c>
      <c r="P8" s="1">
        <v>58.532499999999999</v>
      </c>
      <c r="Q8" s="1">
        <v>58.137099999999997</v>
      </c>
      <c r="R8" s="1">
        <v>58.331400000000002</v>
      </c>
      <c r="S8" s="1">
        <v>58.104100000000003</v>
      </c>
      <c r="T8" s="1">
        <v>58.598199999999999</v>
      </c>
      <c r="U8" s="1">
        <v>58.1417</v>
      </c>
      <c r="V8" s="1"/>
      <c r="W8" s="1">
        <v>61.510800000000003</v>
      </c>
      <c r="X8" s="1">
        <v>60.931600000000003</v>
      </c>
      <c r="Y8" s="1">
        <v>61.401299999999999</v>
      </c>
      <c r="Z8" s="1"/>
      <c r="AA8" s="1">
        <v>61.252800000000001</v>
      </c>
      <c r="AB8" s="1">
        <v>61.371899999999997</v>
      </c>
      <c r="AC8" s="1">
        <v>61.134599999999999</v>
      </c>
      <c r="AD8" s="1"/>
      <c r="AE8" s="1">
        <v>60.763800000000003</v>
      </c>
      <c r="AF8" s="1">
        <v>60.491599999999998</v>
      </c>
      <c r="AG8" s="1"/>
      <c r="AH8" s="1">
        <v>56.35</v>
      </c>
      <c r="AI8" s="1">
        <v>56.57</v>
      </c>
      <c r="AJ8" s="1">
        <v>56.35</v>
      </c>
      <c r="AK8" s="1">
        <v>56.36</v>
      </c>
      <c r="AM8" s="1">
        <v>59.11</v>
      </c>
      <c r="AN8" s="1">
        <v>58.53</v>
      </c>
      <c r="AO8" s="1">
        <v>51.11</v>
      </c>
      <c r="AP8" s="1">
        <v>59.5</v>
      </c>
      <c r="AQ8" s="1">
        <v>57.59</v>
      </c>
      <c r="AR8" s="1">
        <v>58.98</v>
      </c>
      <c r="AT8" s="1">
        <v>60.463299999999997</v>
      </c>
      <c r="AU8" s="1">
        <v>60.275799999999997</v>
      </c>
      <c r="AV8" s="1">
        <v>60.354999999999997</v>
      </c>
      <c r="AW8" s="1">
        <v>60.532600000000002</v>
      </c>
      <c r="AX8" s="1">
        <v>60.405900000000003</v>
      </c>
      <c r="AY8" s="1">
        <v>57.951799999999999</v>
      </c>
      <c r="AZ8" s="1">
        <v>60.297499999999999</v>
      </c>
      <c r="BA8" s="1">
        <v>59.9619</v>
      </c>
      <c r="BB8" s="1">
        <v>60.161099999999998</v>
      </c>
      <c r="BD8" s="1">
        <v>58.839399999999998</v>
      </c>
      <c r="BE8" s="1">
        <v>59.043799999999997</v>
      </c>
      <c r="BF8" s="1">
        <v>58.846400000000003</v>
      </c>
      <c r="BG8" s="1">
        <v>58.869799999999998</v>
      </c>
      <c r="BH8" s="1">
        <v>58.525399999999998</v>
      </c>
      <c r="BJ8" s="1">
        <v>58.2744</v>
      </c>
      <c r="BK8" s="1">
        <v>58.502699999999997</v>
      </c>
      <c r="BL8" s="1">
        <v>59.918100000000003</v>
      </c>
      <c r="BM8" s="1">
        <v>59.158499999999997</v>
      </c>
      <c r="BN8" s="1">
        <v>58.7913</v>
      </c>
      <c r="BO8" s="1">
        <v>59.565199999999997</v>
      </c>
      <c r="BQ8" s="1">
        <v>62.59</v>
      </c>
      <c r="BR8" s="1">
        <v>61.11</v>
      </c>
      <c r="BS8" s="1">
        <v>60.29</v>
      </c>
      <c r="BT8" s="1">
        <v>60.07</v>
      </c>
      <c r="BU8" s="1">
        <v>60.96</v>
      </c>
      <c r="BW8" s="1">
        <v>57.41</v>
      </c>
      <c r="BX8" s="1">
        <v>57.33</v>
      </c>
      <c r="BZ8" s="1">
        <v>56.52</v>
      </c>
      <c r="CB8" s="1">
        <v>59</v>
      </c>
      <c r="CC8" s="1">
        <v>59</v>
      </c>
      <c r="CD8" s="1">
        <v>58.71</v>
      </c>
      <c r="CE8" s="1">
        <v>58.36</v>
      </c>
      <c r="CG8" s="1">
        <v>56.781700000000001</v>
      </c>
      <c r="CH8" s="1">
        <v>56.764400000000002</v>
      </c>
      <c r="CI8" s="1">
        <v>56.889899999999997</v>
      </c>
      <c r="CJ8" s="1">
        <v>56.883200000000002</v>
      </c>
      <c r="CK8" s="1">
        <v>56.818899999999999</v>
      </c>
      <c r="CL8" s="1">
        <v>63.345199999999998</v>
      </c>
      <c r="CM8" s="1">
        <v>63.1372</v>
      </c>
      <c r="CN8" s="1">
        <v>62.276499999999999</v>
      </c>
      <c r="CO8" s="1">
        <v>63.150100000000002</v>
      </c>
      <c r="CP8" s="1">
        <v>62.381</v>
      </c>
      <c r="CQ8" s="1">
        <v>63.195099999999996</v>
      </c>
      <c r="CR8" s="1"/>
      <c r="CS8" s="1"/>
      <c r="CT8" s="1">
        <v>58.839399999999998</v>
      </c>
      <c r="CU8" s="1">
        <v>59.043799999999997</v>
      </c>
      <c r="CV8" s="1">
        <v>58.846400000000003</v>
      </c>
      <c r="CW8" s="1">
        <v>58.869799999999998</v>
      </c>
      <c r="CX8" s="1">
        <v>58.525399999999998</v>
      </c>
      <c r="CY8" s="31">
        <f>AVERAGE(CT8:CX8)</f>
        <v>58.824959999999997</v>
      </c>
      <c r="CZ8" s="1">
        <v>56.761699999999998</v>
      </c>
      <c r="DA8" s="1">
        <v>56.735199999999999</v>
      </c>
      <c r="DB8" s="1">
        <v>56.581600000000002</v>
      </c>
      <c r="DC8" s="1">
        <v>56.768900000000002</v>
      </c>
      <c r="DD8" s="1">
        <v>57.028500000000001</v>
      </c>
      <c r="DE8" s="1">
        <v>56.591299999999997</v>
      </c>
      <c r="DG8" s="1">
        <v>56.48</v>
      </c>
      <c r="DH8" s="1">
        <v>56.78</v>
      </c>
      <c r="DI8" s="1">
        <v>56.89</v>
      </c>
      <c r="DJ8" s="1"/>
      <c r="DK8" s="1">
        <v>60.853999999999999</v>
      </c>
      <c r="DL8" s="1">
        <v>60.663899999999998</v>
      </c>
      <c r="DM8" s="1">
        <v>60.689500000000002</v>
      </c>
      <c r="DN8" s="1">
        <v>60.595599999999997</v>
      </c>
      <c r="DP8" s="1">
        <v>60.685600000000001</v>
      </c>
      <c r="DQ8" s="1">
        <v>60.632100000000001</v>
      </c>
      <c r="DR8" s="1">
        <v>60.692599999999999</v>
      </c>
      <c r="DS8" s="1">
        <v>60.274299999999997</v>
      </c>
      <c r="DT8" s="1">
        <v>60.540799999999997</v>
      </c>
      <c r="DU8" s="1">
        <v>60.2438</v>
      </c>
      <c r="DV8" s="1">
        <v>60.6569</v>
      </c>
      <c r="DW8" s="1">
        <v>60.466999999999999</v>
      </c>
      <c r="DX8" s="1">
        <v>60.474600000000002</v>
      </c>
      <c r="DZ8" s="1">
        <v>54.457799999999999</v>
      </c>
      <c r="EA8" s="1">
        <v>54.651800000000001</v>
      </c>
      <c r="EB8" s="1">
        <v>54.263599999999997</v>
      </c>
      <c r="EC8" s="1">
        <v>54.577500000000001</v>
      </c>
      <c r="EE8" s="1">
        <v>59.09</v>
      </c>
      <c r="EG8" s="1">
        <v>62.71</v>
      </c>
      <c r="EH8" s="1">
        <v>61.34</v>
      </c>
      <c r="EI8" s="1">
        <v>60.93</v>
      </c>
      <c r="EJ8" s="1">
        <v>59.43</v>
      </c>
      <c r="EK8" s="1">
        <v>59.43</v>
      </c>
      <c r="EL8" s="10"/>
    </row>
    <row r="9" spans="1:142" ht="16.5" x14ac:dyDescent="0.45">
      <c r="A9" t="s">
        <v>68</v>
      </c>
      <c r="B9" s="8" t="s">
        <v>69</v>
      </c>
      <c r="C9" s="8" t="s">
        <v>69</v>
      </c>
      <c r="D9" s="8" t="s">
        <v>69</v>
      </c>
      <c r="E9" s="8" t="s">
        <v>69</v>
      </c>
      <c r="F9" s="8" t="s">
        <v>69</v>
      </c>
      <c r="G9" s="8" t="s">
        <v>69</v>
      </c>
      <c r="H9" s="8" t="s">
        <v>69</v>
      </c>
      <c r="I9" s="8" t="s">
        <v>69</v>
      </c>
      <c r="J9" s="8" t="s">
        <v>69</v>
      </c>
      <c r="K9" s="1"/>
      <c r="L9" s="8" t="s">
        <v>69</v>
      </c>
      <c r="M9" s="8" t="s">
        <v>69</v>
      </c>
      <c r="N9" s="8" t="s">
        <v>69</v>
      </c>
      <c r="O9" s="8" t="s">
        <v>69</v>
      </c>
      <c r="P9" s="8" t="s">
        <v>69</v>
      </c>
      <c r="Q9" s="8" t="s">
        <v>69</v>
      </c>
      <c r="R9" s="8" t="s">
        <v>69</v>
      </c>
      <c r="S9" s="8" t="s">
        <v>69</v>
      </c>
      <c r="T9" s="8" t="s">
        <v>69</v>
      </c>
      <c r="U9" s="8" t="s">
        <v>69</v>
      </c>
      <c r="V9" s="1"/>
      <c r="W9" s="1">
        <v>9.3010999999999996E-2</v>
      </c>
      <c r="X9" s="1">
        <v>9.9469000000000002E-2</v>
      </c>
      <c r="Y9" s="1">
        <v>8.5973999999999995E-2</v>
      </c>
      <c r="Z9" s="1"/>
      <c r="AA9" s="1">
        <v>8.3895999999999998E-2</v>
      </c>
      <c r="AB9" s="1">
        <v>8.6753999999999998E-2</v>
      </c>
      <c r="AC9" s="1">
        <v>8.5653000000000007E-2</v>
      </c>
      <c r="AD9" s="1"/>
      <c r="AE9" s="1">
        <v>7.9757999999999996E-2</v>
      </c>
      <c r="AF9" s="1">
        <v>0.10559200000000001</v>
      </c>
      <c r="AG9" s="1"/>
      <c r="AH9" s="8" t="s">
        <v>69</v>
      </c>
      <c r="AI9" s="8" t="s">
        <v>69</v>
      </c>
      <c r="AJ9" s="8" t="s">
        <v>69</v>
      </c>
      <c r="AK9" s="8" t="s">
        <v>69</v>
      </c>
      <c r="AM9" s="8" t="s">
        <v>69</v>
      </c>
      <c r="AN9" s="8" t="s">
        <v>69</v>
      </c>
      <c r="AO9" s="8" t="s">
        <v>69</v>
      </c>
      <c r="AP9" s="8" t="s">
        <v>69</v>
      </c>
      <c r="AQ9" s="8" t="s">
        <v>69</v>
      </c>
      <c r="AR9" s="8" t="s">
        <v>69</v>
      </c>
      <c r="AT9" s="8" t="s">
        <v>69</v>
      </c>
      <c r="AU9" s="8" t="s">
        <v>69</v>
      </c>
      <c r="AV9" s="8" t="s">
        <v>69</v>
      </c>
      <c r="AW9" s="8" t="s">
        <v>69</v>
      </c>
      <c r="AX9" s="8" t="s">
        <v>69</v>
      </c>
      <c r="AY9" s="8" t="s">
        <v>69</v>
      </c>
      <c r="AZ9" s="8" t="s">
        <v>69</v>
      </c>
      <c r="BA9" s="8" t="s">
        <v>69</v>
      </c>
      <c r="BB9" s="8" t="s">
        <v>69</v>
      </c>
      <c r="BD9" s="8" t="s">
        <v>69</v>
      </c>
      <c r="BE9" s="8" t="s">
        <v>69</v>
      </c>
      <c r="BF9" s="8" t="s">
        <v>69</v>
      </c>
      <c r="BG9" s="8" t="s">
        <v>69</v>
      </c>
      <c r="BH9" s="8" t="s">
        <v>69</v>
      </c>
      <c r="BJ9" s="8" t="s">
        <v>69</v>
      </c>
      <c r="BK9" s="8" t="s">
        <v>69</v>
      </c>
      <c r="BL9" s="8" t="s">
        <v>69</v>
      </c>
      <c r="BM9" s="8" t="s">
        <v>69</v>
      </c>
      <c r="BN9" s="8" t="s">
        <v>69</v>
      </c>
      <c r="BO9" s="8" t="s">
        <v>69</v>
      </c>
      <c r="BQ9" s="1">
        <v>0.2</v>
      </c>
      <c r="BR9" s="1">
        <v>0.2</v>
      </c>
      <c r="BS9" s="1">
        <v>0.18</v>
      </c>
      <c r="BT9" s="1">
        <v>0.2</v>
      </c>
      <c r="BU9" s="1">
        <v>0.2</v>
      </c>
      <c r="BW9" s="1">
        <v>0.23</v>
      </c>
      <c r="BX9" s="1">
        <v>0.23</v>
      </c>
      <c r="BZ9" s="1">
        <v>0.25</v>
      </c>
      <c r="CB9" s="8" t="s">
        <v>69</v>
      </c>
      <c r="CC9" s="8" t="s">
        <v>69</v>
      </c>
      <c r="CD9" s="8" t="s">
        <v>69</v>
      </c>
      <c r="CE9" s="8" t="s">
        <v>69</v>
      </c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31"/>
      <c r="CZ9" s="1"/>
      <c r="DA9" s="1"/>
      <c r="DB9" s="1"/>
      <c r="DC9" s="1"/>
      <c r="DD9" s="1"/>
      <c r="DE9" s="1"/>
      <c r="DG9" s="8" t="s">
        <v>69</v>
      </c>
      <c r="DH9" s="8" t="s">
        <v>69</v>
      </c>
      <c r="DI9" s="1"/>
      <c r="DJ9" s="1"/>
      <c r="DK9" s="8" t="s">
        <v>69</v>
      </c>
      <c r="DL9" s="8" t="s">
        <v>69</v>
      </c>
      <c r="DM9" s="8" t="s">
        <v>69</v>
      </c>
      <c r="DN9" s="8" t="s">
        <v>69</v>
      </c>
      <c r="DP9" s="8" t="s">
        <v>69</v>
      </c>
      <c r="DQ9" s="8" t="s">
        <v>69</v>
      </c>
      <c r="DR9" s="8" t="s">
        <v>69</v>
      </c>
      <c r="DS9" s="8" t="s">
        <v>69</v>
      </c>
      <c r="DT9" s="8" t="s">
        <v>69</v>
      </c>
      <c r="DU9" s="8" t="s">
        <v>69</v>
      </c>
      <c r="DV9" s="8" t="s">
        <v>69</v>
      </c>
      <c r="DW9" s="8" t="s">
        <v>69</v>
      </c>
      <c r="DX9" s="8" t="s">
        <v>69</v>
      </c>
      <c r="DZ9" s="1"/>
      <c r="EA9" s="1"/>
      <c r="EB9" s="1"/>
      <c r="EC9" s="1"/>
      <c r="EE9" s="8" t="s">
        <v>69</v>
      </c>
      <c r="EG9" s="8" t="s">
        <v>69</v>
      </c>
      <c r="EH9" s="8" t="s">
        <v>69</v>
      </c>
      <c r="EI9" s="8" t="s">
        <v>69</v>
      </c>
      <c r="EJ9" s="8" t="s">
        <v>69</v>
      </c>
      <c r="EK9" s="8" t="s">
        <v>69</v>
      </c>
      <c r="EL9" s="5"/>
    </row>
    <row r="10" spans="1:142" ht="16.5" x14ac:dyDescent="0.45">
      <c r="A10" t="s">
        <v>56</v>
      </c>
      <c r="B10" s="1">
        <v>2.88</v>
      </c>
      <c r="C10" s="1">
        <v>2.75</v>
      </c>
      <c r="D10" s="1">
        <v>3.22</v>
      </c>
      <c r="E10" s="1">
        <v>2.41</v>
      </c>
      <c r="F10" s="1">
        <v>5.36</v>
      </c>
      <c r="G10" s="1">
        <v>4.12</v>
      </c>
      <c r="H10" s="1">
        <v>0.91</v>
      </c>
      <c r="I10" s="1">
        <v>0.48</v>
      </c>
      <c r="J10" s="1">
        <v>0.38</v>
      </c>
      <c r="K10" s="1"/>
      <c r="L10" s="1">
        <v>1.99678</v>
      </c>
      <c r="M10" s="1">
        <v>1.9497500000000001</v>
      </c>
      <c r="N10" s="1">
        <v>2.3054199999999998</v>
      </c>
      <c r="O10" s="1">
        <v>2.3442400000000001</v>
      </c>
      <c r="P10" s="1">
        <v>2.3336000000000001</v>
      </c>
      <c r="Q10" s="1">
        <v>2.1891600000000002</v>
      </c>
      <c r="R10" s="1">
        <v>2.22451</v>
      </c>
      <c r="S10" s="1">
        <v>2.2943699999999998</v>
      </c>
      <c r="T10" s="1">
        <v>2.27542</v>
      </c>
      <c r="U10" s="1">
        <v>2.3124899999999999</v>
      </c>
      <c r="V10" s="1"/>
      <c r="W10" s="1">
        <v>0.88817000000000002</v>
      </c>
      <c r="X10" s="1">
        <v>0.90098900000000004</v>
      </c>
      <c r="Y10" s="1">
        <v>0.90108299999999997</v>
      </c>
      <c r="Z10" s="1"/>
      <c r="AA10" s="1">
        <v>0.62259100000000001</v>
      </c>
      <c r="AB10" s="1">
        <v>0.593773</v>
      </c>
      <c r="AC10" s="1">
        <v>0.61138599999999999</v>
      </c>
      <c r="AD10" s="1"/>
      <c r="AE10" s="1">
        <v>0.96515399999999996</v>
      </c>
      <c r="AF10" s="1">
        <v>0.99925699999999995</v>
      </c>
      <c r="AG10" s="1"/>
      <c r="AH10" s="1">
        <v>0</v>
      </c>
      <c r="AI10" s="1">
        <v>0</v>
      </c>
      <c r="AJ10" s="1">
        <v>0</v>
      </c>
      <c r="AK10" s="1">
        <v>0</v>
      </c>
      <c r="AM10" s="1">
        <v>2.38</v>
      </c>
      <c r="AN10" s="1">
        <v>3.09</v>
      </c>
      <c r="AO10" s="1">
        <v>8.44</v>
      </c>
      <c r="AP10" s="1">
        <v>2.0299999999999998</v>
      </c>
      <c r="AQ10" s="1">
        <v>9.8800000000000008</v>
      </c>
      <c r="AR10" s="1">
        <v>2.58</v>
      </c>
      <c r="AT10" s="1">
        <v>2.2950300000000001</v>
      </c>
      <c r="AU10" s="1">
        <v>2.2951800000000002</v>
      </c>
      <c r="AV10" s="1">
        <v>2.20777</v>
      </c>
      <c r="AW10" s="1">
        <v>2.27338</v>
      </c>
      <c r="AX10" s="1">
        <v>2.2436199999999999</v>
      </c>
      <c r="AY10" s="1">
        <v>2.19279</v>
      </c>
      <c r="AZ10" s="1">
        <v>2.2313200000000002</v>
      </c>
      <c r="BA10" s="1">
        <v>2.2249400000000001</v>
      </c>
      <c r="BB10" s="1">
        <v>2.1147800000000001</v>
      </c>
      <c r="BD10" s="1">
        <v>0.146035</v>
      </c>
      <c r="BE10" s="1">
        <v>0.146949</v>
      </c>
      <c r="BF10" s="1">
        <v>0.14507999999999999</v>
      </c>
      <c r="BG10" s="1">
        <v>0.14862300000000001</v>
      </c>
      <c r="BH10" s="1">
        <v>0.14896499999999999</v>
      </c>
      <c r="BJ10" s="1">
        <v>0.13187699999999999</v>
      </c>
      <c r="BK10" s="1">
        <v>0.15462699999999999</v>
      </c>
      <c r="BL10" s="1">
        <v>0.14277400000000001</v>
      </c>
      <c r="BM10" s="1">
        <v>0.14469899999999999</v>
      </c>
      <c r="BN10" s="1">
        <v>0.12950300000000001</v>
      </c>
      <c r="BO10" s="1">
        <v>0.14679500000000001</v>
      </c>
      <c r="BQ10" s="1">
        <v>0.39</v>
      </c>
      <c r="BR10" s="1">
        <v>0.32</v>
      </c>
      <c r="BS10" s="1">
        <v>0.27</v>
      </c>
      <c r="BT10" s="1">
        <v>0.23</v>
      </c>
      <c r="BU10" s="1">
        <v>0.33</v>
      </c>
      <c r="BW10" s="1">
        <v>0.5</v>
      </c>
      <c r="BX10" s="1">
        <v>0.76</v>
      </c>
      <c r="BZ10" s="1">
        <v>0.09</v>
      </c>
      <c r="CB10" s="1">
        <v>7.0000000000000007E-2</v>
      </c>
      <c r="CC10" s="1">
        <v>0.01</v>
      </c>
      <c r="CD10" s="1">
        <v>0</v>
      </c>
      <c r="CE10" s="1">
        <v>0.13</v>
      </c>
      <c r="CG10" s="1">
        <v>0.35981400000000002</v>
      </c>
      <c r="CH10" s="1">
        <v>0.361099</v>
      </c>
      <c r="CI10" s="1">
        <v>0.35961100000000001</v>
      </c>
      <c r="CJ10" s="1">
        <v>0.36377100000000001</v>
      </c>
      <c r="CK10" s="1">
        <v>0.36490099999999998</v>
      </c>
      <c r="CL10" s="1">
        <v>0.45121600000000001</v>
      </c>
      <c r="CM10" s="1">
        <v>0.453598</v>
      </c>
      <c r="CN10" s="1">
        <v>0.43520300000000001</v>
      </c>
      <c r="CO10" s="1">
        <v>0.453623</v>
      </c>
      <c r="CP10" s="1">
        <v>0.43053799999999998</v>
      </c>
      <c r="CQ10" s="1">
        <v>0.45056299999999999</v>
      </c>
      <c r="CR10" s="1"/>
      <c r="CS10" s="1"/>
      <c r="CT10" s="1">
        <v>0.146035</v>
      </c>
      <c r="CU10" s="1">
        <v>0.146949</v>
      </c>
      <c r="CV10" s="1">
        <v>0.14507999999999999</v>
      </c>
      <c r="CW10" s="1">
        <v>0.14862300000000001</v>
      </c>
      <c r="CX10" s="1">
        <v>0.14896499999999999</v>
      </c>
      <c r="CY10" s="31">
        <f t="shared" ref="CY10:CY16" si="0">AVERAGE(CT10:CX10)</f>
        <v>0.14713039999999999</v>
      </c>
      <c r="CZ10" s="1">
        <v>0.376141</v>
      </c>
      <c r="DA10" s="1">
        <v>0.37796400000000002</v>
      </c>
      <c r="DB10" s="1">
        <v>0.37769599999999998</v>
      </c>
      <c r="DC10" s="1">
        <v>0.38053700000000001</v>
      </c>
      <c r="DD10" s="1">
        <v>0.37474800000000003</v>
      </c>
      <c r="DE10" s="1">
        <v>0.37960899999999997</v>
      </c>
      <c r="DG10" s="1">
        <v>0.22</v>
      </c>
      <c r="DH10" s="1">
        <v>0</v>
      </c>
      <c r="DI10" s="1">
        <v>0.02</v>
      </c>
      <c r="DJ10" s="1"/>
      <c r="DK10" s="1">
        <v>2.5430000000000001E-2</v>
      </c>
      <c r="DL10" s="1">
        <v>2.5335E-2</v>
      </c>
      <c r="DM10" s="1">
        <v>2.3019000000000001E-2</v>
      </c>
      <c r="DN10" s="1">
        <v>2.6616999999999998E-2</v>
      </c>
      <c r="DP10" s="1">
        <v>2.5309000000000002E-2</v>
      </c>
      <c r="DQ10" s="1">
        <v>1.4996000000000001E-2</v>
      </c>
      <c r="DR10" s="1">
        <v>2.3723000000000001E-2</v>
      </c>
      <c r="DS10" s="1">
        <v>2.2741999999999998E-2</v>
      </c>
      <c r="DT10" s="1">
        <v>1.6192000000000002E-2</v>
      </c>
      <c r="DU10" s="1">
        <v>2.0205000000000001E-2</v>
      </c>
      <c r="DV10" s="1">
        <v>1.4308E-2</v>
      </c>
      <c r="DW10" s="1">
        <v>1.242E-2</v>
      </c>
      <c r="DX10" s="1">
        <v>2.4858999999999999E-2</v>
      </c>
      <c r="DZ10" s="1">
        <v>0.232039</v>
      </c>
      <c r="EA10" s="1">
        <v>0.238285</v>
      </c>
      <c r="EB10" s="1">
        <v>0.23567099999999999</v>
      </c>
      <c r="EC10" s="1">
        <v>0.23818300000000001</v>
      </c>
      <c r="EE10" s="1">
        <v>1.0900000000000001</v>
      </c>
      <c r="EG10" s="1">
        <v>1.07</v>
      </c>
      <c r="EH10" s="1">
        <v>2.21</v>
      </c>
      <c r="EI10" s="1">
        <v>2.16</v>
      </c>
      <c r="EJ10" s="1">
        <v>2.14</v>
      </c>
      <c r="EK10" s="1">
        <v>3.66</v>
      </c>
    </row>
    <row r="11" spans="1:142" ht="16.5" x14ac:dyDescent="0.45">
      <c r="A11" t="s">
        <v>66</v>
      </c>
      <c r="B11" s="1">
        <v>23.14</v>
      </c>
      <c r="C11" s="1">
        <v>23.16</v>
      </c>
      <c r="D11" s="1">
        <v>23.34</v>
      </c>
      <c r="E11" s="1">
        <v>23.69</v>
      </c>
      <c r="F11" s="1">
        <v>25.35</v>
      </c>
      <c r="G11" s="1">
        <v>24.07</v>
      </c>
      <c r="H11" s="1">
        <v>20.57</v>
      </c>
      <c r="I11" s="1">
        <v>36.880000000000003</v>
      </c>
      <c r="J11" s="1">
        <v>36.69</v>
      </c>
      <c r="K11" s="1"/>
      <c r="L11" s="1">
        <v>22.932500000000001</v>
      </c>
      <c r="M11" s="1">
        <v>23.174099999999999</v>
      </c>
      <c r="N11" s="1">
        <v>23.058700000000002</v>
      </c>
      <c r="O11" s="1">
        <v>22.593299999999999</v>
      </c>
      <c r="P11" s="1">
        <v>23.151299999999999</v>
      </c>
      <c r="Q11" s="1">
        <v>22.8964</v>
      </c>
      <c r="R11" s="1">
        <v>22.907</v>
      </c>
      <c r="S11" s="1">
        <v>22.946000000000002</v>
      </c>
      <c r="T11" s="1">
        <v>23.1404</v>
      </c>
      <c r="U11" s="1">
        <v>22.854399999999998</v>
      </c>
      <c r="V11" s="1"/>
      <c r="W11" s="1">
        <v>19.241599999999998</v>
      </c>
      <c r="X11" s="1">
        <v>19.5078</v>
      </c>
      <c r="Y11" s="1">
        <v>19.52</v>
      </c>
      <c r="Z11" s="1"/>
      <c r="AA11" s="1">
        <v>19.3049</v>
      </c>
      <c r="AB11" s="1">
        <v>19.3187</v>
      </c>
      <c r="AC11" s="1">
        <v>19.405000000000001</v>
      </c>
      <c r="AD11" s="1"/>
      <c r="AE11" s="1">
        <v>19.601400000000002</v>
      </c>
      <c r="AF11" s="1">
        <v>19.478400000000001</v>
      </c>
      <c r="AG11" s="1"/>
      <c r="AH11" s="1">
        <v>25.74</v>
      </c>
      <c r="AI11" s="1">
        <v>25.61</v>
      </c>
      <c r="AJ11" s="1">
        <v>25.65</v>
      </c>
      <c r="AK11" s="1">
        <v>25.91</v>
      </c>
      <c r="AM11" s="1">
        <v>20.89</v>
      </c>
      <c r="AN11" s="1">
        <v>21.1</v>
      </c>
      <c r="AO11" s="1">
        <v>24.16</v>
      </c>
      <c r="AP11" s="1">
        <v>20.64</v>
      </c>
      <c r="AQ11" s="1">
        <v>9.68</v>
      </c>
      <c r="AR11" s="1">
        <v>20.73</v>
      </c>
      <c r="AT11" s="1">
        <v>20.563199999999998</v>
      </c>
      <c r="AU11" s="1">
        <v>20.5078</v>
      </c>
      <c r="AV11" s="1">
        <v>20.811199999999999</v>
      </c>
      <c r="AW11" s="1">
        <v>20.423400000000001</v>
      </c>
      <c r="AX11" s="1">
        <v>20.680800000000001</v>
      </c>
      <c r="AY11" s="1">
        <v>20.285499999999999</v>
      </c>
      <c r="AZ11" s="1">
        <v>20.5306</v>
      </c>
      <c r="BA11" s="1">
        <v>20.782900000000001</v>
      </c>
      <c r="BB11" s="1">
        <v>20.598500000000001</v>
      </c>
      <c r="BD11" s="1">
        <v>26.327400000000001</v>
      </c>
      <c r="BE11" s="1">
        <v>26.211200000000002</v>
      </c>
      <c r="BF11" s="1">
        <v>26.263100000000001</v>
      </c>
      <c r="BG11" s="1">
        <v>24.175699999999999</v>
      </c>
      <c r="BH11" s="1">
        <v>25.908999999999999</v>
      </c>
      <c r="BJ11" s="1">
        <v>24.8796</v>
      </c>
      <c r="BK11" s="1">
        <v>24.251000000000001</v>
      </c>
      <c r="BL11" s="1">
        <v>22.7026</v>
      </c>
      <c r="BM11" s="1">
        <v>23.0548</v>
      </c>
      <c r="BN11" s="1">
        <v>23.719899999999999</v>
      </c>
      <c r="BO11" s="1">
        <v>21.9071</v>
      </c>
      <c r="BQ11" s="1">
        <v>18.89</v>
      </c>
      <c r="BR11" s="1">
        <v>20.39</v>
      </c>
      <c r="BS11" s="1">
        <v>19.260000000000002</v>
      </c>
      <c r="BT11" s="1">
        <v>19.03</v>
      </c>
      <c r="BU11" s="1">
        <v>19.86</v>
      </c>
      <c r="BW11" s="1">
        <v>23.61</v>
      </c>
      <c r="BX11" s="1">
        <v>23.75</v>
      </c>
      <c r="BZ11" s="1">
        <v>25</v>
      </c>
      <c r="CB11" s="1">
        <v>22.27</v>
      </c>
      <c r="CC11" s="1">
        <v>22.25</v>
      </c>
      <c r="CD11" s="1">
        <v>22.21</v>
      </c>
      <c r="CE11" s="1">
        <v>22.89</v>
      </c>
      <c r="CG11" s="1">
        <v>25.832100000000001</v>
      </c>
      <c r="CH11" s="1">
        <v>25.914400000000001</v>
      </c>
      <c r="CI11" s="1">
        <v>25.822099999999999</v>
      </c>
      <c r="CJ11" s="1">
        <v>25.9011</v>
      </c>
      <c r="CK11" s="1">
        <v>25.754999999999999</v>
      </c>
      <c r="CL11" s="1">
        <v>8.4617699999999996</v>
      </c>
      <c r="CM11" s="1">
        <v>8.7735900000000004</v>
      </c>
      <c r="CN11" s="1">
        <v>7.7876200000000004</v>
      </c>
      <c r="CO11" s="1">
        <v>8.6698699999999995</v>
      </c>
      <c r="CP11" s="1">
        <v>8.2599199999999993</v>
      </c>
      <c r="CQ11" s="1">
        <v>8.7231100000000001</v>
      </c>
      <c r="CR11" s="1"/>
      <c r="CS11" s="1"/>
      <c r="CT11" s="1">
        <v>26.327400000000001</v>
      </c>
      <c r="CU11" s="1">
        <v>26.211200000000002</v>
      </c>
      <c r="CV11" s="1">
        <v>26.263100000000001</v>
      </c>
      <c r="CW11" s="1">
        <v>24.175699999999999</v>
      </c>
      <c r="CX11" s="1">
        <v>25.908999999999999</v>
      </c>
      <c r="CY11" s="31">
        <f t="shared" si="0"/>
        <v>25.777280000000001</v>
      </c>
      <c r="CZ11" s="1">
        <v>26.221900000000002</v>
      </c>
      <c r="DA11" s="1">
        <v>26.606200000000001</v>
      </c>
      <c r="DB11" s="1">
        <v>26.353300000000001</v>
      </c>
      <c r="DC11" s="1">
        <v>26.476900000000001</v>
      </c>
      <c r="DD11" s="1">
        <v>26.291499999999999</v>
      </c>
      <c r="DE11" s="1">
        <v>26.177900000000001</v>
      </c>
      <c r="DG11" s="1">
        <v>24.47</v>
      </c>
      <c r="DH11" s="1">
        <v>24.54</v>
      </c>
      <c r="DI11" s="1">
        <v>24.3</v>
      </c>
      <c r="DJ11" s="1"/>
      <c r="DK11" s="1">
        <v>22.516100000000002</v>
      </c>
      <c r="DL11" s="1">
        <v>22.681000000000001</v>
      </c>
      <c r="DM11" s="1">
        <v>22.5871</v>
      </c>
      <c r="DN11" s="1">
        <v>22.627199999999998</v>
      </c>
      <c r="DP11" s="1">
        <v>21.728100000000001</v>
      </c>
      <c r="DQ11" s="1">
        <v>21.6462</v>
      </c>
      <c r="DR11" s="1">
        <v>21.637899999999998</v>
      </c>
      <c r="DS11" s="1">
        <v>21.6707</v>
      </c>
      <c r="DT11" s="1">
        <v>21.589400000000001</v>
      </c>
      <c r="DU11" s="1">
        <v>21.568000000000001</v>
      </c>
      <c r="DV11" s="1">
        <v>21.684799999999999</v>
      </c>
      <c r="DW11" s="1">
        <v>21.781400000000001</v>
      </c>
      <c r="DX11" s="1">
        <v>21.5215</v>
      </c>
      <c r="DZ11" s="1">
        <v>27.089300000000001</v>
      </c>
      <c r="EA11" s="1">
        <v>27.0688</v>
      </c>
      <c r="EB11" s="1">
        <v>27.180900000000001</v>
      </c>
      <c r="EC11" s="1">
        <v>27.4101</v>
      </c>
      <c r="EE11" s="1">
        <v>20.04</v>
      </c>
      <c r="EG11" s="1">
        <v>16.64</v>
      </c>
      <c r="EH11" s="1">
        <v>16.53</v>
      </c>
      <c r="EI11" s="1">
        <v>16.82</v>
      </c>
      <c r="EJ11" s="1">
        <v>17.420000000000002</v>
      </c>
      <c r="EK11" s="1">
        <v>17.38</v>
      </c>
    </row>
    <row r="12" spans="1:142" x14ac:dyDescent="0.35">
      <c r="A12" t="s">
        <v>3</v>
      </c>
      <c r="B12" s="1">
        <v>0.18</v>
      </c>
      <c r="C12" s="1">
        <v>0.18</v>
      </c>
      <c r="D12" s="1">
        <v>0.16</v>
      </c>
      <c r="E12" s="1">
        <v>0.17</v>
      </c>
      <c r="F12" s="1">
        <v>0.16</v>
      </c>
      <c r="G12" s="1">
        <v>0.18</v>
      </c>
      <c r="H12" s="1">
        <v>0.16</v>
      </c>
      <c r="I12" s="1">
        <v>0.34</v>
      </c>
      <c r="J12" s="1">
        <v>0.32</v>
      </c>
      <c r="K12" s="1"/>
      <c r="L12" s="1">
        <v>0.14841099999999999</v>
      </c>
      <c r="M12" s="1">
        <v>0.14966499999999999</v>
      </c>
      <c r="N12" s="1">
        <v>0.165598</v>
      </c>
      <c r="O12" s="1">
        <v>0.168349</v>
      </c>
      <c r="P12" s="1">
        <v>0.16064300000000001</v>
      </c>
      <c r="Q12" s="1">
        <v>0.14238999999999999</v>
      </c>
      <c r="R12" s="1">
        <v>0.14783299999999999</v>
      </c>
      <c r="S12" s="1">
        <v>0.15245300000000001</v>
      </c>
      <c r="T12" s="1">
        <v>0.16705999999999999</v>
      </c>
      <c r="U12" s="1">
        <v>0.15999099999999999</v>
      </c>
      <c r="V12" s="1"/>
      <c r="W12" s="1">
        <v>0.13820199999999999</v>
      </c>
      <c r="X12" s="1">
        <v>0.15182200000000001</v>
      </c>
      <c r="Y12" s="1">
        <v>0.13086600000000001</v>
      </c>
      <c r="Z12" s="1"/>
      <c r="AA12" s="1">
        <v>0.110528</v>
      </c>
      <c r="AB12" s="1">
        <v>0.13708600000000001</v>
      </c>
      <c r="AC12" s="1">
        <v>0.13472300000000001</v>
      </c>
      <c r="AD12" s="1"/>
      <c r="AE12" s="1">
        <v>0.120089</v>
      </c>
      <c r="AF12" s="1">
        <v>0.14601800000000001</v>
      </c>
      <c r="AG12" s="1"/>
      <c r="AH12" s="1">
        <v>0.14000000000000001</v>
      </c>
      <c r="AI12" s="1">
        <v>0.1</v>
      </c>
      <c r="AJ12" s="1">
        <v>0.08</v>
      </c>
      <c r="AK12" s="1">
        <v>0.13</v>
      </c>
      <c r="AM12" s="1">
        <v>0.08</v>
      </c>
      <c r="AN12" s="1">
        <v>0.1</v>
      </c>
      <c r="AO12" s="1">
        <v>0.12</v>
      </c>
      <c r="AP12" s="1">
        <v>0.09</v>
      </c>
      <c r="AQ12" s="1">
        <v>0.05</v>
      </c>
      <c r="AR12" s="1">
        <v>0.11</v>
      </c>
      <c r="AT12" s="1">
        <v>0.164102</v>
      </c>
      <c r="AU12" s="1">
        <v>0.13591700000000001</v>
      </c>
      <c r="AV12" s="1">
        <v>0.147673</v>
      </c>
      <c r="AW12" s="1">
        <v>0.13955899999999999</v>
      </c>
      <c r="AX12" s="1">
        <v>0.161582</v>
      </c>
      <c r="AY12" s="1">
        <v>0.12973799999999999</v>
      </c>
      <c r="AZ12" s="1">
        <v>0.152337</v>
      </c>
      <c r="BA12" s="1">
        <v>0.15471299999999999</v>
      </c>
      <c r="BB12" s="1">
        <v>0.164494</v>
      </c>
      <c r="BD12" s="1">
        <v>0.159918</v>
      </c>
      <c r="BE12" s="1">
        <v>0.16842699999999999</v>
      </c>
      <c r="BF12" s="1">
        <v>0.16450699999999999</v>
      </c>
      <c r="BG12" s="1">
        <v>0.14441699999999999</v>
      </c>
      <c r="BH12" s="1">
        <v>0.16192200000000001</v>
      </c>
      <c r="BJ12" s="1">
        <v>0.16572300000000001</v>
      </c>
      <c r="BK12" s="1">
        <v>0.14763100000000001</v>
      </c>
      <c r="BL12" s="1">
        <v>0.16886000000000001</v>
      </c>
      <c r="BM12" s="1">
        <v>0.14671400000000001</v>
      </c>
      <c r="BN12" s="1">
        <v>0.157975</v>
      </c>
      <c r="BO12" s="1">
        <v>0.13241600000000001</v>
      </c>
      <c r="BQ12" s="1">
        <v>0.14000000000000001</v>
      </c>
      <c r="BR12" s="1">
        <v>0.14000000000000001</v>
      </c>
      <c r="BS12" s="1">
        <v>0.17</v>
      </c>
      <c r="BT12" s="1">
        <v>0.16</v>
      </c>
      <c r="BU12" s="1">
        <v>0.12</v>
      </c>
      <c r="BW12" s="1">
        <v>0.15</v>
      </c>
      <c r="BX12" s="1">
        <v>0.16</v>
      </c>
      <c r="BZ12" s="1">
        <v>0.18</v>
      </c>
      <c r="CB12" s="1">
        <v>0.17</v>
      </c>
      <c r="CC12" s="1">
        <v>0.11</v>
      </c>
      <c r="CD12" s="1">
        <v>0.09</v>
      </c>
      <c r="CE12" s="1">
        <v>0.12</v>
      </c>
      <c r="CG12" s="1">
        <v>0.170736</v>
      </c>
      <c r="CH12" s="1">
        <v>0.17075499999999999</v>
      </c>
      <c r="CI12" s="1">
        <v>0.174015</v>
      </c>
      <c r="CJ12" s="1">
        <v>0.170235</v>
      </c>
      <c r="CK12" s="1">
        <v>0.17572099999999999</v>
      </c>
      <c r="CL12" s="1">
        <v>7.0660000000000001E-2</v>
      </c>
      <c r="CM12" s="1">
        <v>7.4867000000000003E-2</v>
      </c>
      <c r="CN12" s="1">
        <v>6.6894999999999996E-2</v>
      </c>
      <c r="CO12" s="1">
        <v>7.2690000000000005E-2</v>
      </c>
      <c r="CP12" s="1">
        <v>7.0821999999999996E-2</v>
      </c>
      <c r="CQ12" s="1">
        <v>7.4036000000000005E-2</v>
      </c>
      <c r="CR12" s="1"/>
      <c r="CS12" s="1"/>
      <c r="CT12" s="1">
        <v>0.159918</v>
      </c>
      <c r="CU12" s="1">
        <v>0.16842699999999999</v>
      </c>
      <c r="CV12" s="1">
        <v>0.16450699999999999</v>
      </c>
      <c r="CW12" s="1">
        <v>0.14441699999999999</v>
      </c>
      <c r="CX12" s="1">
        <v>0.16192200000000001</v>
      </c>
      <c r="CY12" s="31">
        <f t="shared" si="0"/>
        <v>0.15983819999999999</v>
      </c>
      <c r="CZ12" s="1">
        <v>0.170322</v>
      </c>
      <c r="DA12" s="1">
        <v>0.16947799999999999</v>
      </c>
      <c r="DB12" s="1">
        <v>0.16561200000000001</v>
      </c>
      <c r="DC12" s="1">
        <v>0.166847</v>
      </c>
      <c r="DD12" s="1">
        <v>0.163996</v>
      </c>
      <c r="DE12" s="1">
        <v>0.16841500000000001</v>
      </c>
      <c r="DG12" s="1">
        <v>0.2</v>
      </c>
      <c r="DH12" s="1">
        <v>0.18</v>
      </c>
      <c r="DI12" s="1">
        <v>0.16</v>
      </c>
      <c r="DJ12" s="1"/>
      <c r="DK12" s="1">
        <v>0.14598</v>
      </c>
      <c r="DL12" s="1">
        <v>0.147067</v>
      </c>
      <c r="DM12" s="1">
        <v>0.138014</v>
      </c>
      <c r="DN12" s="1">
        <v>0.14777399999999999</v>
      </c>
      <c r="DP12" s="1">
        <v>0.14924799999999999</v>
      </c>
      <c r="DQ12" s="1">
        <v>0.151502</v>
      </c>
      <c r="DR12" s="1">
        <v>0.153694</v>
      </c>
      <c r="DS12" s="1">
        <v>0.12705</v>
      </c>
      <c r="DT12" s="1">
        <v>0.16459699999999999</v>
      </c>
      <c r="DU12" s="1">
        <v>0.146427</v>
      </c>
      <c r="DV12" s="1">
        <v>0.11811000000000001</v>
      </c>
      <c r="DW12" s="1">
        <v>0.130688</v>
      </c>
      <c r="DX12" s="1">
        <v>0.12925800000000001</v>
      </c>
      <c r="DZ12" s="1">
        <v>0.180927</v>
      </c>
      <c r="EA12" s="1">
        <v>0.17871000000000001</v>
      </c>
      <c r="EB12" s="1">
        <v>0.177615</v>
      </c>
      <c r="EC12" s="1">
        <v>0.18121799999999999</v>
      </c>
      <c r="EE12" s="1">
        <v>0.14000000000000001</v>
      </c>
      <c r="EG12" s="1">
        <v>0.08</v>
      </c>
      <c r="EH12" s="1">
        <v>0.08</v>
      </c>
      <c r="EI12" s="1">
        <v>0.08</v>
      </c>
      <c r="EJ12" s="1">
        <v>0.05</v>
      </c>
      <c r="EK12" s="1">
        <v>0.1</v>
      </c>
    </row>
    <row r="13" spans="1:142" x14ac:dyDescent="0.35">
      <c r="A13" t="s">
        <v>2</v>
      </c>
      <c r="B13" s="1">
        <v>15.95</v>
      </c>
      <c r="C13" s="1">
        <v>15.85</v>
      </c>
      <c r="D13" s="1">
        <v>15.99</v>
      </c>
      <c r="E13" s="1">
        <v>16.09</v>
      </c>
      <c r="F13" s="1">
        <v>14.88</v>
      </c>
      <c r="G13" s="1">
        <v>15.66</v>
      </c>
      <c r="H13" s="1">
        <v>17.8</v>
      </c>
      <c r="I13" s="1">
        <v>9.57</v>
      </c>
      <c r="J13" s="1">
        <v>9.57</v>
      </c>
      <c r="K13" s="1"/>
      <c r="L13" s="1">
        <v>15.164899999999999</v>
      </c>
      <c r="M13" s="1">
        <v>15.0458</v>
      </c>
      <c r="N13" s="1">
        <v>14.9572</v>
      </c>
      <c r="O13" s="1">
        <v>15.674099999999999</v>
      </c>
      <c r="P13" s="1">
        <v>15.030200000000001</v>
      </c>
      <c r="Q13" s="1">
        <v>15.0724</v>
      </c>
      <c r="R13" s="1">
        <v>15.1701</v>
      </c>
      <c r="S13" s="1">
        <v>15.202299999999999</v>
      </c>
      <c r="T13" s="1">
        <v>14.9513</v>
      </c>
      <c r="U13" s="1">
        <v>15.442500000000001</v>
      </c>
      <c r="V13" s="1"/>
      <c r="W13" s="1">
        <v>16.719899999999999</v>
      </c>
      <c r="X13" s="1">
        <v>16.627400000000002</v>
      </c>
      <c r="Y13" s="1">
        <v>16.7742</v>
      </c>
      <c r="Z13" s="1"/>
      <c r="AA13" s="1">
        <v>16.783799999999999</v>
      </c>
      <c r="AB13" s="1">
        <v>16.831399999999999</v>
      </c>
      <c r="AC13" s="1">
        <v>16.804600000000001</v>
      </c>
      <c r="AD13" s="1"/>
      <c r="AE13" s="1">
        <v>16.683499999999999</v>
      </c>
      <c r="AF13" s="1">
        <v>16.6265</v>
      </c>
      <c r="AG13" s="1"/>
      <c r="AH13" s="1">
        <v>15.93</v>
      </c>
      <c r="AI13" s="1">
        <v>16</v>
      </c>
      <c r="AJ13" s="1">
        <v>15.75</v>
      </c>
      <c r="AK13" s="1">
        <v>15.89</v>
      </c>
      <c r="AM13" s="1">
        <v>16.37</v>
      </c>
      <c r="AN13" s="1">
        <v>16.18</v>
      </c>
      <c r="AO13" s="1">
        <v>14.2</v>
      </c>
      <c r="AP13" s="1">
        <v>16.71</v>
      </c>
      <c r="AQ13" s="1">
        <v>21.43</v>
      </c>
      <c r="AR13" s="1">
        <v>16.329999999999998</v>
      </c>
      <c r="AT13" s="1">
        <v>15.325100000000001</v>
      </c>
      <c r="AU13" s="1">
        <v>15.3025</v>
      </c>
      <c r="AV13" s="1">
        <v>15.3889</v>
      </c>
      <c r="AW13" s="1">
        <v>15.0541</v>
      </c>
      <c r="AX13" s="1">
        <v>15.536099999999999</v>
      </c>
      <c r="AY13" s="1">
        <v>15.052300000000001</v>
      </c>
      <c r="AZ13" s="1">
        <v>15.4511</v>
      </c>
      <c r="BA13" s="1">
        <v>15.3931</v>
      </c>
      <c r="BB13" s="1">
        <v>15.459899999999999</v>
      </c>
      <c r="BD13" s="1">
        <v>13.5418</v>
      </c>
      <c r="BE13" s="1">
        <v>13.637</v>
      </c>
      <c r="BF13" s="1">
        <v>13.483599999999999</v>
      </c>
      <c r="BG13" s="1">
        <v>15.425800000000001</v>
      </c>
      <c r="BH13" s="1">
        <v>14.357900000000001</v>
      </c>
      <c r="BJ13" s="1">
        <v>15.260899999999999</v>
      </c>
      <c r="BK13" s="1">
        <v>15.4703</v>
      </c>
      <c r="BL13" s="1">
        <v>15.7052</v>
      </c>
      <c r="BM13" s="1">
        <v>16.103100000000001</v>
      </c>
      <c r="BN13" s="1">
        <v>15.9176</v>
      </c>
      <c r="BO13" s="1">
        <v>16.386600000000001</v>
      </c>
      <c r="BQ13" s="1">
        <v>17.329999999999998</v>
      </c>
      <c r="BR13" s="1">
        <v>16.899999999999999</v>
      </c>
      <c r="BS13" s="1">
        <v>18.760000000000002</v>
      </c>
      <c r="BT13" s="1">
        <v>18.86</v>
      </c>
      <c r="BU13" s="1">
        <v>17.55</v>
      </c>
      <c r="BW13" s="1">
        <v>17.21</v>
      </c>
      <c r="BX13" s="1">
        <v>17.13</v>
      </c>
      <c r="BZ13" s="1">
        <v>17.329999999999998</v>
      </c>
      <c r="CB13" s="1">
        <v>17.04</v>
      </c>
      <c r="CC13" s="1">
        <v>17.190000000000001</v>
      </c>
      <c r="CD13" s="1">
        <v>17.100000000000001</v>
      </c>
      <c r="CE13" s="1">
        <v>17.11</v>
      </c>
      <c r="CG13" s="1">
        <v>15.0166</v>
      </c>
      <c r="CH13" s="1">
        <v>14.708399999999999</v>
      </c>
      <c r="CI13" s="1">
        <v>14.8308</v>
      </c>
      <c r="CJ13" s="1">
        <v>15.014200000000001</v>
      </c>
      <c r="CK13" s="1">
        <v>14.754899999999999</v>
      </c>
      <c r="CL13" s="1">
        <v>19.579499999999999</v>
      </c>
      <c r="CM13" s="1">
        <v>19.199000000000002</v>
      </c>
      <c r="CN13" s="1">
        <v>19.515000000000001</v>
      </c>
      <c r="CO13" s="1">
        <v>19.350300000000001</v>
      </c>
      <c r="CP13" s="1">
        <v>19.185099999999998</v>
      </c>
      <c r="CQ13" s="1">
        <v>19.323799999999999</v>
      </c>
      <c r="CR13" s="1"/>
      <c r="CS13" s="1"/>
      <c r="CT13" s="1">
        <v>13.5418</v>
      </c>
      <c r="CU13" s="1">
        <v>13.637</v>
      </c>
      <c r="CV13" s="1">
        <v>13.483599999999999</v>
      </c>
      <c r="CW13" s="1">
        <v>15.425800000000001</v>
      </c>
      <c r="CX13" s="1">
        <v>14.357900000000001</v>
      </c>
      <c r="CY13" s="31">
        <f t="shared" si="0"/>
        <v>14.089220000000001</v>
      </c>
      <c r="CZ13" s="1">
        <v>14.8279</v>
      </c>
      <c r="DA13" s="1">
        <v>14.841900000000001</v>
      </c>
      <c r="DB13" s="1">
        <v>15.011900000000001</v>
      </c>
      <c r="DC13" s="1">
        <v>15.0679</v>
      </c>
      <c r="DD13" s="1">
        <v>14.9407</v>
      </c>
      <c r="DE13" s="1">
        <v>14.8179</v>
      </c>
      <c r="DG13" s="1">
        <v>16.59</v>
      </c>
      <c r="DH13" s="1">
        <v>16.61</v>
      </c>
      <c r="DI13" s="1">
        <v>16.54</v>
      </c>
      <c r="DJ13" s="1"/>
      <c r="DK13" s="1">
        <v>15.686</v>
      </c>
      <c r="DL13" s="1">
        <v>15.633599999999999</v>
      </c>
      <c r="DM13" s="1">
        <v>15.6266</v>
      </c>
      <c r="DN13" s="1">
        <v>15.610799999999999</v>
      </c>
      <c r="DP13" s="1">
        <v>15.745200000000001</v>
      </c>
      <c r="DQ13" s="1">
        <v>15.886799999999999</v>
      </c>
      <c r="DR13" s="1">
        <v>15.805</v>
      </c>
      <c r="DS13" s="1">
        <v>15.862</v>
      </c>
      <c r="DT13" s="1">
        <v>15.866199999999999</v>
      </c>
      <c r="DU13" s="1">
        <v>15.7904</v>
      </c>
      <c r="DV13" s="1">
        <v>15.9091</v>
      </c>
      <c r="DW13" s="1">
        <v>15.8355</v>
      </c>
      <c r="DX13" s="1">
        <v>15.7982</v>
      </c>
      <c r="DZ13" s="1">
        <v>14.0115</v>
      </c>
      <c r="EA13" s="1">
        <v>14.0524</v>
      </c>
      <c r="EB13" s="1">
        <v>13.7692</v>
      </c>
      <c r="EC13" s="1">
        <v>13.8087</v>
      </c>
      <c r="EE13" s="1">
        <v>17.87</v>
      </c>
      <c r="EG13" s="1">
        <v>18.28</v>
      </c>
      <c r="EH13" s="1">
        <v>18.43</v>
      </c>
      <c r="EI13" s="1">
        <v>18.59</v>
      </c>
      <c r="EJ13" s="1">
        <v>19.399999999999999</v>
      </c>
      <c r="EK13" s="1">
        <v>17.96</v>
      </c>
    </row>
    <row r="14" spans="1:142" x14ac:dyDescent="0.35">
      <c r="A14" t="s">
        <v>175</v>
      </c>
      <c r="B14" s="8" t="s">
        <v>69</v>
      </c>
      <c r="C14" s="8" t="s">
        <v>69</v>
      </c>
      <c r="D14" s="8" t="s">
        <v>69</v>
      </c>
      <c r="E14" s="8" t="s">
        <v>69</v>
      </c>
      <c r="F14" s="8" t="s">
        <v>69</v>
      </c>
      <c r="G14" s="8" t="s">
        <v>69</v>
      </c>
      <c r="H14" s="8" t="s">
        <v>69</v>
      </c>
      <c r="I14" s="8" t="s">
        <v>69</v>
      </c>
      <c r="J14" s="8" t="s">
        <v>69</v>
      </c>
      <c r="K14" s="1"/>
      <c r="L14" s="1">
        <v>0.14029800000000001</v>
      </c>
      <c r="M14" s="1">
        <v>0.17047300000000001</v>
      </c>
      <c r="N14" s="1">
        <v>0.144318</v>
      </c>
      <c r="O14" s="1">
        <v>0.147061</v>
      </c>
      <c r="P14" s="1">
        <v>0.14429400000000001</v>
      </c>
      <c r="Q14" s="1">
        <v>0.14305300000000001</v>
      </c>
      <c r="R14" s="1">
        <v>0.15997900000000001</v>
      </c>
      <c r="S14" s="1">
        <v>0.145255</v>
      </c>
      <c r="T14" s="1">
        <v>0.154639</v>
      </c>
      <c r="U14" s="1">
        <v>0.169902</v>
      </c>
      <c r="V14" s="1"/>
      <c r="W14" s="1">
        <v>0.156497</v>
      </c>
      <c r="X14" s="1">
        <v>0.17655599999999999</v>
      </c>
      <c r="Y14" s="1">
        <v>0.175954</v>
      </c>
      <c r="Z14" s="1"/>
      <c r="AA14" s="1">
        <v>0.16359199999999999</v>
      </c>
      <c r="AB14" s="1">
        <v>0.18892</v>
      </c>
      <c r="AC14" s="1">
        <v>0.20300000000000001</v>
      </c>
      <c r="AD14" s="1"/>
      <c r="AE14" s="1">
        <v>0.152973</v>
      </c>
      <c r="AF14" s="1">
        <v>0.186749</v>
      </c>
      <c r="AG14" s="1"/>
      <c r="AH14" s="8" t="s">
        <v>69</v>
      </c>
      <c r="AI14" s="8" t="s">
        <v>69</v>
      </c>
      <c r="AJ14" s="8" t="s">
        <v>69</v>
      </c>
      <c r="AK14" s="8" t="s">
        <v>69</v>
      </c>
      <c r="AM14" s="8" t="s">
        <v>69</v>
      </c>
      <c r="AN14" s="8" t="s">
        <v>69</v>
      </c>
      <c r="AO14" s="8" t="s">
        <v>69</v>
      </c>
      <c r="AP14" s="8" t="s">
        <v>69</v>
      </c>
      <c r="AQ14" s="8" t="s">
        <v>69</v>
      </c>
      <c r="AR14" s="8" t="s">
        <v>69</v>
      </c>
      <c r="AT14" s="1">
        <v>0.108044</v>
      </c>
      <c r="AU14" s="1">
        <v>0.129135</v>
      </c>
      <c r="AV14" s="1">
        <v>0.110555</v>
      </c>
      <c r="AW14" s="1">
        <v>0.14157900000000001</v>
      </c>
      <c r="AX14" s="1">
        <v>0.147818</v>
      </c>
      <c r="AY14" s="1">
        <v>0.14622599999999999</v>
      </c>
      <c r="AZ14" s="1">
        <v>0.13565099999999999</v>
      </c>
      <c r="BA14" s="1">
        <v>0.14103199999999999</v>
      </c>
      <c r="BB14" s="1">
        <v>0.153533</v>
      </c>
      <c r="BD14" s="1">
        <v>9.1187000000000004E-2</v>
      </c>
      <c r="BE14" s="1">
        <v>7.5277999999999998E-2</v>
      </c>
      <c r="BF14" s="1">
        <v>7.5392000000000001E-2</v>
      </c>
      <c r="BG14" s="1">
        <v>7.9029000000000002E-2</v>
      </c>
      <c r="BH14" s="1">
        <v>8.0021999999999996E-2</v>
      </c>
      <c r="BJ14" s="1">
        <v>0.109375</v>
      </c>
      <c r="BK14" s="1">
        <v>0.10867599999999999</v>
      </c>
      <c r="BL14" s="1">
        <v>0.103399</v>
      </c>
      <c r="BM14" s="1">
        <v>9.4586000000000003E-2</v>
      </c>
      <c r="BN14" s="1">
        <v>8.3835000000000007E-2</v>
      </c>
      <c r="BO14" s="1">
        <v>9.2496999999999996E-2</v>
      </c>
      <c r="BQ14" s="8" t="s">
        <v>69</v>
      </c>
      <c r="BR14" s="8" t="s">
        <v>69</v>
      </c>
      <c r="BS14" s="8" t="s">
        <v>69</v>
      </c>
      <c r="BT14" s="8" t="s">
        <v>69</v>
      </c>
      <c r="BU14" s="8" t="s">
        <v>69</v>
      </c>
      <c r="BW14" s="8" t="s">
        <v>69</v>
      </c>
      <c r="BX14" s="8" t="s">
        <v>69</v>
      </c>
      <c r="BZ14" s="8" t="s">
        <v>69</v>
      </c>
      <c r="CB14" s="8" t="s">
        <v>69</v>
      </c>
      <c r="CC14" s="8" t="s">
        <v>69</v>
      </c>
      <c r="CD14" s="8" t="s">
        <v>69</v>
      </c>
      <c r="CE14" s="8" t="s">
        <v>69</v>
      </c>
      <c r="CG14" s="1">
        <v>8.8020000000000001E-2</v>
      </c>
      <c r="CH14" s="1">
        <v>8.2533999999999996E-2</v>
      </c>
      <c r="CI14" s="1">
        <v>7.9445000000000002E-2</v>
      </c>
      <c r="CJ14" s="1">
        <v>8.7289000000000005E-2</v>
      </c>
      <c r="CK14" s="1">
        <v>8.7533E-2</v>
      </c>
      <c r="CL14" s="1">
        <v>0.31116500000000002</v>
      </c>
      <c r="CM14" s="1">
        <v>0.30448599999999998</v>
      </c>
      <c r="CN14" s="1">
        <v>0.29804900000000001</v>
      </c>
      <c r="CO14" s="1">
        <v>0.308502</v>
      </c>
      <c r="CP14" s="1">
        <v>0.29250599999999999</v>
      </c>
      <c r="CQ14" s="1">
        <v>0.30940899999999999</v>
      </c>
      <c r="CR14" s="1"/>
      <c r="CS14" s="1"/>
      <c r="CT14" s="1">
        <v>9.1187000000000004E-2</v>
      </c>
      <c r="CU14" s="1">
        <v>7.5277999999999998E-2</v>
      </c>
      <c r="CV14" s="1">
        <v>7.5392000000000001E-2</v>
      </c>
      <c r="CW14" s="1">
        <v>7.9029000000000002E-2</v>
      </c>
      <c r="CX14" s="1">
        <v>8.0021999999999996E-2</v>
      </c>
      <c r="CY14" s="31">
        <f t="shared" si="0"/>
        <v>8.0181599999999992E-2</v>
      </c>
      <c r="CZ14" s="1">
        <v>8.4214999999999998E-2</v>
      </c>
      <c r="DA14" s="1">
        <v>7.9635999999999998E-2</v>
      </c>
      <c r="DB14" s="1">
        <v>8.8011000000000006E-2</v>
      </c>
      <c r="DC14" s="1">
        <v>8.2421999999999995E-2</v>
      </c>
      <c r="DD14" s="1">
        <v>8.6451E-2</v>
      </c>
      <c r="DE14" s="1">
        <v>8.3575999999999998E-2</v>
      </c>
      <c r="DG14" s="8" t="s">
        <v>69</v>
      </c>
      <c r="DH14" s="8" t="s">
        <v>69</v>
      </c>
      <c r="DI14" s="8" t="s">
        <v>69</v>
      </c>
      <c r="DJ14" s="1"/>
      <c r="DK14" s="1">
        <v>7.6202000000000006E-2</v>
      </c>
      <c r="DL14" s="1">
        <v>8.2498000000000002E-2</v>
      </c>
      <c r="DM14" s="1">
        <v>8.2320000000000004E-2</v>
      </c>
      <c r="DN14" s="1">
        <v>7.4054999999999996E-2</v>
      </c>
      <c r="DP14" s="1">
        <v>8.3913000000000001E-2</v>
      </c>
      <c r="DQ14" s="1">
        <v>7.3897000000000004E-2</v>
      </c>
      <c r="DR14" s="1">
        <v>8.6074999999999999E-2</v>
      </c>
      <c r="DS14" s="1">
        <v>9.8369999999999999E-2</v>
      </c>
      <c r="DT14" s="1">
        <v>8.7914999999999993E-2</v>
      </c>
      <c r="DU14" s="1">
        <v>7.5195999999999999E-2</v>
      </c>
      <c r="DV14" s="1">
        <v>9.1551999999999994E-2</v>
      </c>
      <c r="DW14" s="1">
        <v>9.7231999999999999E-2</v>
      </c>
      <c r="DX14" s="1">
        <v>9.4747999999999999E-2</v>
      </c>
      <c r="DZ14" s="1">
        <v>6.8113999999999994E-2</v>
      </c>
      <c r="EA14" s="1">
        <v>7.5305999999999998E-2</v>
      </c>
      <c r="EB14" s="1">
        <v>6.4877000000000004E-2</v>
      </c>
      <c r="EC14" s="1">
        <v>6.4534999999999995E-2</v>
      </c>
      <c r="EE14" s="8" t="s">
        <v>69</v>
      </c>
      <c r="EG14" s="8" t="s">
        <v>69</v>
      </c>
      <c r="EH14" s="8" t="s">
        <v>69</v>
      </c>
      <c r="EI14" s="8" t="s">
        <v>69</v>
      </c>
      <c r="EJ14" s="8" t="s">
        <v>69</v>
      </c>
      <c r="EK14" s="8" t="s">
        <v>69</v>
      </c>
    </row>
    <row r="15" spans="1:142" x14ac:dyDescent="0.35">
      <c r="A15" t="s">
        <v>193</v>
      </c>
      <c r="B15" s="8" t="s">
        <v>69</v>
      </c>
      <c r="C15" s="8" t="s">
        <v>69</v>
      </c>
      <c r="D15" s="8" t="s">
        <v>69</v>
      </c>
      <c r="E15" s="8" t="s">
        <v>69</v>
      </c>
      <c r="F15" s="8" t="s">
        <v>69</v>
      </c>
      <c r="G15" s="8" t="s">
        <v>69</v>
      </c>
      <c r="H15" s="8" t="s">
        <v>69</v>
      </c>
      <c r="I15" s="8" t="s">
        <v>69</v>
      </c>
      <c r="J15" s="8" t="s">
        <v>69</v>
      </c>
      <c r="K15" s="1"/>
      <c r="L15" s="8" t="s">
        <v>69</v>
      </c>
      <c r="M15" s="8" t="s">
        <v>69</v>
      </c>
      <c r="N15" s="8" t="s">
        <v>69</v>
      </c>
      <c r="O15" s="8" t="s">
        <v>69</v>
      </c>
      <c r="P15" s="8" t="s">
        <v>69</v>
      </c>
      <c r="Q15" s="8" t="s">
        <v>69</v>
      </c>
      <c r="R15" s="8" t="s">
        <v>69</v>
      </c>
      <c r="S15" s="8" t="s">
        <v>69</v>
      </c>
      <c r="T15" s="8" t="s">
        <v>69</v>
      </c>
      <c r="U15" s="8" t="s">
        <v>69</v>
      </c>
      <c r="V15" s="1"/>
      <c r="W15" s="8" t="s">
        <v>69</v>
      </c>
      <c r="X15" s="8" t="s">
        <v>69</v>
      </c>
      <c r="Y15" s="8" t="s">
        <v>69</v>
      </c>
      <c r="Z15" s="1"/>
      <c r="AA15" s="8" t="s">
        <v>69</v>
      </c>
      <c r="AB15" s="8" t="s">
        <v>69</v>
      </c>
      <c r="AC15" s="8" t="s">
        <v>69</v>
      </c>
      <c r="AD15" s="1"/>
      <c r="AE15" s="8" t="s">
        <v>69</v>
      </c>
      <c r="AF15" s="8" t="s">
        <v>69</v>
      </c>
      <c r="AG15" s="1"/>
      <c r="AH15" s="8" t="s">
        <v>69</v>
      </c>
      <c r="AI15" s="8" t="s">
        <v>69</v>
      </c>
      <c r="AJ15" s="8" t="s">
        <v>69</v>
      </c>
      <c r="AK15" s="8" t="s">
        <v>69</v>
      </c>
      <c r="AM15" s="8" t="s">
        <v>69</v>
      </c>
      <c r="AN15" s="8" t="s">
        <v>69</v>
      </c>
      <c r="AO15" s="8" t="s">
        <v>69</v>
      </c>
      <c r="AP15" s="8" t="s">
        <v>69</v>
      </c>
      <c r="AQ15" s="8" t="s">
        <v>69</v>
      </c>
      <c r="AR15" s="8" t="s">
        <v>69</v>
      </c>
      <c r="AT15" s="8" t="s">
        <v>69</v>
      </c>
      <c r="AU15" s="8" t="s">
        <v>69</v>
      </c>
      <c r="AV15" s="8" t="s">
        <v>69</v>
      </c>
      <c r="AW15" s="8" t="s">
        <v>69</v>
      </c>
      <c r="AX15" s="8" t="s">
        <v>69</v>
      </c>
      <c r="AY15" s="8" t="s">
        <v>69</v>
      </c>
      <c r="AZ15" s="8" t="s">
        <v>69</v>
      </c>
      <c r="BA15" s="8" t="s">
        <v>69</v>
      </c>
      <c r="BB15" s="8" t="s">
        <v>69</v>
      </c>
      <c r="BD15" s="1">
        <v>5.9468E-2</v>
      </c>
      <c r="BE15" s="1">
        <v>5.6654999999999997E-2</v>
      </c>
      <c r="BF15" s="1">
        <v>6.2719999999999998E-2</v>
      </c>
      <c r="BG15" s="1">
        <v>6.5779000000000004E-2</v>
      </c>
      <c r="BH15" s="1">
        <v>5.8340000000000003E-2</v>
      </c>
      <c r="BJ15" s="8" t="s">
        <v>69</v>
      </c>
      <c r="BK15" s="8" t="s">
        <v>69</v>
      </c>
      <c r="BL15" s="8" t="s">
        <v>69</v>
      </c>
      <c r="BM15" s="8" t="s">
        <v>69</v>
      </c>
      <c r="BN15" s="8" t="s">
        <v>69</v>
      </c>
      <c r="BO15" s="8" t="s">
        <v>69</v>
      </c>
      <c r="BQ15" s="8" t="s">
        <v>69</v>
      </c>
      <c r="BR15" s="8" t="s">
        <v>69</v>
      </c>
      <c r="BS15" s="8" t="s">
        <v>69</v>
      </c>
      <c r="BT15" s="8" t="s">
        <v>69</v>
      </c>
      <c r="BU15" s="8" t="s">
        <v>69</v>
      </c>
      <c r="BW15" s="8" t="s">
        <v>69</v>
      </c>
      <c r="BX15" s="8" t="s">
        <v>69</v>
      </c>
      <c r="BZ15" s="8" t="s">
        <v>69</v>
      </c>
      <c r="CB15" s="8" t="s">
        <v>69</v>
      </c>
      <c r="CC15" s="8" t="s">
        <v>69</v>
      </c>
      <c r="CD15" s="8" t="s">
        <v>69</v>
      </c>
      <c r="CE15" s="8" t="s">
        <v>69</v>
      </c>
      <c r="CG15" s="1">
        <v>5.6890000000000003E-2</v>
      </c>
      <c r="CH15" s="1">
        <v>5.8798999999999997E-2</v>
      </c>
      <c r="CI15" s="1">
        <v>5.4003000000000002E-2</v>
      </c>
      <c r="CJ15" s="1">
        <v>5.1306999999999998E-2</v>
      </c>
      <c r="CK15" s="1">
        <v>4.8259000000000003E-2</v>
      </c>
      <c r="CL15" s="1">
        <v>2.4327999999999999E-2</v>
      </c>
      <c r="CM15" s="1">
        <v>3.1684999999999998E-2</v>
      </c>
      <c r="CN15" s="1">
        <v>2.8247999999999999E-2</v>
      </c>
      <c r="CO15" s="1">
        <v>2.2792E-2</v>
      </c>
      <c r="CP15" s="1">
        <v>2.6922000000000001E-2</v>
      </c>
      <c r="CQ15" s="1">
        <v>3.1537999999999997E-2</v>
      </c>
      <c r="CR15" s="1"/>
      <c r="CS15" s="1"/>
      <c r="CT15" s="1">
        <v>5.9468E-2</v>
      </c>
      <c r="CU15" s="1">
        <v>5.6654999999999997E-2</v>
      </c>
      <c r="CV15" s="1">
        <v>6.2719999999999998E-2</v>
      </c>
      <c r="CW15" s="1">
        <v>6.5779000000000004E-2</v>
      </c>
      <c r="CX15" s="1">
        <v>5.8340000000000003E-2</v>
      </c>
      <c r="CY15" s="31">
        <f t="shared" si="0"/>
        <v>6.0592400000000005E-2</v>
      </c>
      <c r="CZ15" s="1">
        <v>5.3744E-2</v>
      </c>
      <c r="DA15" s="1">
        <v>6.4592999999999998E-2</v>
      </c>
      <c r="DB15" s="1">
        <v>5.2856E-2</v>
      </c>
      <c r="DC15" s="1">
        <v>5.5591000000000002E-2</v>
      </c>
      <c r="DD15" s="1">
        <v>6.0337000000000002E-2</v>
      </c>
      <c r="DE15" s="1">
        <v>6.3053999999999999E-2</v>
      </c>
      <c r="DG15" s="8" t="s">
        <v>69</v>
      </c>
      <c r="DH15" s="8" t="s">
        <v>69</v>
      </c>
      <c r="DI15" s="8" t="s">
        <v>69</v>
      </c>
      <c r="DJ15" s="1"/>
      <c r="DK15" s="1">
        <v>5.1865000000000001E-2</v>
      </c>
      <c r="DL15" s="1">
        <v>5.5657999999999999E-2</v>
      </c>
      <c r="DM15" s="1">
        <v>5.3185000000000003E-2</v>
      </c>
      <c r="DN15" s="1">
        <v>5.0765999999999999E-2</v>
      </c>
      <c r="DP15" s="8" t="s">
        <v>69</v>
      </c>
      <c r="DQ15" s="8" t="s">
        <v>69</v>
      </c>
      <c r="DR15" s="8" t="s">
        <v>69</v>
      </c>
      <c r="DS15" s="8" t="s">
        <v>69</v>
      </c>
      <c r="DT15" s="8" t="s">
        <v>69</v>
      </c>
      <c r="DU15" s="8" t="s">
        <v>69</v>
      </c>
      <c r="DV15" s="8" t="s">
        <v>69</v>
      </c>
      <c r="DW15" s="8" t="s">
        <v>69</v>
      </c>
      <c r="DX15" s="8" t="s">
        <v>69</v>
      </c>
      <c r="DZ15" s="1">
        <v>5.8807999999999999E-2</v>
      </c>
      <c r="EA15" s="1">
        <v>5.3770999999999999E-2</v>
      </c>
      <c r="EB15" s="1">
        <v>4.7272000000000002E-2</v>
      </c>
      <c r="EC15" s="1">
        <v>5.3469999999999997E-2</v>
      </c>
      <c r="EE15" s="8" t="s">
        <v>69</v>
      </c>
      <c r="EG15" s="8" t="s">
        <v>69</v>
      </c>
      <c r="EH15" s="8" t="s">
        <v>69</v>
      </c>
      <c r="EI15" s="8" t="s">
        <v>69</v>
      </c>
      <c r="EJ15" s="8" t="s">
        <v>69</v>
      </c>
      <c r="EK15" s="8" t="s">
        <v>69</v>
      </c>
    </row>
    <row r="16" spans="1:142" x14ac:dyDescent="0.35">
      <c r="A16" t="s">
        <v>179</v>
      </c>
      <c r="B16" s="8" t="s">
        <v>69</v>
      </c>
      <c r="C16" s="8" t="s">
        <v>69</v>
      </c>
      <c r="D16" s="8" t="s">
        <v>69</v>
      </c>
      <c r="E16" s="8" t="s">
        <v>69</v>
      </c>
      <c r="F16" s="8" t="s">
        <v>69</v>
      </c>
      <c r="G16" s="8" t="s">
        <v>69</v>
      </c>
      <c r="H16" s="8" t="s">
        <v>69</v>
      </c>
      <c r="I16" s="8" t="s">
        <v>69</v>
      </c>
      <c r="J16" s="8" t="s">
        <v>69</v>
      </c>
      <c r="K16" s="1"/>
      <c r="L16" s="1">
        <v>6.6769999999999996E-2</v>
      </c>
      <c r="M16" s="1">
        <v>2.3583E-2</v>
      </c>
      <c r="N16" s="1">
        <v>2.2353999999999999E-2</v>
      </c>
      <c r="O16" s="1">
        <v>1.7079E-2</v>
      </c>
      <c r="P16" s="1">
        <v>2.1807E-2</v>
      </c>
      <c r="Q16" s="1">
        <v>3.7999999999999999E-2</v>
      </c>
      <c r="R16" s="1">
        <v>4.0487000000000002E-2</v>
      </c>
      <c r="S16" s="1">
        <v>1.8006000000000001E-2</v>
      </c>
      <c r="T16" s="1">
        <v>2.1842E-2</v>
      </c>
      <c r="U16" s="1">
        <v>2.0303999999999999E-2</v>
      </c>
      <c r="V16" s="1"/>
      <c r="W16" s="1">
        <v>5.0639999999999999E-3</v>
      </c>
      <c r="X16" s="1">
        <v>1.7909999999999999E-2</v>
      </c>
      <c r="Y16" s="1">
        <v>2.0844999999999999E-2</v>
      </c>
      <c r="Z16" s="1"/>
      <c r="AA16" s="1">
        <v>1.0397999999999999E-2</v>
      </c>
      <c r="AB16" s="1">
        <v>1.4066E-2</v>
      </c>
      <c r="AC16" s="1">
        <v>4.7990000000000003E-3</v>
      </c>
      <c r="AD16" s="1"/>
      <c r="AE16" s="1">
        <v>1.0921E-2</v>
      </c>
      <c r="AF16" s="1">
        <v>5.1939999999999998E-3</v>
      </c>
      <c r="AG16" s="1"/>
      <c r="AH16" s="8" t="s">
        <v>69</v>
      </c>
      <c r="AI16" s="8" t="s">
        <v>69</v>
      </c>
      <c r="AJ16" s="8" t="s">
        <v>69</v>
      </c>
      <c r="AK16" s="8" t="s">
        <v>69</v>
      </c>
      <c r="AM16" s="8" t="s">
        <v>69</v>
      </c>
      <c r="AN16" s="8" t="s">
        <v>69</v>
      </c>
      <c r="AO16" s="8" t="s">
        <v>69</v>
      </c>
      <c r="AP16" s="8" t="s">
        <v>69</v>
      </c>
      <c r="AQ16" s="8" t="s">
        <v>69</v>
      </c>
      <c r="AR16" s="8" t="s">
        <v>69</v>
      </c>
      <c r="AT16" s="1">
        <v>2.3480000000000001E-2</v>
      </c>
      <c r="AU16" s="1">
        <v>2.3115E-2</v>
      </c>
      <c r="AV16" s="1">
        <v>2.7952999999999999E-2</v>
      </c>
      <c r="AW16" s="1">
        <v>6.0066000000000001E-2</v>
      </c>
      <c r="AX16" s="1">
        <v>1.2444999999999999E-2</v>
      </c>
      <c r="AY16" s="1">
        <v>4.5679999999999998E-2</v>
      </c>
      <c r="AZ16" s="1">
        <v>1.6677999999999998E-2</v>
      </c>
      <c r="BA16" s="1">
        <v>2.1825000000000001E-2</v>
      </c>
      <c r="BB16" s="1">
        <v>6.6888000000000003E-2</v>
      </c>
      <c r="BD16" s="1">
        <v>-9.7000000000000005E-4</v>
      </c>
      <c r="BE16" s="1">
        <v>-2.49E-3</v>
      </c>
      <c r="BF16" s="1">
        <v>9.3400000000000004E-4</v>
      </c>
      <c r="BG16" s="1">
        <v>1.4239999999999999E-3</v>
      </c>
      <c r="BH16" s="1">
        <v>-6.8000000000000005E-4</v>
      </c>
      <c r="BJ16" s="1">
        <v>6.7580000000000001E-3</v>
      </c>
      <c r="BK16" s="1">
        <v>1.9834000000000001E-2</v>
      </c>
      <c r="BL16" s="1">
        <v>1.7784000000000001E-2</v>
      </c>
      <c r="BM16" s="1">
        <v>8.1869999999999998E-3</v>
      </c>
      <c r="BN16" s="1">
        <v>0</v>
      </c>
      <c r="BO16" s="1">
        <v>1.6376000000000002E-2</v>
      </c>
      <c r="BQ16" s="8" t="s">
        <v>69</v>
      </c>
      <c r="BR16" s="8" t="s">
        <v>69</v>
      </c>
      <c r="BS16" s="8" t="s">
        <v>69</v>
      </c>
      <c r="BT16" s="8" t="s">
        <v>69</v>
      </c>
      <c r="BU16" s="8" t="s">
        <v>69</v>
      </c>
      <c r="BW16" s="8" t="s">
        <v>69</v>
      </c>
      <c r="BX16" s="8" t="s">
        <v>69</v>
      </c>
      <c r="BZ16" s="8" t="s">
        <v>69</v>
      </c>
      <c r="CB16" s="8" t="s">
        <v>69</v>
      </c>
      <c r="CC16" s="8" t="s">
        <v>69</v>
      </c>
      <c r="CD16" s="8" t="s">
        <v>69</v>
      </c>
      <c r="CE16" s="8" t="s">
        <v>69</v>
      </c>
      <c r="CG16" s="1">
        <v>2.0265999999999999E-2</v>
      </c>
      <c r="CH16" s="1">
        <v>2.0719999999999999E-2</v>
      </c>
      <c r="CI16" s="1">
        <v>1.1856E-2</v>
      </c>
      <c r="CJ16" s="1">
        <v>6.234E-3</v>
      </c>
      <c r="CK16" s="1">
        <v>6.6439999999999997E-3</v>
      </c>
      <c r="CL16" s="1">
        <v>1.8637999999999998E-2</v>
      </c>
      <c r="CM16" s="1">
        <v>1.0791E-2</v>
      </c>
      <c r="CN16" s="1">
        <v>4.2025E-2</v>
      </c>
      <c r="CO16" s="1">
        <v>9.6279999999999994E-3</v>
      </c>
      <c r="CP16" s="1">
        <v>1.2052E-2</v>
      </c>
      <c r="CQ16" s="1">
        <v>7.5500000000000003E-3</v>
      </c>
      <c r="CR16" s="1"/>
      <c r="CS16" s="1"/>
      <c r="CT16" s="1">
        <v>-9.7000000000000005E-4</v>
      </c>
      <c r="CU16" s="1">
        <v>-2.49E-3</v>
      </c>
      <c r="CV16" s="1">
        <v>9.3400000000000004E-4</v>
      </c>
      <c r="CW16" s="1">
        <v>1.4239999999999999E-3</v>
      </c>
      <c r="CX16" s="1">
        <v>-6.8000000000000005E-4</v>
      </c>
      <c r="CY16" s="31">
        <f t="shared" si="0"/>
        <v>-3.5640000000000004E-4</v>
      </c>
      <c r="CZ16" s="1">
        <v>7.6220000000000003E-3</v>
      </c>
      <c r="DA16" s="1">
        <v>1.2880000000000001E-3</v>
      </c>
      <c r="DB16" s="1">
        <v>5.2719999999999998E-3</v>
      </c>
      <c r="DC16" s="1">
        <v>2E-3</v>
      </c>
      <c r="DD16" s="1">
        <v>3.4229999999999997E-2</v>
      </c>
      <c r="DE16" s="1">
        <v>4.3350000000000003E-3</v>
      </c>
      <c r="DG16" s="8" t="s">
        <v>69</v>
      </c>
      <c r="DH16" s="8" t="s">
        <v>69</v>
      </c>
      <c r="DI16" s="8" t="s">
        <v>69</v>
      </c>
      <c r="DJ16" s="1"/>
      <c r="DK16" s="1">
        <v>1.7139000000000001E-2</v>
      </c>
      <c r="DL16" s="1">
        <v>3.0430000000000001E-3</v>
      </c>
      <c r="DM16" s="1">
        <v>4.8669999999999998E-3</v>
      </c>
      <c r="DN16" s="1">
        <v>2.0699999999999998E-3</v>
      </c>
      <c r="DP16" s="1">
        <v>1.9730999999999999E-2</v>
      </c>
      <c r="DQ16" s="1">
        <v>3.1278E-2</v>
      </c>
      <c r="DR16" s="1">
        <v>3.6211E-2</v>
      </c>
      <c r="DS16" s="1">
        <v>3.9475000000000003E-2</v>
      </c>
      <c r="DT16" s="1">
        <v>5.4135999999999997E-2</v>
      </c>
      <c r="DU16" s="1">
        <v>3.0313E-2</v>
      </c>
      <c r="DV16" s="1">
        <v>4.8329999999999998E-2</v>
      </c>
      <c r="DW16" s="1">
        <v>2.4608999999999999E-2</v>
      </c>
      <c r="DX16" s="1">
        <v>3.7726999999999997E-2</v>
      </c>
      <c r="DZ16" s="1">
        <v>6.5180000000000004E-3</v>
      </c>
      <c r="EA16" s="1">
        <v>2.6310000000000001E-3</v>
      </c>
      <c r="EB16" s="1">
        <v>8.6E-3</v>
      </c>
      <c r="EC16" s="1">
        <v>1.815E-3</v>
      </c>
      <c r="EE16" s="8" t="s">
        <v>69</v>
      </c>
      <c r="EG16" s="8" t="s">
        <v>69</v>
      </c>
      <c r="EH16" s="8" t="s">
        <v>69</v>
      </c>
      <c r="EI16" s="8" t="s">
        <v>69</v>
      </c>
      <c r="EJ16" s="8" t="s">
        <v>69</v>
      </c>
      <c r="EK16" s="8" t="s">
        <v>69</v>
      </c>
    </row>
    <row r="17" spans="1:141" x14ac:dyDescent="0.35">
      <c r="A17" s="2" t="s">
        <v>1</v>
      </c>
      <c r="B17" s="1">
        <f t="shared" ref="B17:J17" si="1">SUM(B6:B13)</f>
        <v>99.160000000000011</v>
      </c>
      <c r="C17" s="1">
        <f t="shared" si="1"/>
        <v>99.22</v>
      </c>
      <c r="D17" s="1">
        <f t="shared" si="1"/>
        <v>99.63</v>
      </c>
      <c r="E17" s="1">
        <f t="shared" si="1"/>
        <v>99.96</v>
      </c>
      <c r="F17" s="1">
        <f t="shared" si="1"/>
        <v>99.47</v>
      </c>
      <c r="G17" s="1">
        <f t="shared" si="1"/>
        <v>99.77</v>
      </c>
      <c r="H17" s="1">
        <f t="shared" si="1"/>
        <v>98.859999999999985</v>
      </c>
      <c r="I17" s="1">
        <f t="shared" si="1"/>
        <v>100.44999999999999</v>
      </c>
      <c r="J17" s="1">
        <f t="shared" si="1"/>
        <v>100.22999999999999</v>
      </c>
      <c r="K17" s="1"/>
      <c r="L17" s="1">
        <f t="shared" ref="L17:U17" si="2">SUM(L7:L16)</f>
        <v>98.595492000000007</v>
      </c>
      <c r="M17" s="1">
        <f t="shared" si="2"/>
        <v>99.326173000000011</v>
      </c>
      <c r="N17" s="1">
        <f t="shared" si="2"/>
        <v>99.278826000000009</v>
      </c>
      <c r="O17" s="1">
        <f t="shared" si="2"/>
        <v>100.12670299999999</v>
      </c>
      <c r="P17" s="1">
        <f t="shared" si="2"/>
        <v>99.730794000000003</v>
      </c>
      <c r="Q17" s="1">
        <f t="shared" si="2"/>
        <v>98.961901999999995</v>
      </c>
      <c r="R17" s="1">
        <f t="shared" si="2"/>
        <v>99.318638000000021</v>
      </c>
      <c r="S17" s="1">
        <f t="shared" si="2"/>
        <v>99.213999000000001</v>
      </c>
      <c r="T17" s="1">
        <f t="shared" si="2"/>
        <v>99.653111000000024</v>
      </c>
      <c r="U17" s="1">
        <f t="shared" si="2"/>
        <v>99.493428999999978</v>
      </c>
      <c r="V17" s="1"/>
      <c r="W17" s="1">
        <f>SUM(W6:W16)</f>
        <v>98.975316000000007</v>
      </c>
      <c r="X17" s="1">
        <f>SUM(X6:X16)</f>
        <v>98.641673999999995</v>
      </c>
      <c r="Y17" s="1">
        <f>SUM(Y6:Y16)</f>
        <v>99.213695999999999</v>
      </c>
      <c r="Z17" s="1"/>
      <c r="AA17" s="1">
        <f>SUM(AA6:AA16)</f>
        <v>98.539715000000001</v>
      </c>
      <c r="AB17" s="1">
        <f>SUM(AB6:AB16)</f>
        <v>98.745600999999994</v>
      </c>
      <c r="AC17" s="1">
        <f>SUM(AC6:AC16)</f>
        <v>98.603323000000003</v>
      </c>
      <c r="AD17" s="1"/>
      <c r="AE17" s="1">
        <f>SUM(AE6:AE16)</f>
        <v>98.623597999999987</v>
      </c>
      <c r="AF17" s="1">
        <f>SUM(AF6:AF16)</f>
        <v>98.291650000000004</v>
      </c>
      <c r="AG17" s="1"/>
      <c r="AH17" s="1">
        <f t="shared" ref="AH17:AK17" si="3">SUM(AH6:AH13)</f>
        <v>99.240000000000009</v>
      </c>
      <c r="AI17" s="1">
        <f t="shared" si="3"/>
        <v>99.35</v>
      </c>
      <c r="AJ17" s="1">
        <f t="shared" si="3"/>
        <v>98.88</v>
      </c>
      <c r="AK17" s="1">
        <f t="shared" si="3"/>
        <v>99.399999999999991</v>
      </c>
      <c r="AM17" s="1">
        <f t="shared" ref="AM17:AR17" si="4">SUM(AM6:AM13)</f>
        <v>99.02</v>
      </c>
      <c r="AN17" s="1">
        <f t="shared" si="4"/>
        <v>99.210000000000008</v>
      </c>
      <c r="AO17" s="1">
        <f t="shared" si="4"/>
        <v>99.12</v>
      </c>
      <c r="AP17" s="1">
        <f t="shared" si="4"/>
        <v>99.15</v>
      </c>
      <c r="AQ17" s="1">
        <f t="shared" si="4"/>
        <v>98.679999999999978</v>
      </c>
      <c r="AR17" s="1">
        <f t="shared" si="4"/>
        <v>98.919999999999987</v>
      </c>
      <c r="AT17" s="1">
        <f t="shared" ref="AT17:BB17" si="5">SUM(AT7:AT16)</f>
        <v>99.214957000000012</v>
      </c>
      <c r="AU17" s="1">
        <f t="shared" si="5"/>
        <v>98.940486000000007</v>
      </c>
      <c r="AV17" s="1">
        <f t="shared" si="5"/>
        <v>99.326704000000007</v>
      </c>
      <c r="AW17" s="1">
        <f t="shared" si="5"/>
        <v>98.887196000000017</v>
      </c>
      <c r="AX17" s="1">
        <f t="shared" si="5"/>
        <v>99.425153000000009</v>
      </c>
      <c r="AY17" s="1">
        <f t="shared" si="5"/>
        <v>96.054802000000009</v>
      </c>
      <c r="AZ17" s="1">
        <f t="shared" si="5"/>
        <v>99.071325000000002</v>
      </c>
      <c r="BA17" s="1">
        <f t="shared" si="5"/>
        <v>98.954038000000011</v>
      </c>
      <c r="BB17" s="1">
        <f t="shared" si="5"/>
        <v>98.986318000000011</v>
      </c>
      <c r="BD17" s="1">
        <v>99.805000000000007</v>
      </c>
      <c r="BE17" s="1">
        <v>100.126</v>
      </c>
      <c r="BF17" s="1">
        <v>99.666799999999995</v>
      </c>
      <c r="BG17" s="1">
        <v>99.716899999999995</v>
      </c>
      <c r="BH17" s="1">
        <v>99.920500000000004</v>
      </c>
      <c r="BJ17" s="1">
        <f t="shared" ref="BJ17:BO17" si="6">SUM(BJ7:BJ16)</f>
        <v>99.198128000000011</v>
      </c>
      <c r="BK17" s="1">
        <f t="shared" si="6"/>
        <v>99.020729000000003</v>
      </c>
      <c r="BL17" s="1">
        <f t="shared" si="6"/>
        <v>99.301739000000012</v>
      </c>
      <c r="BM17" s="1">
        <f t="shared" si="6"/>
        <v>99.151780000000016</v>
      </c>
      <c r="BN17" s="1">
        <f t="shared" si="6"/>
        <v>99.216947999999974</v>
      </c>
      <c r="BO17" s="1">
        <f t="shared" si="6"/>
        <v>98.783298999999985</v>
      </c>
      <c r="BQ17" s="1">
        <f>SUM(BQ6:BQ13)</f>
        <v>99.87</v>
      </c>
      <c r="BR17" s="1">
        <f>SUM(BR6:BR13)</f>
        <v>99.47999999999999</v>
      </c>
      <c r="BS17" s="1">
        <f>SUM(BS6:BS13)</f>
        <v>99.420000000000016</v>
      </c>
      <c r="BT17" s="1">
        <f>SUM(BT6:BT13)</f>
        <v>99.149999999999991</v>
      </c>
      <c r="BU17" s="1">
        <f>SUM(BU6:BU13)</f>
        <v>99.48</v>
      </c>
      <c r="BW17" s="1">
        <f>SUM(BW6:BW13)</f>
        <v>99.77000000000001</v>
      </c>
      <c r="BX17" s="1">
        <f>SUM(BX6:BX13)</f>
        <v>100.01999999999998</v>
      </c>
      <c r="BZ17" s="1">
        <f>SUM(BZ6:BZ13)</f>
        <v>100.47000000000001</v>
      </c>
      <c r="CA17" s="2"/>
      <c r="CB17" s="1">
        <f>SUM(CB6:CB13)</f>
        <v>99.09</v>
      </c>
      <c r="CC17" s="1">
        <f>SUM(CC6:CC13)</f>
        <v>99.14</v>
      </c>
      <c r="CD17" s="1">
        <f>SUM(CD6:CD13)</f>
        <v>98.72</v>
      </c>
      <c r="CE17" s="1">
        <f>SUM(CE6:CE13)</f>
        <v>99.190000000000012</v>
      </c>
      <c r="CG17" s="1">
        <v>99.663700000000006</v>
      </c>
      <c r="CH17" s="1">
        <v>99.510199999999998</v>
      </c>
      <c r="CI17" s="1">
        <v>99.6203</v>
      </c>
      <c r="CJ17" s="1">
        <v>99.858699999999999</v>
      </c>
      <c r="CK17" s="1">
        <v>99.411199999999994</v>
      </c>
      <c r="CL17" s="1">
        <v>92.972200000000001</v>
      </c>
      <c r="CM17" s="1">
        <v>92.701700000000002</v>
      </c>
      <c r="CN17" s="1">
        <v>91.142799999999994</v>
      </c>
      <c r="CO17" s="1">
        <v>92.745699999999999</v>
      </c>
      <c r="CP17" s="1">
        <v>91.317800000000005</v>
      </c>
      <c r="CQ17" s="1">
        <v>92.821700000000007</v>
      </c>
      <c r="CR17" s="1"/>
      <c r="CS17" s="1"/>
      <c r="CT17" s="1">
        <v>99.805000000000007</v>
      </c>
      <c r="CU17" s="1">
        <v>100.126</v>
      </c>
      <c r="CV17" s="1">
        <v>99.666799999999995</v>
      </c>
      <c r="CW17" s="1">
        <v>99.716899999999995</v>
      </c>
      <c r="CX17" s="1">
        <v>99.920500000000004</v>
      </c>
      <c r="CY17" s="1"/>
      <c r="CZ17" s="1">
        <v>99.874200000000002</v>
      </c>
      <c r="DA17" s="1">
        <v>100.223</v>
      </c>
      <c r="DB17" s="1">
        <v>99.990300000000005</v>
      </c>
      <c r="DC17" s="1">
        <v>100.393</v>
      </c>
      <c r="DD17" s="1">
        <v>100.36799999999999</v>
      </c>
      <c r="DE17" s="1">
        <v>99.621099999999998</v>
      </c>
      <c r="DG17" s="1">
        <f t="shared" ref="DG17:DI17" si="7">SUM(DG6:DG13)</f>
        <v>98.97</v>
      </c>
      <c r="DH17" s="1">
        <f t="shared" si="7"/>
        <v>98.970000000000013</v>
      </c>
      <c r="DI17" s="1">
        <f t="shared" si="7"/>
        <v>98.81</v>
      </c>
      <c r="DJ17" s="1"/>
      <c r="DK17" s="1">
        <v>100.384</v>
      </c>
      <c r="DL17" s="1">
        <v>100.28</v>
      </c>
      <c r="DM17" s="1">
        <v>100.18600000000001</v>
      </c>
      <c r="DN17" s="1">
        <v>100.11</v>
      </c>
      <c r="DP17" s="1">
        <f t="shared" ref="DP17:DX17" si="8">SUM(DP7:DP16)</f>
        <v>98.87142399999999</v>
      </c>
      <c r="DQ17" s="1">
        <f t="shared" si="8"/>
        <v>98.914312999999993</v>
      </c>
      <c r="DR17" s="1">
        <f t="shared" si="8"/>
        <v>98.904381999999984</v>
      </c>
      <c r="DS17" s="1">
        <f t="shared" si="8"/>
        <v>98.558953999999986</v>
      </c>
      <c r="DT17" s="1">
        <f t="shared" si="8"/>
        <v>98.801714999999987</v>
      </c>
      <c r="DU17" s="1">
        <f t="shared" si="8"/>
        <v>98.333586000000025</v>
      </c>
      <c r="DV17" s="1">
        <f t="shared" si="8"/>
        <v>98.977614000000003</v>
      </c>
      <c r="DW17" s="1">
        <f t="shared" si="8"/>
        <v>98.805712</v>
      </c>
      <c r="DX17" s="1">
        <f t="shared" si="8"/>
        <v>98.54517899999999</v>
      </c>
      <c r="DZ17" s="1">
        <v>97.567899999999995</v>
      </c>
      <c r="EA17" s="1">
        <v>97.806399999999996</v>
      </c>
      <c r="EB17" s="1">
        <v>97.212699999999998</v>
      </c>
      <c r="EC17" s="1">
        <v>97.787999999999997</v>
      </c>
      <c r="EE17" s="1">
        <f>SUM(EE6:EE13)</f>
        <v>98.860000000000014</v>
      </c>
      <c r="EG17" s="1">
        <f>SUM(EG6:EG13)</f>
        <v>98.850000000000009</v>
      </c>
      <c r="EH17" s="1">
        <f>SUM(EH6:EH13)</f>
        <v>98.669999999999987</v>
      </c>
      <c r="EI17" s="1">
        <f>SUM(EI6:EI13)</f>
        <v>98.649999999999991</v>
      </c>
      <c r="EJ17" s="1">
        <f>SUM(EJ6:EJ13)</f>
        <v>98.699999999999989</v>
      </c>
      <c r="EK17" s="1">
        <f>SUM(EK6:EK13)</f>
        <v>98.84</v>
      </c>
    </row>
    <row r="18" spans="1:141" x14ac:dyDescent="0.35">
      <c r="A18" t="s">
        <v>0</v>
      </c>
      <c r="B18" s="1">
        <v>16.492999999999999</v>
      </c>
      <c r="C18" s="1">
        <v>16.757000000000001</v>
      </c>
      <c r="D18" s="1">
        <v>16.655000000000001</v>
      </c>
      <c r="E18" s="1">
        <v>16.687000000000001</v>
      </c>
      <c r="F18" s="1">
        <v>17.916</v>
      </c>
      <c r="G18" s="1">
        <v>16.904</v>
      </c>
      <c r="H18" s="1">
        <v>14.196</v>
      </c>
      <c r="I18" s="1">
        <v>29.59</v>
      </c>
      <c r="J18" s="1">
        <v>29.9</v>
      </c>
      <c r="K18" s="3"/>
      <c r="L18" s="1">
        <v>17.5672</v>
      </c>
      <c r="M18" s="1">
        <v>18.111599999999999</v>
      </c>
      <c r="N18" s="1">
        <v>18.2011</v>
      </c>
      <c r="O18" s="1">
        <v>17.5898</v>
      </c>
      <c r="P18" s="1">
        <v>18.2944</v>
      </c>
      <c r="Q18" s="1">
        <v>17.9117</v>
      </c>
      <c r="R18" s="1">
        <v>17.877500000000001</v>
      </c>
      <c r="S18" s="1">
        <v>17.810099999999998</v>
      </c>
      <c r="T18" s="1">
        <v>18.371400000000001</v>
      </c>
      <c r="U18" s="1">
        <v>17.543299999999999</v>
      </c>
      <c r="V18" s="3"/>
      <c r="W18" s="1">
        <v>15.817</v>
      </c>
      <c r="X18" s="1">
        <v>15.7239</v>
      </c>
      <c r="Y18" s="1">
        <v>15.7524</v>
      </c>
      <c r="Z18" s="1"/>
      <c r="AA18" s="1">
        <v>15.546099999999999</v>
      </c>
      <c r="AB18" s="1">
        <v>15.499599999999999</v>
      </c>
      <c r="AC18" s="1">
        <v>15.474299999999999</v>
      </c>
      <c r="AD18" s="1"/>
      <c r="AE18" s="1">
        <v>15.6875</v>
      </c>
      <c r="AF18" s="1">
        <v>15.5787</v>
      </c>
      <c r="AG18" s="3"/>
      <c r="AH18" s="1">
        <v>17.193000000000001</v>
      </c>
      <c r="AI18" s="1">
        <v>17.105</v>
      </c>
      <c r="AJ18" s="1">
        <v>17.262</v>
      </c>
      <c r="AK18" s="1">
        <v>17.239999999999998</v>
      </c>
      <c r="AM18" s="9">
        <v>16.02</v>
      </c>
      <c r="AN18" s="9">
        <v>16.422000000000001</v>
      </c>
      <c r="AO18" s="9">
        <v>18.260999999999999</v>
      </c>
      <c r="AP18" s="9">
        <v>15.41</v>
      </c>
      <c r="AQ18" s="9">
        <v>7.8520000000000003</v>
      </c>
      <c r="AR18" s="9">
        <v>16</v>
      </c>
      <c r="AT18" s="1">
        <v>17.895099999999999</v>
      </c>
      <c r="AU18" s="1">
        <v>17.819400000000002</v>
      </c>
      <c r="AV18" s="1">
        <v>17.8353</v>
      </c>
      <c r="AW18" s="1">
        <v>18.148</v>
      </c>
      <c r="AX18" s="1">
        <v>17.583100000000002</v>
      </c>
      <c r="AY18" s="1">
        <v>16.868300000000001</v>
      </c>
      <c r="AZ18" s="1">
        <v>17.6129</v>
      </c>
      <c r="BA18" s="1">
        <v>17.617699999999999</v>
      </c>
      <c r="BB18" s="1">
        <v>17.474699999999999</v>
      </c>
      <c r="BD18" s="1"/>
      <c r="BE18" s="1"/>
      <c r="BF18" s="1"/>
      <c r="BG18" s="1"/>
      <c r="BH18" s="1"/>
      <c r="BJ18" s="1">
        <v>17.828800000000001</v>
      </c>
      <c r="BK18" s="1">
        <v>17.481999999999999</v>
      </c>
      <c r="BL18" s="1">
        <v>17.550999999999998</v>
      </c>
      <c r="BM18" s="1">
        <v>16.746099999999998</v>
      </c>
      <c r="BN18" s="1">
        <v>16.988</v>
      </c>
      <c r="BO18" s="1">
        <v>16.336200000000002</v>
      </c>
      <c r="BQ18" s="1">
        <v>15.64</v>
      </c>
      <c r="BR18" s="1">
        <v>16.03</v>
      </c>
      <c r="BS18" s="1">
        <v>13.02</v>
      </c>
      <c r="BT18" s="1">
        <v>12.7</v>
      </c>
      <c r="BU18" s="1">
        <v>14.94</v>
      </c>
      <c r="BW18" s="1">
        <v>15.41</v>
      </c>
      <c r="BX18" s="1">
        <v>15.48</v>
      </c>
      <c r="BZ18" s="1">
        <v>15.51</v>
      </c>
      <c r="CA18" s="22"/>
      <c r="CB18" s="3">
        <v>15.239000000000001</v>
      </c>
      <c r="CC18" s="3">
        <v>15.074999999999999</v>
      </c>
      <c r="CD18" s="3">
        <v>15.135</v>
      </c>
      <c r="CE18" s="3">
        <v>15.218999999999999</v>
      </c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G18" s="1">
        <v>15.84</v>
      </c>
      <c r="DH18" s="1">
        <v>15.972</v>
      </c>
      <c r="DI18" s="1">
        <v>16.103000000000002</v>
      </c>
      <c r="DJ18" s="3"/>
      <c r="DP18" s="1">
        <v>17.466000000000001</v>
      </c>
      <c r="DQ18" s="1">
        <v>17.218699999999998</v>
      </c>
      <c r="DR18" s="1">
        <v>17.341000000000001</v>
      </c>
      <c r="DS18" s="1">
        <v>17.097799999999999</v>
      </c>
      <c r="DT18" s="1">
        <v>17.150400000000001</v>
      </c>
      <c r="DU18" s="1">
        <v>17.152100000000001</v>
      </c>
      <c r="DV18" s="1">
        <v>17.1877</v>
      </c>
      <c r="DW18" s="1">
        <v>17.267600000000002</v>
      </c>
      <c r="DX18" s="1">
        <v>17.2242</v>
      </c>
      <c r="EE18" s="1">
        <v>13.948</v>
      </c>
      <c r="EG18" s="1">
        <v>13.377000000000001</v>
      </c>
      <c r="EH18" s="1">
        <v>12.968999999999999</v>
      </c>
      <c r="EI18" s="1">
        <v>12.657999999999999</v>
      </c>
      <c r="EJ18" s="1">
        <v>11.417</v>
      </c>
      <c r="EK18" s="1">
        <v>13.624000000000001</v>
      </c>
    </row>
    <row r="19" spans="1:141" ht="16.5" x14ac:dyDescent="0.45">
      <c r="A19" s="22" t="s">
        <v>67</v>
      </c>
      <c r="B19" s="1">
        <v>7.3869999999999996</v>
      </c>
      <c r="C19" s="1">
        <v>7.1150000000000002</v>
      </c>
      <c r="D19" s="1">
        <v>7.4290000000000003</v>
      </c>
      <c r="E19" s="1">
        <v>7.782</v>
      </c>
      <c r="F19" s="1">
        <v>8.2609999999999992</v>
      </c>
      <c r="G19" s="1">
        <v>7.9640000000000004</v>
      </c>
      <c r="H19" s="1">
        <v>7.0839999999999996</v>
      </c>
      <c r="I19" s="1">
        <v>8.1</v>
      </c>
      <c r="J19" s="1">
        <v>7.54</v>
      </c>
      <c r="K19" s="3"/>
      <c r="L19" s="1">
        <v>5.9627100000000004</v>
      </c>
      <c r="M19" s="1">
        <v>5.6261799999999997</v>
      </c>
      <c r="N19" s="1">
        <v>5.3984500000000004</v>
      </c>
      <c r="O19" s="1">
        <v>5.5605599999999997</v>
      </c>
      <c r="P19" s="1">
        <v>5.3976899999999999</v>
      </c>
      <c r="Q19" s="1">
        <v>5.5397100000000004</v>
      </c>
      <c r="R19" s="1">
        <v>5.5895200000000003</v>
      </c>
      <c r="S19" s="1">
        <v>5.7077200000000001</v>
      </c>
      <c r="T19" s="1">
        <v>5.30002</v>
      </c>
      <c r="U19" s="1">
        <v>5.9024900000000002</v>
      </c>
      <c r="V19" s="3"/>
      <c r="W19" s="1">
        <v>3.8059099999999999</v>
      </c>
      <c r="X19" s="1">
        <v>4.20526</v>
      </c>
      <c r="Y19" s="1">
        <v>4.1870900000000004</v>
      </c>
      <c r="Z19" s="1"/>
      <c r="AA19" s="1">
        <v>4.1773300000000004</v>
      </c>
      <c r="AB19" s="1">
        <v>4.24444</v>
      </c>
      <c r="AC19" s="1">
        <v>4.3684500000000002</v>
      </c>
      <c r="AD19" s="1"/>
      <c r="AE19" s="1">
        <v>4.3496699999999997</v>
      </c>
      <c r="AF19" s="1">
        <v>4.3339400000000001</v>
      </c>
      <c r="AG19" s="3"/>
      <c r="AH19" s="1">
        <v>9.4979999999999993</v>
      </c>
      <c r="AI19" s="1">
        <v>9.452</v>
      </c>
      <c r="AJ19" s="1">
        <v>9.3209999999999997</v>
      </c>
      <c r="AK19" s="1">
        <v>9.6310000000000002</v>
      </c>
      <c r="AM19" s="9">
        <v>5.4119999999999999</v>
      </c>
      <c r="AN19" s="9">
        <v>5.1989999999999998</v>
      </c>
      <c r="AO19" s="9">
        <v>6.5549999999999997</v>
      </c>
      <c r="AP19" s="9">
        <v>5.8120000000000003</v>
      </c>
      <c r="AQ19" s="9">
        <v>2.032</v>
      </c>
      <c r="AR19" s="9">
        <v>5.2560000000000002</v>
      </c>
      <c r="AT19" s="1">
        <v>2.9651399999999999</v>
      </c>
      <c r="AU19" s="1">
        <v>2.98773</v>
      </c>
      <c r="AV19" s="1">
        <v>3.30728</v>
      </c>
      <c r="AW19" s="1">
        <v>2.5287899999999999</v>
      </c>
      <c r="AX19" s="1">
        <v>3.4427099999999999</v>
      </c>
      <c r="AY19" s="1">
        <v>3.7977799999999999</v>
      </c>
      <c r="AZ19" s="1">
        <v>3.2425799999999998</v>
      </c>
      <c r="BA19" s="1">
        <v>3.5177</v>
      </c>
      <c r="BB19" s="1">
        <v>3.4715400000000001</v>
      </c>
      <c r="BD19" s="1"/>
      <c r="BE19" s="1"/>
      <c r="BF19" s="1"/>
      <c r="BG19" s="1"/>
      <c r="BH19" s="1"/>
      <c r="BJ19" s="1">
        <v>7.8359199999999998</v>
      </c>
      <c r="BK19" s="1">
        <v>7.5227199999999996</v>
      </c>
      <c r="BL19" s="1">
        <v>5.7251500000000002</v>
      </c>
      <c r="BM19" s="1">
        <v>7.0111299999999996</v>
      </c>
      <c r="BN19" s="1">
        <v>7.48142</v>
      </c>
      <c r="BO19" s="1">
        <v>6.1911899999999997</v>
      </c>
      <c r="BQ19" s="1">
        <v>3.61</v>
      </c>
      <c r="BR19" s="1">
        <v>4.84</v>
      </c>
      <c r="BS19" s="1">
        <v>6.93</v>
      </c>
      <c r="BT19" s="1">
        <v>7.03</v>
      </c>
      <c r="BU19" s="1">
        <v>5.47</v>
      </c>
      <c r="BW19" s="1">
        <v>9.11</v>
      </c>
      <c r="BX19" s="1">
        <v>9.19</v>
      </c>
      <c r="BZ19" s="1">
        <v>10.55</v>
      </c>
      <c r="CB19" s="3">
        <v>7.8140000000000001</v>
      </c>
      <c r="CC19" s="3">
        <v>7.9740000000000002</v>
      </c>
      <c r="CD19" s="3">
        <v>7.8630000000000004</v>
      </c>
      <c r="CE19" s="3">
        <v>8.5250000000000004</v>
      </c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G19" s="1">
        <v>9.59</v>
      </c>
      <c r="DH19" s="1">
        <v>9.5210000000000008</v>
      </c>
      <c r="DI19" s="1">
        <v>9.109</v>
      </c>
      <c r="DJ19" s="3"/>
      <c r="DP19" s="1">
        <v>4.7366799999999998</v>
      </c>
      <c r="DQ19" s="1">
        <v>4.9204699999999999</v>
      </c>
      <c r="DR19" s="1">
        <v>4.7753199999999998</v>
      </c>
      <c r="DS19" s="1">
        <v>5.0820699999999999</v>
      </c>
      <c r="DT19" s="1">
        <v>4.9333</v>
      </c>
      <c r="DU19" s="1">
        <v>4.90761</v>
      </c>
      <c r="DV19" s="1">
        <v>4.9978199999999999</v>
      </c>
      <c r="DW19" s="1">
        <v>5.0163900000000003</v>
      </c>
      <c r="DX19" s="1">
        <v>4.7757899999999998</v>
      </c>
      <c r="EE19" s="1">
        <v>6.77</v>
      </c>
      <c r="EG19" s="1">
        <v>3.6259999999999999</v>
      </c>
      <c r="EH19" s="1">
        <v>3.9569999999999999</v>
      </c>
      <c r="EI19" s="1">
        <v>4.6260000000000003</v>
      </c>
      <c r="EJ19" s="1">
        <v>6.6710000000000003</v>
      </c>
      <c r="EK19" s="1">
        <v>4.1740000000000004</v>
      </c>
    </row>
    <row r="20" spans="1:141" x14ac:dyDescent="0.35">
      <c r="A20" s="2" t="s">
        <v>1</v>
      </c>
      <c r="B20" s="1">
        <f t="shared" ref="B20:J20" si="9">SUM(B6:B10,B12:B13,B18:B19)</f>
        <v>99.899999999999991</v>
      </c>
      <c r="C20" s="1">
        <f t="shared" si="9"/>
        <v>99.932000000000002</v>
      </c>
      <c r="D20" s="1">
        <f t="shared" si="9"/>
        <v>100.374</v>
      </c>
      <c r="E20" s="1">
        <f t="shared" si="9"/>
        <v>100.73899999999999</v>
      </c>
      <c r="F20" s="1">
        <f t="shared" si="9"/>
        <v>100.29699999999998</v>
      </c>
      <c r="G20" s="1">
        <f t="shared" si="9"/>
        <v>100.56799999999998</v>
      </c>
      <c r="H20" s="1">
        <f t="shared" si="9"/>
        <v>99.57</v>
      </c>
      <c r="I20" s="1">
        <f t="shared" si="9"/>
        <v>101.25999999999999</v>
      </c>
      <c r="J20" s="1">
        <f t="shared" si="9"/>
        <v>100.98</v>
      </c>
      <c r="K20" s="1"/>
      <c r="L20" s="1">
        <f>SUM(L6:L10,L12:L16,L18:L19)</f>
        <v>99.192902000000018</v>
      </c>
      <c r="M20" s="1">
        <f t="shared" ref="M20:U20" si="10">SUM(M6:M10,M12:M16,M18:M19)</f>
        <v>99.889853000000016</v>
      </c>
      <c r="N20" s="1">
        <f t="shared" si="10"/>
        <v>99.819676000000001</v>
      </c>
      <c r="O20" s="1">
        <f t="shared" si="10"/>
        <v>100.68376299999998</v>
      </c>
      <c r="P20" s="1">
        <f t="shared" si="10"/>
        <v>100.27158399999999</v>
      </c>
      <c r="Q20" s="1">
        <f t="shared" si="10"/>
        <v>99.516911999999977</v>
      </c>
      <c r="R20" s="1">
        <f t="shared" si="10"/>
        <v>99.878658000000001</v>
      </c>
      <c r="S20" s="1">
        <f t="shared" si="10"/>
        <v>99.785819000000004</v>
      </c>
      <c r="T20" s="1">
        <f t="shared" si="10"/>
        <v>100.18413100000002</v>
      </c>
      <c r="U20" s="1">
        <f t="shared" si="10"/>
        <v>100.08481899999998</v>
      </c>
      <c r="V20" s="1"/>
      <c r="W20" s="1">
        <f t="shared" ref="W20:Y20" si="11">SUM(W6:W10,W12:W16,W18:W19)</f>
        <v>99.356625999999991</v>
      </c>
      <c r="X20" s="1">
        <f t="shared" si="11"/>
        <v>99.063034000000016</v>
      </c>
      <c r="Y20" s="1">
        <f t="shared" si="11"/>
        <v>99.633185999999981</v>
      </c>
      <c r="Z20" s="1"/>
      <c r="AA20" s="1">
        <f t="shared" ref="AA20:AC20" si="12">SUM(AA6:AA10,AA12:AA16,AA18:AA19)</f>
        <v>98.958244999999991</v>
      </c>
      <c r="AB20" s="1">
        <f t="shared" si="12"/>
        <v>99.170940999999985</v>
      </c>
      <c r="AC20" s="1">
        <f t="shared" si="12"/>
        <v>99.041073000000011</v>
      </c>
      <c r="AD20" s="1"/>
      <c r="AE20" s="1">
        <f t="shared" ref="AE20:AF20" si="13">SUM(AE6:AE10,AE12:AE16,AE18:AE19)</f>
        <v>99.059368000000006</v>
      </c>
      <c r="AF20" s="1">
        <f t="shared" si="13"/>
        <v>98.725890000000007</v>
      </c>
      <c r="AG20" s="1"/>
      <c r="AH20" s="1">
        <f>SUM(AH6:AH10,AH12:AH13,AH18:AH19)</f>
        <v>100.191</v>
      </c>
      <c r="AI20" s="1">
        <f>SUM(AI6:AI10,AI12:AI13,AI18:AI19)</f>
        <v>100.29700000000001</v>
      </c>
      <c r="AJ20" s="1">
        <f>SUM(AJ6:AJ10,AJ12:AJ13,AJ18:AJ19)</f>
        <v>99.812999999999988</v>
      </c>
      <c r="AK20" s="1">
        <f>SUM(AK6:AK10,AK12:AK13,AK18:AK19)</f>
        <v>100.361</v>
      </c>
      <c r="AM20" s="1">
        <f t="shared" ref="AM20:AR20" si="14">SUM(AM6:AM10,AM12:AM13,AM18:AM19)</f>
        <v>99.561999999999998</v>
      </c>
      <c r="AN20" s="1">
        <f t="shared" si="14"/>
        <v>99.730999999999995</v>
      </c>
      <c r="AO20" s="1">
        <f t="shared" si="14"/>
        <v>99.775999999999982</v>
      </c>
      <c r="AP20" s="1">
        <f t="shared" si="14"/>
        <v>99.731999999999999</v>
      </c>
      <c r="AQ20" s="1">
        <f t="shared" si="14"/>
        <v>98.884</v>
      </c>
      <c r="AR20" s="1">
        <f t="shared" si="14"/>
        <v>99.445999999999998</v>
      </c>
      <c r="AT20" s="1">
        <f t="shared" ref="AT20:BB20" si="15">SUM(AT6:AT10,AT12:AT16,AT18:AT19)</f>
        <v>99.511997000000008</v>
      </c>
      <c r="AU20" s="1">
        <f t="shared" si="15"/>
        <v>99.239816000000005</v>
      </c>
      <c r="AV20" s="1">
        <f t="shared" si="15"/>
        <v>99.658084000000002</v>
      </c>
      <c r="AW20" s="1">
        <f t="shared" si="15"/>
        <v>99.140585999999999</v>
      </c>
      <c r="AX20" s="1">
        <f t="shared" si="15"/>
        <v>99.770163000000011</v>
      </c>
      <c r="AY20" s="1">
        <f t="shared" si="15"/>
        <v>96.435382000000018</v>
      </c>
      <c r="AZ20" s="1">
        <f t="shared" si="15"/>
        <v>99.396204999999995</v>
      </c>
      <c r="BA20" s="1">
        <f t="shared" si="15"/>
        <v>99.306538000000018</v>
      </c>
      <c r="BB20" s="1">
        <f t="shared" si="15"/>
        <v>99.334057999999999</v>
      </c>
      <c r="BD20" s="32"/>
      <c r="BE20" s="32"/>
      <c r="BF20" s="32"/>
      <c r="BG20" s="32"/>
      <c r="BH20" s="32"/>
      <c r="BJ20" s="1">
        <f t="shared" ref="BJ20:BO20" si="16">SUM(BJ6:BJ10,BJ12:BJ16,BJ18:BJ19)</f>
        <v>99.983248000000003</v>
      </c>
      <c r="BK20" s="1">
        <f t="shared" si="16"/>
        <v>99.774449000000004</v>
      </c>
      <c r="BL20" s="1">
        <f t="shared" si="16"/>
        <v>99.875289000000009</v>
      </c>
      <c r="BM20" s="1">
        <f t="shared" si="16"/>
        <v>99.854210000000009</v>
      </c>
      <c r="BN20" s="1">
        <f t="shared" si="16"/>
        <v>99.966467999999992</v>
      </c>
      <c r="BO20" s="1">
        <f t="shared" si="16"/>
        <v>99.403588999999997</v>
      </c>
      <c r="BQ20" s="1">
        <f>SUM(BQ6:BQ10,BQ12:BQ13,BQ18:BQ19)</f>
        <v>100.23</v>
      </c>
      <c r="BR20" s="1">
        <f>SUM(BR6:BR10,BR12:BR13,BR18:BR19)</f>
        <v>99.960000000000008</v>
      </c>
      <c r="BS20" s="1">
        <f>SUM(BS6:BS10,BS12:BS13,BS18:BS19)</f>
        <v>100.11000000000001</v>
      </c>
      <c r="BT20" s="1">
        <f>SUM(BT6:BT10,BT12:BT13,BT18:BT19)</f>
        <v>99.850000000000009</v>
      </c>
      <c r="BU20" s="1">
        <f>SUM(BU6:BU10,BU12:BU13,BU18:BU19)</f>
        <v>100.03</v>
      </c>
      <c r="BW20" s="1">
        <f>SUM(BW6:BW10,BW12:BW13,BW18:BW19)</f>
        <v>100.67999999999999</v>
      </c>
      <c r="BX20" s="1">
        <f>SUM(BX6:BX10,BX12:BX13,BX18:BX19)</f>
        <v>100.93999999999998</v>
      </c>
      <c r="BZ20" s="1">
        <f>SUM(BZ6:BZ10,BZ12:BZ13,BZ18:BZ19)</f>
        <v>101.53</v>
      </c>
      <c r="CA20" s="2"/>
      <c r="CB20" s="1">
        <f>SUM(CB6:CB10,CB12:CB13,CB18:CB19)</f>
        <v>99.87299999999999</v>
      </c>
      <c r="CC20" s="1">
        <f>SUM(CC6:CC10,CC12:CC13,CC18:CC19)</f>
        <v>99.939000000000007</v>
      </c>
      <c r="CD20" s="1">
        <f>SUM(CD6:CD10,CD12:CD13,CD18:CD19)</f>
        <v>99.50800000000001</v>
      </c>
      <c r="CE20" s="1">
        <f>SUM(CE6:CE10,CE12:CE13,CE18:CE19)</f>
        <v>100.044</v>
      </c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G20" s="1">
        <f>SUM(DG6:DG10,DG12:DG13,DG18:DG19)</f>
        <v>99.93</v>
      </c>
      <c r="DH20" s="1">
        <f>SUM(DH6:DH10,DH12:DH13,DH18:DH19)</f>
        <v>99.923000000000002</v>
      </c>
      <c r="DI20" s="1">
        <f>SUM(DI6:DI10,DI12:DI13,DI18:DI19)</f>
        <v>99.721999999999994</v>
      </c>
      <c r="DJ20" s="1"/>
      <c r="DP20" s="1" t="e">
        <f>AVERAGE(DJ20:DO20)</f>
        <v>#DIV/0!</v>
      </c>
      <c r="DQ20" s="1" t="e">
        <f>AVERAGE(DJ20:DP20)</f>
        <v>#DIV/0!</v>
      </c>
      <c r="DR20" s="1" t="e">
        <f>AVERAGE(DJ20:DQ20)</f>
        <v>#DIV/0!</v>
      </c>
      <c r="DS20" s="1" t="e">
        <f>AVERAGE(DJ20:DR20)</f>
        <v>#DIV/0!</v>
      </c>
      <c r="DT20" s="1" t="e">
        <f>AVERAGE(DK20:DS20)</f>
        <v>#DIV/0!</v>
      </c>
      <c r="DU20" s="1" t="e">
        <f t="shared" ref="DU20:DX20" si="17">AVERAGE(DO20:DT20)</f>
        <v>#DIV/0!</v>
      </c>
      <c r="DV20" s="1" t="e">
        <f t="shared" si="17"/>
        <v>#DIV/0!</v>
      </c>
      <c r="DW20" s="1" t="e">
        <f t="shared" si="17"/>
        <v>#DIV/0!</v>
      </c>
      <c r="DX20" s="1" t="e">
        <f t="shared" si="17"/>
        <v>#DIV/0!</v>
      </c>
      <c r="EE20" s="1">
        <f>SUM(EE6:EE10,EE12:EE13,EE18:EE19)</f>
        <v>99.537999999999997</v>
      </c>
      <c r="EG20" s="1">
        <f>SUM(EG6:EG10,EG12:EG13,EG18:EG19)</f>
        <v>99.213000000000008</v>
      </c>
      <c r="EH20" s="1">
        <f>SUM(EH6:EH10,EH12:EH13,EH18:EH19)</f>
        <v>99.065999999999988</v>
      </c>
      <c r="EI20" s="1">
        <f>SUM(EI6:EI10,EI12:EI13,EI18:EI19)</f>
        <v>99.114000000000004</v>
      </c>
      <c r="EJ20" s="1">
        <f>SUM(EJ6:EJ10,EJ12:EJ13,EJ18:EJ19)</f>
        <v>99.368000000000009</v>
      </c>
      <c r="EK20" s="1">
        <f>SUM(EK6:EK10,EK12:EK13,EK18:EK19)</f>
        <v>99.25800000000001</v>
      </c>
    </row>
    <row r="21" spans="1:141" x14ac:dyDescent="0.35">
      <c r="A21" t="s">
        <v>188</v>
      </c>
      <c r="B21" s="33">
        <f>(B10/151.99)/((B10/151.99)+(B8/101.96))</f>
        <v>3.2945683358585401E-2</v>
      </c>
      <c r="C21" s="33">
        <f t="shared" ref="C21:BL21" si="18">(C10/151.99)/((C10/151.99)+(C8/101.96))</f>
        <v>3.1387476579310652E-2</v>
      </c>
      <c r="D21" s="33">
        <f t="shared" si="18"/>
        <v>3.6886630970284606E-2</v>
      </c>
      <c r="E21" s="33">
        <f t="shared" si="18"/>
        <v>2.7473226993496826E-2</v>
      </c>
      <c r="F21" s="33">
        <f t="shared" si="18"/>
        <v>6.3465285193114229E-2</v>
      </c>
      <c r="G21" s="33">
        <f t="shared" si="18"/>
        <v>4.7632744171118978E-2</v>
      </c>
      <c r="H21" s="33">
        <f t="shared" si="18"/>
        <v>1.0282194164798624E-2</v>
      </c>
      <c r="I21" s="33">
        <f t="shared" si="18"/>
        <v>0.26788693538852271</v>
      </c>
      <c r="J21" s="33">
        <f t="shared" si="18"/>
        <v>0.26147541868676505</v>
      </c>
      <c r="K21" s="33"/>
      <c r="L21" s="33">
        <f t="shared" si="18"/>
        <v>2.2648001157087063E-2</v>
      </c>
      <c r="M21" s="33">
        <f t="shared" si="18"/>
        <v>2.1883124852650673E-2</v>
      </c>
      <c r="N21" s="33">
        <f t="shared" si="18"/>
        <v>2.5848023061575201E-2</v>
      </c>
      <c r="O21" s="33">
        <f t="shared" si="18"/>
        <v>2.6101033639952659E-2</v>
      </c>
      <c r="P21" s="33">
        <f t="shared" si="18"/>
        <v>2.6048427876183101E-2</v>
      </c>
      <c r="Q21" s="33">
        <f t="shared" si="18"/>
        <v>2.4637963045708082E-2</v>
      </c>
      <c r="R21" s="33">
        <f t="shared" si="18"/>
        <v>2.4944573223185038E-2</v>
      </c>
      <c r="S21" s="33">
        <f t="shared" si="18"/>
        <v>2.5805782700183841E-2</v>
      </c>
      <c r="T21" s="33">
        <f t="shared" si="18"/>
        <v>2.5387736317646896E-2</v>
      </c>
      <c r="U21" s="33">
        <f t="shared" si="18"/>
        <v>2.5987906666896366E-2</v>
      </c>
      <c r="V21" s="33"/>
      <c r="W21" s="33">
        <f t="shared" si="18"/>
        <v>9.5934111367715885E-3</v>
      </c>
      <c r="X21" s="33">
        <f t="shared" si="18"/>
        <v>9.8221133416237522E-3</v>
      </c>
      <c r="Y21" s="33">
        <f t="shared" si="18"/>
        <v>9.748716831142824E-3</v>
      </c>
      <c r="Z21" s="33"/>
      <c r="AA21" s="33">
        <f t="shared" si="18"/>
        <v>6.7723672014055152E-3</v>
      </c>
      <c r="AB21" s="33">
        <f t="shared" si="18"/>
        <v>6.4484611681148597E-3</v>
      </c>
      <c r="AC21" s="33">
        <f t="shared" si="18"/>
        <v>6.6640672692493885E-3</v>
      </c>
      <c r="AD21" s="33"/>
      <c r="AE21" s="33">
        <f t="shared" si="18"/>
        <v>1.0542981261410542E-2</v>
      </c>
      <c r="AF21" s="33">
        <f t="shared" si="18"/>
        <v>1.0960006025836225E-2</v>
      </c>
      <c r="AG21" s="33"/>
      <c r="AH21" s="33">
        <f t="shared" si="18"/>
        <v>0</v>
      </c>
      <c r="AI21" s="33">
        <f t="shared" si="18"/>
        <v>0</v>
      </c>
      <c r="AJ21" s="33">
        <f t="shared" si="18"/>
        <v>0</v>
      </c>
      <c r="AK21" s="33">
        <f t="shared" si="18"/>
        <v>0</v>
      </c>
      <c r="AL21" s="33"/>
      <c r="AM21" s="33">
        <f t="shared" si="18"/>
        <v>2.6300013622283541E-2</v>
      </c>
      <c r="AN21" s="33">
        <f t="shared" si="18"/>
        <v>3.4204248859826342E-2</v>
      </c>
      <c r="AO21" s="33">
        <f t="shared" si="18"/>
        <v>9.9729656132284156E-2</v>
      </c>
      <c r="AP21" s="33">
        <f t="shared" si="18"/>
        <v>2.237515809884558E-2</v>
      </c>
      <c r="AQ21" s="33">
        <f t="shared" si="18"/>
        <v>0.10320864810091245</v>
      </c>
      <c r="AR21" s="33">
        <f t="shared" si="18"/>
        <v>2.8508142085545623E-2</v>
      </c>
      <c r="AS21" s="33"/>
      <c r="AT21" s="33">
        <f t="shared" si="18"/>
        <v>2.48308332348097E-2</v>
      </c>
      <c r="AU21" s="33">
        <f t="shared" si="18"/>
        <v>2.4907738038763391E-2</v>
      </c>
      <c r="AV21" s="33">
        <f t="shared" si="18"/>
        <v>2.3951180611755347E-2</v>
      </c>
      <c r="AW21" s="33">
        <f t="shared" si="18"/>
        <v>2.4574882677995017E-2</v>
      </c>
      <c r="AX21" s="33">
        <f t="shared" si="18"/>
        <v>2.4310636283953E-2</v>
      </c>
      <c r="AY21" s="33">
        <f t="shared" si="18"/>
        <v>2.4754762394227622E-2</v>
      </c>
      <c r="AZ21" s="33">
        <f t="shared" si="18"/>
        <v>2.4223000639821239E-2</v>
      </c>
      <c r="BA21" s="33">
        <f t="shared" si="18"/>
        <v>2.4287324576186327E-2</v>
      </c>
      <c r="BB21" s="33">
        <f t="shared" si="18"/>
        <v>2.3037851556885938E-2</v>
      </c>
      <c r="BC21" s="33"/>
      <c r="BD21" s="33">
        <f t="shared" si="18"/>
        <v>1.6621914732452652E-3</v>
      </c>
      <c r="BE21" s="33">
        <f t="shared" si="18"/>
        <v>1.6667968142635751E-3</v>
      </c>
      <c r="BF21" s="33">
        <f t="shared" si="18"/>
        <v>1.6511433665289267E-3</v>
      </c>
      <c r="BG21" s="33">
        <f t="shared" si="18"/>
        <v>1.6907265796760323E-3</v>
      </c>
      <c r="BH21" s="33">
        <f t="shared" si="18"/>
        <v>1.7045657072786056E-3</v>
      </c>
      <c r="BI21" s="33"/>
      <c r="BJ21" s="33">
        <f t="shared" si="18"/>
        <v>1.5158186601612474E-3</v>
      </c>
      <c r="BK21" s="33">
        <f t="shared" si="18"/>
        <v>1.7699250750076235E-3</v>
      </c>
      <c r="BL21" s="33">
        <f t="shared" si="18"/>
        <v>1.5959241646727068E-3</v>
      </c>
      <c r="BM21" s="33">
        <f>(BM10/151.99)/((BM10/151.99)+(BM8/101.96))</f>
        <v>1.6381405812888484E-3</v>
      </c>
      <c r="BN21" s="33">
        <f>(BN10/151.99)/((BN10/151.99)+(BN8/101.96))</f>
        <v>1.4755036942102845E-3</v>
      </c>
      <c r="BO21" s="33">
        <f>(BO10/151.99)/((BO10/151.99)+(BO8/101.96))</f>
        <v>1.6505020747906792E-3</v>
      </c>
      <c r="BP21" s="33"/>
      <c r="BQ21" s="33">
        <f>(BQ10/151.99)/((BQ10/151.99)+(BQ8/101.96))</f>
        <v>4.1625830114955078E-3</v>
      </c>
      <c r="BR21" s="33">
        <f>(BR10/151.99)/((BR10/151.99)+(BR8/101.96))</f>
        <v>3.5004960606061998E-3</v>
      </c>
      <c r="BS21" s="33">
        <f>(BS10/151.99)/((BS10/151.99)+(BS8/101.96))</f>
        <v>2.9952324154102687E-3</v>
      </c>
      <c r="BT21" s="33">
        <f>(BT10/151.99)/((BT10/151.99)+(BT8/101.96))</f>
        <v>2.5619517521518922E-3</v>
      </c>
      <c r="BU21" s="33">
        <f>(BU10/151.99)/((BU10/151.99)+(BU8/101.96))</f>
        <v>3.6183412049686598E-3</v>
      </c>
      <c r="BV21" s="33"/>
      <c r="BW21" s="33">
        <f>(BW10/151.99)/((BW10/151.99)+(BW8/101.96))</f>
        <v>5.8085441633764587E-3</v>
      </c>
      <c r="BX21" s="33">
        <f>(BX10/151.99)/((BX10/151.99)+(BX8/101.96))</f>
        <v>8.8145748433556409E-3</v>
      </c>
      <c r="BY21" s="33"/>
      <c r="BZ21" s="33">
        <f>(BZ10/151.99)/((BZ10/151.99)+(BZ8/101.96))</f>
        <v>1.0670665340473341E-3</v>
      </c>
      <c r="CA21" s="33"/>
      <c r="CB21" s="33">
        <f>(CB10/151.99)/((CB10/151.99)+(CB8/101.96))</f>
        <v>7.9527132020655036E-4</v>
      </c>
      <c r="CC21" s="33">
        <f>(CC10/151.99)/((CC10/151.99)+(CC8/101.96))</f>
        <v>1.1368768507699495E-4</v>
      </c>
      <c r="CD21" s="33">
        <f>(CD10/151.99)/((CD10/151.99)+(CD8/101.96))</f>
        <v>0</v>
      </c>
      <c r="CE21" s="33">
        <f>(CE10/151.99)/((CE10/151.99)+(CE8/101.96))</f>
        <v>1.492087841409033E-3</v>
      </c>
      <c r="CF21" s="33"/>
      <c r="CG21" s="33">
        <f t="shared" ref="CG21:DE21" si="19">(CG10/151.99)/((CG10/151.99)+(CG8/101.96))</f>
        <v>4.2329411781066749E-3</v>
      </c>
      <c r="CH21" s="33">
        <f t="shared" si="19"/>
        <v>4.2492831731164383E-3</v>
      </c>
      <c r="CI21" s="33">
        <f t="shared" si="19"/>
        <v>4.2225509245944846E-3</v>
      </c>
      <c r="CJ21" s="33">
        <f t="shared" si="19"/>
        <v>4.2716899283687867E-3</v>
      </c>
      <c r="CK21" s="33">
        <f t="shared" si="19"/>
        <v>4.2897307097706852E-3</v>
      </c>
      <c r="CL21" s="33">
        <f t="shared" si="19"/>
        <v>4.7557091516196694E-3</v>
      </c>
      <c r="CM21" s="33">
        <f t="shared" si="19"/>
        <v>4.7963688829151443E-3</v>
      </c>
      <c r="CN21" s="33">
        <f t="shared" si="19"/>
        <v>4.6660705847754065E-3</v>
      </c>
      <c r="CO21" s="33">
        <f t="shared" si="19"/>
        <v>4.795656832157681E-3</v>
      </c>
      <c r="CP21" s="33">
        <f t="shared" si="19"/>
        <v>4.608587716473731E-3</v>
      </c>
      <c r="CQ21" s="33">
        <f t="shared" si="19"/>
        <v>4.7600850955728221E-3</v>
      </c>
      <c r="CR21" s="33" t="e">
        <f t="shared" si="19"/>
        <v>#DIV/0!</v>
      </c>
      <c r="CS21" s="33" t="e">
        <f t="shared" si="19"/>
        <v>#DIV/0!</v>
      </c>
      <c r="CT21" s="33">
        <f t="shared" si="19"/>
        <v>1.6621914732452652E-3</v>
      </c>
      <c r="CU21" s="33">
        <f t="shared" si="19"/>
        <v>1.6667968142635751E-3</v>
      </c>
      <c r="CV21" s="33">
        <f t="shared" si="19"/>
        <v>1.6511433665289267E-3</v>
      </c>
      <c r="CW21" s="33">
        <f t="shared" si="19"/>
        <v>1.6907265796760323E-3</v>
      </c>
      <c r="CX21" s="33">
        <f t="shared" si="19"/>
        <v>1.7045657072786056E-3</v>
      </c>
      <c r="CY21" s="33">
        <f t="shared" si="19"/>
        <v>1.6750489866488398E-3</v>
      </c>
      <c r="CZ21" s="33">
        <f t="shared" si="19"/>
        <v>4.4257182432883482E-3</v>
      </c>
      <c r="DA21" s="33">
        <f t="shared" si="19"/>
        <v>4.4491403895084687E-3</v>
      </c>
      <c r="DB21" s="33">
        <f t="shared" si="19"/>
        <v>4.4580152851626141E-3</v>
      </c>
      <c r="DC21" s="33">
        <f t="shared" si="19"/>
        <v>4.4766452034793128E-3</v>
      </c>
      <c r="DD21" s="33">
        <f t="shared" si="19"/>
        <v>4.3888620795409011E-3</v>
      </c>
      <c r="DE21" s="33">
        <f t="shared" si="19"/>
        <v>4.4797290722263646E-3</v>
      </c>
      <c r="DF21" s="33"/>
      <c r="DG21" s="33">
        <f>(DG10/151.99)/((DG10/151.99)+(DG8/101.96))</f>
        <v>2.6062103448490611E-3</v>
      </c>
      <c r="DH21" s="33">
        <f>(DH10/151.99)/((DH10/151.99)+(DH8/101.96))</f>
        <v>0</v>
      </c>
      <c r="DI21" s="33">
        <f>(DI10/151.99)/((DI10/151.99)+(DI8/101.96))</f>
        <v>2.3577972877769399E-4</v>
      </c>
      <c r="DJ21" s="33"/>
      <c r="DK21" s="33">
        <f>(DK10/151.99)/((DK10/151.99)+(DK8/101.96))</f>
        <v>2.802530272123912E-4</v>
      </c>
      <c r="DL21" s="33">
        <f>(DL10/151.99)/((DL10/151.99)+(DL8/101.96))</f>
        <v>2.8008105822874545E-4</v>
      </c>
      <c r="DM21" s="33">
        <f>(DM10/151.99)/((DM10/151.99)+(DM8/101.96))</f>
        <v>2.5437663429611352E-4</v>
      </c>
      <c r="DN21" s="33">
        <f>(DN10/151.99)/((DN10/151.99)+(DN8/101.96))</f>
        <v>2.9458109523428306E-4</v>
      </c>
      <c r="DO21" s="33"/>
      <c r="DP21" s="33">
        <f>(DP10/151.99)/((DP10/151.99)+(DP8/101.96))</f>
        <v>2.7969368509895935E-4</v>
      </c>
      <c r="DQ21" s="33">
        <f>(DQ10/151.99)/((DQ10/151.99)+(DQ8/101.96))</f>
        <v>1.6588823365483048E-4</v>
      </c>
      <c r="DR21" s="33">
        <f t="shared" ref="DR21:EK21" si="20">(DR10/151.99)/((DR10/151.99)+(DR8/101.96))</f>
        <v>2.6214091851166279E-4</v>
      </c>
      <c r="DS21" s="33">
        <f t="shared" si="20"/>
        <v>2.5304710945962344E-4</v>
      </c>
      <c r="DT21" s="33">
        <f t="shared" si="20"/>
        <v>1.7938628583815606E-4</v>
      </c>
      <c r="DU21" s="33">
        <f t="shared" si="20"/>
        <v>2.2493840329586718E-4</v>
      </c>
      <c r="DV21" s="33">
        <f t="shared" si="20"/>
        <v>1.5821396531397999E-4</v>
      </c>
      <c r="DW21" s="33">
        <f t="shared" si="20"/>
        <v>1.3777110704911807E-4</v>
      </c>
      <c r="DX21" s="33">
        <f t="shared" si="20"/>
        <v>2.7568029113074765E-4</v>
      </c>
      <c r="DY21" s="33"/>
      <c r="DZ21" s="33">
        <f t="shared" si="20"/>
        <v>2.8502050721630388E-3</v>
      </c>
      <c r="EA21" s="33">
        <f t="shared" si="20"/>
        <v>2.9163432840261568E-3</v>
      </c>
      <c r="EB21" s="33">
        <f t="shared" si="20"/>
        <v>2.9050183777495657E-3</v>
      </c>
      <c r="EC21" s="33">
        <f t="shared" si="20"/>
        <v>2.9190554908760831E-3</v>
      </c>
      <c r="ED21" s="33"/>
      <c r="EE21" s="33">
        <f t="shared" si="20"/>
        <v>1.2223234014598515E-2</v>
      </c>
      <c r="EF21" s="33"/>
      <c r="EG21" s="33">
        <f t="shared" si="20"/>
        <v>1.1316678979619297E-2</v>
      </c>
      <c r="EH21" s="33">
        <f t="shared" si="20"/>
        <v>2.3598890125885192E-2</v>
      </c>
      <c r="EI21" s="33">
        <f t="shared" si="20"/>
        <v>2.3228980560594324E-2</v>
      </c>
      <c r="EJ21" s="33">
        <f t="shared" si="20"/>
        <v>2.3586135670393821E-2</v>
      </c>
      <c r="EK21" s="33">
        <f t="shared" si="20"/>
        <v>3.9674251353078574E-2</v>
      </c>
    </row>
    <row r="22" spans="1:141" x14ac:dyDescent="0.35">
      <c r="A22" s="25"/>
    </row>
    <row r="30" spans="1:141" x14ac:dyDescent="0.35">
      <c r="A30" s="2"/>
    </row>
    <row r="32" spans="1:141" x14ac:dyDescent="0.35">
      <c r="A32" s="5"/>
    </row>
    <row r="40" spans="1:1" x14ac:dyDescent="0.35">
      <c r="A40" s="22"/>
    </row>
    <row r="41" spans="1:1" x14ac:dyDescent="0.35">
      <c r="A41" s="2"/>
    </row>
    <row r="42" spans="1:1" x14ac:dyDescent="0.35">
      <c r="A42" s="2"/>
    </row>
  </sheetData>
  <mergeCells count="21">
    <mergeCell ref="AE4:AF4"/>
    <mergeCell ref="AH4:AK4"/>
    <mergeCell ref="CB4:CE4"/>
    <mergeCell ref="CG4:DE4"/>
    <mergeCell ref="DG4:DI4"/>
    <mergeCell ref="A1:H2"/>
    <mergeCell ref="L4:U4"/>
    <mergeCell ref="B4:J4"/>
    <mergeCell ref="W4:Y4"/>
    <mergeCell ref="AA4:AC4"/>
    <mergeCell ref="DZ4:EC4"/>
    <mergeCell ref="EG4:EK4"/>
    <mergeCell ref="EH5:EJ5"/>
    <mergeCell ref="AM4:AR4"/>
    <mergeCell ref="AT4:BB4"/>
    <mergeCell ref="BD4:BH4"/>
    <mergeCell ref="BJ4:BO4"/>
    <mergeCell ref="BQ4:BU4"/>
    <mergeCell ref="BW4:BX4"/>
    <mergeCell ref="DK4:DN4"/>
    <mergeCell ref="DP4:DX4"/>
  </mergeCells>
  <pageMargins left="0.7" right="0.7" top="0.75" bottom="0.75" header="0.3" footer="0.3"/>
  <pageSetup orientation="landscape" horizontalDpi="1200" verticalDpi="1200" r:id="rId1"/>
  <headerFooter>
    <oddHeader>&amp;C&amp;"-,Bold"&amp;14Spinel from discrete Type II pyroxenites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F1723-51E4-41C8-8C8F-BB9609BDB29B}">
  <dimension ref="A1:R40"/>
  <sheetViews>
    <sheetView workbookViewId="0">
      <selection activeCell="G2" sqref="G2:G3"/>
    </sheetView>
  </sheetViews>
  <sheetFormatPr defaultRowHeight="14.5" x14ac:dyDescent="0.35"/>
  <cols>
    <col min="1" max="1" width="14.81640625" bestFit="1" customWidth="1"/>
    <col min="8" max="8" width="3.6328125" customWidth="1"/>
    <col min="11" max="11" width="4.08984375" customWidth="1"/>
    <col min="18" max="18" width="3.6328125" customWidth="1"/>
  </cols>
  <sheetData>
    <row r="1" spans="1:18" ht="18.5" x14ac:dyDescent="0.45">
      <c r="A1" s="7" t="s">
        <v>80</v>
      </c>
      <c r="F1" s="20"/>
      <c r="G1" t="s">
        <v>187</v>
      </c>
    </row>
    <row r="2" spans="1:18" ht="18.5" x14ac:dyDescent="0.45">
      <c r="A2" s="7"/>
      <c r="F2" s="18"/>
      <c r="G2" t="s">
        <v>231</v>
      </c>
    </row>
    <row r="3" spans="1:18" ht="18.5" x14ac:dyDescent="0.45">
      <c r="A3" s="7"/>
      <c r="F3" s="21"/>
      <c r="G3" t="s">
        <v>232</v>
      </c>
    </row>
    <row r="4" spans="1:18" x14ac:dyDescent="0.35">
      <c r="B4" s="58" t="s">
        <v>70</v>
      </c>
      <c r="C4" s="58"/>
      <c r="D4" s="58"/>
      <c r="E4" s="58"/>
      <c r="F4" s="58" t="s">
        <v>71</v>
      </c>
      <c r="G4" s="58"/>
      <c r="H4" s="22"/>
      <c r="I4" s="58" t="s">
        <v>75</v>
      </c>
      <c r="J4" s="58"/>
      <c r="L4" s="58" t="s">
        <v>76</v>
      </c>
      <c r="M4" s="58"/>
      <c r="N4" s="58"/>
      <c r="O4" s="58"/>
      <c r="P4" s="58"/>
      <c r="Q4" s="58"/>
    </row>
    <row r="5" spans="1:18" x14ac:dyDescent="0.35">
      <c r="B5" s="68" t="s">
        <v>17</v>
      </c>
      <c r="C5" s="69"/>
      <c r="D5" s="70" t="s">
        <v>16</v>
      </c>
      <c r="E5" s="69"/>
      <c r="F5" s="70" t="s">
        <v>17</v>
      </c>
      <c r="G5" s="68"/>
      <c r="I5" s="68" t="s">
        <v>17</v>
      </c>
      <c r="J5" s="68"/>
      <c r="R5" s="25"/>
    </row>
    <row r="6" spans="1:18" x14ac:dyDescent="0.35">
      <c r="A6" s="6"/>
      <c r="B6" s="6" t="s">
        <v>7</v>
      </c>
      <c r="C6" s="6" t="s">
        <v>14</v>
      </c>
      <c r="D6" s="6" t="s">
        <v>21</v>
      </c>
      <c r="E6" s="6" t="s">
        <v>4</v>
      </c>
      <c r="F6" s="6" t="s">
        <v>5</v>
      </c>
      <c r="G6" s="6" t="s">
        <v>11</v>
      </c>
      <c r="H6" s="6"/>
      <c r="I6" s="23" t="s">
        <v>9</v>
      </c>
      <c r="J6" s="23" t="s">
        <v>21</v>
      </c>
      <c r="L6" s="6" t="s">
        <v>19</v>
      </c>
      <c r="M6" s="6" t="s">
        <v>26</v>
      </c>
      <c r="N6" s="6" t="s">
        <v>20</v>
      </c>
      <c r="O6" s="6" t="s">
        <v>27</v>
      </c>
      <c r="P6" s="6" t="s">
        <v>28</v>
      </c>
      <c r="Q6" s="6" t="s">
        <v>29</v>
      </c>
    </row>
    <row r="7" spans="1:18" ht="16.5" x14ac:dyDescent="0.45">
      <c r="A7" t="s">
        <v>31</v>
      </c>
      <c r="B7" s="1">
        <v>0.05</v>
      </c>
      <c r="C7" s="1">
        <v>0.05</v>
      </c>
      <c r="D7" s="1">
        <v>0.05</v>
      </c>
      <c r="E7" s="1">
        <v>0.05</v>
      </c>
      <c r="F7" s="1">
        <v>0.04</v>
      </c>
      <c r="G7" s="1">
        <v>0.04</v>
      </c>
      <c r="H7" s="1"/>
      <c r="I7" s="1">
        <v>7.0000000000000007E-2</v>
      </c>
      <c r="J7" s="1">
        <v>7.0000000000000007E-2</v>
      </c>
      <c r="L7" s="1">
        <v>0.04</v>
      </c>
      <c r="M7" s="1">
        <v>0.03</v>
      </c>
      <c r="N7" s="1">
        <v>0.05</v>
      </c>
      <c r="O7" s="1">
        <v>0.04</v>
      </c>
      <c r="P7" s="1">
        <v>0.04</v>
      </c>
      <c r="Q7" s="1">
        <v>0.03</v>
      </c>
    </row>
    <row r="8" spans="1:18" ht="16.5" x14ac:dyDescent="0.45">
      <c r="A8" t="s">
        <v>54</v>
      </c>
      <c r="B8" s="1">
        <v>0.12</v>
      </c>
      <c r="C8" s="1">
        <v>0.12</v>
      </c>
      <c r="D8" s="1">
        <v>0.11</v>
      </c>
      <c r="E8" s="1">
        <v>0.11</v>
      </c>
      <c r="F8" s="1">
        <v>0.13</v>
      </c>
      <c r="G8" s="1">
        <v>0.11</v>
      </c>
      <c r="H8" s="1"/>
      <c r="I8" s="1">
        <v>0.39</v>
      </c>
      <c r="J8" s="1">
        <v>0.41</v>
      </c>
      <c r="L8" s="1">
        <v>0.11</v>
      </c>
      <c r="M8" s="1">
        <v>0.09</v>
      </c>
      <c r="N8" s="1">
        <v>0.1</v>
      </c>
      <c r="O8" s="1">
        <v>0.08</v>
      </c>
      <c r="P8" s="1">
        <v>0.08</v>
      </c>
      <c r="Q8" s="1">
        <v>0.12</v>
      </c>
    </row>
    <row r="9" spans="1:18" ht="16.5" x14ac:dyDescent="0.45">
      <c r="A9" t="s">
        <v>55</v>
      </c>
      <c r="B9" s="1">
        <v>56.83</v>
      </c>
      <c r="C9" s="1">
        <v>56.61</v>
      </c>
      <c r="D9" s="1">
        <v>56.88</v>
      </c>
      <c r="E9" s="1">
        <v>57.95</v>
      </c>
      <c r="F9" s="1">
        <v>56.54</v>
      </c>
      <c r="G9" s="1">
        <v>56.77</v>
      </c>
      <c r="H9" s="1"/>
      <c r="I9" s="1">
        <v>36.22</v>
      </c>
      <c r="J9" s="1">
        <v>36.11</v>
      </c>
      <c r="L9" s="1">
        <v>58.92</v>
      </c>
      <c r="M9" s="1">
        <v>59.4</v>
      </c>
      <c r="N9" s="1">
        <v>54.21</v>
      </c>
      <c r="O9" s="1">
        <v>52.79</v>
      </c>
      <c r="P9" s="1">
        <v>54.21</v>
      </c>
      <c r="Q9" s="1">
        <v>58.94</v>
      </c>
    </row>
    <row r="10" spans="1:18" ht="16.5" x14ac:dyDescent="0.45">
      <c r="A10" t="s">
        <v>68</v>
      </c>
      <c r="B10" s="1">
        <v>0.17</v>
      </c>
      <c r="C10" s="1">
        <v>0.15</v>
      </c>
      <c r="D10" s="1">
        <v>0.14000000000000001</v>
      </c>
      <c r="E10" s="1">
        <v>0.14000000000000001</v>
      </c>
      <c r="F10" s="1">
        <v>0.16</v>
      </c>
      <c r="G10" s="1">
        <v>0.18</v>
      </c>
      <c r="H10" s="1"/>
      <c r="I10" s="8" t="s">
        <v>69</v>
      </c>
      <c r="J10" s="8" t="s">
        <v>69</v>
      </c>
      <c r="L10" s="1">
        <v>0.13</v>
      </c>
      <c r="M10" s="1">
        <v>0.11</v>
      </c>
      <c r="N10" s="1">
        <v>0.14000000000000001</v>
      </c>
      <c r="O10" s="1">
        <v>0.14000000000000001</v>
      </c>
      <c r="P10" s="1">
        <v>0.15</v>
      </c>
      <c r="Q10" s="1">
        <v>0.13</v>
      </c>
    </row>
    <row r="11" spans="1:18" ht="16.5" x14ac:dyDescent="0.45">
      <c r="A11" t="s">
        <v>56</v>
      </c>
      <c r="B11" s="1">
        <v>9.64</v>
      </c>
      <c r="C11" s="1">
        <v>9.58</v>
      </c>
      <c r="D11" s="1">
        <v>9.3000000000000007</v>
      </c>
      <c r="E11" s="1">
        <v>8.5500000000000007</v>
      </c>
      <c r="F11" s="1">
        <v>9.5500000000000007</v>
      </c>
      <c r="G11" s="1">
        <v>9.8699999999999992</v>
      </c>
      <c r="H11" s="1"/>
      <c r="I11" s="1">
        <v>28.57</v>
      </c>
      <c r="J11" s="1">
        <v>28.98</v>
      </c>
      <c r="L11" s="1">
        <v>7.19</v>
      </c>
      <c r="M11" s="1">
        <v>7.02</v>
      </c>
      <c r="N11" s="1">
        <v>12.71</v>
      </c>
      <c r="O11" s="1">
        <v>14.3</v>
      </c>
      <c r="P11" s="1">
        <v>12.52</v>
      </c>
      <c r="Q11" s="1">
        <v>7.02</v>
      </c>
    </row>
    <row r="12" spans="1:18" ht="16.5" x14ac:dyDescent="0.45">
      <c r="A12" t="s">
        <v>66</v>
      </c>
      <c r="B12" s="1">
        <v>10.39</v>
      </c>
      <c r="C12" s="1">
        <v>10.199999999999999</v>
      </c>
      <c r="D12" s="1">
        <v>10.24</v>
      </c>
      <c r="E12" s="1">
        <v>10.06</v>
      </c>
      <c r="F12" s="1">
        <v>10.3</v>
      </c>
      <c r="G12" s="1">
        <v>10.17</v>
      </c>
      <c r="H12" s="1"/>
      <c r="I12" s="1">
        <v>17.3</v>
      </c>
      <c r="J12" s="1">
        <v>17.059999999999999</v>
      </c>
      <c r="L12" s="1">
        <v>9.77</v>
      </c>
      <c r="M12" s="1">
        <v>9.86</v>
      </c>
      <c r="N12" s="1">
        <v>10.47</v>
      </c>
      <c r="O12" s="1">
        <v>10.84</v>
      </c>
      <c r="P12" s="1">
        <v>10.95</v>
      </c>
      <c r="Q12" s="1">
        <v>10.34</v>
      </c>
    </row>
    <row r="13" spans="1:18" x14ac:dyDescent="0.35">
      <c r="A13" t="s">
        <v>3</v>
      </c>
      <c r="B13" s="1">
        <v>0.1</v>
      </c>
      <c r="C13" s="1">
        <v>0.09</v>
      </c>
      <c r="D13" s="1">
        <v>0.09</v>
      </c>
      <c r="E13" s="1">
        <v>0.1</v>
      </c>
      <c r="F13" s="1">
        <v>0.09</v>
      </c>
      <c r="G13" s="1">
        <v>0.1</v>
      </c>
      <c r="H13" s="1"/>
      <c r="I13" s="1">
        <v>0.22</v>
      </c>
      <c r="J13" s="1">
        <v>0.21</v>
      </c>
      <c r="L13" s="1">
        <v>0.12</v>
      </c>
      <c r="M13" s="1">
        <v>0.11</v>
      </c>
      <c r="N13" s="1">
        <v>0.13</v>
      </c>
      <c r="O13" s="1">
        <v>0.15</v>
      </c>
      <c r="P13" s="1">
        <v>0.14000000000000001</v>
      </c>
      <c r="Q13" s="1">
        <v>0.13</v>
      </c>
    </row>
    <row r="14" spans="1:18" x14ac:dyDescent="0.35">
      <c r="A14" t="s">
        <v>2</v>
      </c>
      <c r="B14" s="1">
        <v>21.58</v>
      </c>
      <c r="C14" s="1">
        <v>21.48</v>
      </c>
      <c r="D14" s="1">
        <v>21.44</v>
      </c>
      <c r="E14" s="1">
        <v>21.75</v>
      </c>
      <c r="F14" s="1">
        <v>21.24</v>
      </c>
      <c r="G14" s="1">
        <v>21.5</v>
      </c>
      <c r="H14" s="1"/>
      <c r="I14" s="1">
        <v>16.68</v>
      </c>
      <c r="J14" s="1">
        <v>16.510000000000002</v>
      </c>
      <c r="L14" s="1">
        <v>21.36</v>
      </c>
      <c r="M14" s="1">
        <v>21.41</v>
      </c>
      <c r="N14" s="1">
        <v>20.73</v>
      </c>
      <c r="O14" s="1">
        <v>20.39</v>
      </c>
      <c r="P14" s="1">
        <v>20.56</v>
      </c>
      <c r="Q14" s="1">
        <v>21.35</v>
      </c>
      <c r="R14" s="2"/>
    </row>
    <row r="15" spans="1:18" x14ac:dyDescent="0.35">
      <c r="A15" s="2" t="s">
        <v>1</v>
      </c>
      <c r="B15" s="1">
        <f t="shared" ref="B15:G15" si="0">SUM(B9:B14)</f>
        <v>98.71</v>
      </c>
      <c r="C15" s="1">
        <f t="shared" si="0"/>
        <v>98.110000000000014</v>
      </c>
      <c r="D15" s="1">
        <f t="shared" si="0"/>
        <v>98.09</v>
      </c>
      <c r="E15" s="1">
        <f t="shared" si="0"/>
        <v>98.55</v>
      </c>
      <c r="F15" s="1">
        <f t="shared" si="0"/>
        <v>97.88</v>
      </c>
      <c r="G15" s="1">
        <f t="shared" si="0"/>
        <v>98.59</v>
      </c>
      <c r="H15" s="1"/>
      <c r="I15" s="1">
        <f>SUM(I9:I14)</f>
        <v>98.989999999999981</v>
      </c>
      <c r="J15" s="1">
        <f>SUM(J9:J14)</f>
        <v>98.87</v>
      </c>
      <c r="L15" s="1">
        <f t="shared" ref="L15:Q15" si="1">SUM(L9:L14)</f>
        <v>97.490000000000009</v>
      </c>
      <c r="M15" s="1">
        <f t="shared" si="1"/>
        <v>97.91</v>
      </c>
      <c r="N15" s="1">
        <f t="shared" si="1"/>
        <v>98.39</v>
      </c>
      <c r="O15" s="1">
        <f t="shared" si="1"/>
        <v>98.610000000000014</v>
      </c>
      <c r="P15" s="1">
        <f t="shared" si="1"/>
        <v>98.53</v>
      </c>
      <c r="Q15" s="1">
        <f t="shared" si="1"/>
        <v>97.91</v>
      </c>
    </row>
    <row r="16" spans="1:18" x14ac:dyDescent="0.35">
      <c r="A16" t="s">
        <v>0</v>
      </c>
      <c r="B16" s="1">
        <v>7.66</v>
      </c>
      <c r="C16" s="1">
        <v>7.61</v>
      </c>
      <c r="D16" s="1">
        <v>7.53</v>
      </c>
      <c r="E16" s="1">
        <v>7.46</v>
      </c>
      <c r="F16" s="1">
        <v>7.98</v>
      </c>
      <c r="G16" s="1">
        <v>7.75</v>
      </c>
      <c r="H16" s="1"/>
      <c r="I16" s="1">
        <v>12.007999999999999</v>
      </c>
      <c r="J16" s="1">
        <v>12.287000000000001</v>
      </c>
      <c r="L16" s="1">
        <v>7.75</v>
      </c>
      <c r="M16" s="1">
        <v>7.85</v>
      </c>
      <c r="N16" s="1">
        <v>8.32</v>
      </c>
      <c r="O16" s="1">
        <v>8.67</v>
      </c>
      <c r="P16" s="1">
        <v>8.58</v>
      </c>
      <c r="Q16" s="1">
        <v>8.23</v>
      </c>
      <c r="R16" s="22"/>
    </row>
    <row r="17" spans="1:18" ht="16.5" x14ac:dyDescent="0.45">
      <c r="A17" s="22" t="s">
        <v>67</v>
      </c>
      <c r="B17" s="1">
        <v>3.03</v>
      </c>
      <c r="C17" s="1">
        <v>2.88</v>
      </c>
      <c r="D17" s="1">
        <v>3.01</v>
      </c>
      <c r="E17" s="1">
        <v>2.89</v>
      </c>
      <c r="F17" s="1">
        <v>2.58</v>
      </c>
      <c r="G17" s="1">
        <v>2.69</v>
      </c>
      <c r="H17" s="1"/>
      <c r="I17" s="1">
        <v>5.8810000000000002</v>
      </c>
      <c r="J17" s="1">
        <v>5.3040000000000003</v>
      </c>
      <c r="L17" s="1">
        <v>2.2400000000000002</v>
      </c>
      <c r="M17" s="1">
        <v>2.2400000000000002</v>
      </c>
      <c r="N17" s="1">
        <v>2.38</v>
      </c>
      <c r="O17" s="1">
        <v>2.41</v>
      </c>
      <c r="P17" s="1">
        <v>2.63</v>
      </c>
      <c r="Q17" s="1">
        <v>2.35</v>
      </c>
      <c r="R17" s="2"/>
    </row>
    <row r="18" spans="1:18" x14ac:dyDescent="0.35">
      <c r="A18" s="2" t="s">
        <v>1</v>
      </c>
      <c r="B18" s="1">
        <f>SUM(B7:B11,B13:B14,B16:B17)</f>
        <v>99.179999999999993</v>
      </c>
      <c r="C18" s="1">
        <f t="shared" ref="C18:G18" si="2">SUM(C7:C11,C13:C14,C16:C17)</f>
        <v>98.570000000000007</v>
      </c>
      <c r="D18" s="1">
        <f t="shared" si="2"/>
        <v>98.550000000000011</v>
      </c>
      <c r="E18" s="1">
        <f t="shared" si="2"/>
        <v>98.999999999999986</v>
      </c>
      <c r="F18" s="1">
        <f t="shared" si="2"/>
        <v>98.31</v>
      </c>
      <c r="G18" s="1">
        <f t="shared" si="2"/>
        <v>99.009999999999991</v>
      </c>
      <c r="H18" s="1"/>
      <c r="I18" s="1">
        <f t="shared" ref="I18:J18" si="3">SUM(I7:I11,I13:I14,I16:I17)</f>
        <v>100.039</v>
      </c>
      <c r="J18" s="1">
        <f t="shared" si="3"/>
        <v>99.881</v>
      </c>
      <c r="L18" s="1">
        <f t="shared" ref="L18:Q18" si="4">SUM(L7:L11,L13:L14,L16:L17)</f>
        <v>97.86</v>
      </c>
      <c r="M18" s="1">
        <f t="shared" si="4"/>
        <v>98.259999999999977</v>
      </c>
      <c r="N18" s="1">
        <f t="shared" si="4"/>
        <v>98.77000000000001</v>
      </c>
      <c r="O18" s="1">
        <f t="shared" si="4"/>
        <v>98.97</v>
      </c>
      <c r="P18" s="1">
        <f t="shared" si="4"/>
        <v>98.91</v>
      </c>
      <c r="Q18" s="1">
        <f t="shared" si="4"/>
        <v>98.3</v>
      </c>
    </row>
    <row r="19" spans="1:18" x14ac:dyDescent="0.35">
      <c r="A19" t="s">
        <v>188</v>
      </c>
      <c r="B19" s="33">
        <f>(B11/151.99)/((B11/151.99)+(B9/101.96))</f>
        <v>0.10216681254806866</v>
      </c>
      <c r="C19" s="33">
        <f t="shared" ref="C19:J19" si="5">(C11/151.99)/((C11/151.99)+(C9/101.96))</f>
        <v>0.10195009551629465</v>
      </c>
      <c r="D19" s="33">
        <f t="shared" si="5"/>
        <v>9.8841505852261702E-2</v>
      </c>
      <c r="E19" s="33">
        <f t="shared" si="5"/>
        <v>9.0061566213859398E-2</v>
      </c>
      <c r="F19" s="33">
        <f t="shared" si="5"/>
        <v>0.10177634857544907</v>
      </c>
      <c r="G19" s="33">
        <f t="shared" si="5"/>
        <v>0.10444880767072127</v>
      </c>
      <c r="H19" s="33"/>
      <c r="I19" s="33">
        <f t="shared" si="5"/>
        <v>0.34604077535541083</v>
      </c>
      <c r="J19" s="33">
        <f t="shared" si="5"/>
        <v>0.34996386483131425</v>
      </c>
      <c r="K19" s="33"/>
      <c r="L19" s="30">
        <f t="shared" ref="L19:Q19" si="6">(L11/151.99)/((L11/151.99)+(L9/101.96))</f>
        <v>7.5667468097125198E-2</v>
      </c>
      <c r="M19" s="30">
        <f t="shared" si="6"/>
        <v>7.3456666286123434E-2</v>
      </c>
      <c r="N19" s="30">
        <f t="shared" si="6"/>
        <v>0.13590689616712737</v>
      </c>
      <c r="O19" s="30">
        <f t="shared" si="6"/>
        <v>0.15377479118696682</v>
      </c>
      <c r="P19" s="30">
        <f t="shared" si="6"/>
        <v>0.13414778487298926</v>
      </c>
      <c r="Q19" s="30">
        <f t="shared" si="6"/>
        <v>7.3987545526176632E-2</v>
      </c>
    </row>
    <row r="20" spans="1:18" x14ac:dyDescent="0.35">
      <c r="A20" s="25"/>
      <c r="L20" s="33"/>
      <c r="M20" s="33"/>
      <c r="N20" s="33"/>
      <c r="O20" s="33"/>
      <c r="P20" s="33"/>
      <c r="Q20" s="33"/>
    </row>
    <row r="28" spans="1:18" x14ac:dyDescent="0.35">
      <c r="A28" s="2"/>
    </row>
    <row r="30" spans="1:18" x14ac:dyDescent="0.35">
      <c r="A30" s="5"/>
    </row>
    <row r="38" spans="1:1" x14ac:dyDescent="0.35">
      <c r="A38" s="22"/>
    </row>
    <row r="39" spans="1:1" x14ac:dyDescent="0.35">
      <c r="A39" s="2"/>
    </row>
    <row r="40" spans="1:1" x14ac:dyDescent="0.35">
      <c r="A40" s="2"/>
    </row>
  </sheetData>
  <mergeCells count="8">
    <mergeCell ref="B4:E4"/>
    <mergeCell ref="F4:G4"/>
    <mergeCell ref="I4:J4"/>
    <mergeCell ref="L4:Q4"/>
    <mergeCell ref="B5:C5"/>
    <mergeCell ref="D5:E5"/>
    <mergeCell ref="F5:G5"/>
    <mergeCell ref="I5:J5"/>
  </mergeCells>
  <pageMargins left="0.7" right="0.7" top="0.75" bottom="0.75" header="0.3" footer="0.3"/>
  <pageSetup orientation="landscape" horizontalDpi="1200" verticalDpi="1200" r:id="rId1"/>
  <headerFooter>
    <oddHeader>&amp;C&amp;"-,Bold"&amp;14Spinel from Type I / Type I composite xenoliths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3678-72BD-45D8-A734-AE66CBD1DB1F}">
  <dimension ref="A1:AB43"/>
  <sheetViews>
    <sheetView workbookViewId="0">
      <selection activeCell="J2" sqref="J2:J3"/>
    </sheetView>
  </sheetViews>
  <sheetFormatPr defaultRowHeight="14.5" x14ac:dyDescent="0.35"/>
  <cols>
    <col min="1" max="1" width="14.81640625" bestFit="1" customWidth="1"/>
    <col min="10" max="10" width="4.6328125" customWidth="1"/>
    <col min="23" max="23" width="3.26953125" customWidth="1"/>
    <col min="28" max="28" width="3.6328125" customWidth="1"/>
  </cols>
  <sheetData>
    <row r="1" spans="1:28" ht="18.5" x14ac:dyDescent="0.45">
      <c r="A1" s="7" t="s">
        <v>81</v>
      </c>
      <c r="I1" s="20"/>
      <c r="J1" t="s">
        <v>187</v>
      </c>
    </row>
    <row r="2" spans="1:28" ht="18.5" x14ac:dyDescent="0.45">
      <c r="A2" s="7"/>
      <c r="I2" s="18"/>
      <c r="J2" t="s">
        <v>231</v>
      </c>
    </row>
    <row r="3" spans="1:28" ht="18.5" x14ac:dyDescent="0.45">
      <c r="A3" s="7"/>
      <c r="I3" s="21"/>
      <c r="J3" t="s">
        <v>232</v>
      </c>
    </row>
    <row r="4" spans="1:28" x14ac:dyDescent="0.35">
      <c r="B4" s="63" t="s">
        <v>78</v>
      </c>
      <c r="C4" s="63"/>
      <c r="D4" s="63"/>
      <c r="E4" s="63"/>
      <c r="F4" s="63"/>
      <c r="G4" s="63"/>
      <c r="H4" s="63"/>
      <c r="I4" s="63"/>
      <c r="J4" s="24"/>
      <c r="K4" s="62" t="s">
        <v>194</v>
      </c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X4" s="58" t="s">
        <v>83</v>
      </c>
      <c r="Y4" s="58"/>
      <c r="Z4" s="58"/>
      <c r="AA4" s="58"/>
    </row>
    <row r="5" spans="1:28" x14ac:dyDescent="0.35">
      <c r="B5" s="63"/>
      <c r="C5" s="63"/>
      <c r="D5" s="63"/>
      <c r="E5" s="63"/>
      <c r="F5" s="63"/>
      <c r="G5" s="63"/>
      <c r="H5" s="63"/>
      <c r="I5" s="63"/>
      <c r="J5" s="24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X5" s="58" t="s">
        <v>107</v>
      </c>
      <c r="Y5" s="58"/>
      <c r="Z5" s="61" t="s">
        <v>84</v>
      </c>
      <c r="AA5" s="58"/>
    </row>
    <row r="6" spans="1:28" x14ac:dyDescent="0.35">
      <c r="A6" s="6"/>
      <c r="B6" s="6" t="s">
        <v>4</v>
      </c>
      <c r="C6" s="6" t="s">
        <v>5</v>
      </c>
      <c r="D6" s="6" t="s">
        <v>11</v>
      </c>
      <c r="E6" s="6" t="s">
        <v>12</v>
      </c>
      <c r="F6" s="6" t="s">
        <v>15</v>
      </c>
      <c r="G6" s="6" t="s">
        <v>13</v>
      </c>
      <c r="H6" s="6" t="s">
        <v>14</v>
      </c>
      <c r="I6" s="6" t="s">
        <v>8</v>
      </c>
      <c r="J6" s="6"/>
      <c r="K6" t="s">
        <v>176</v>
      </c>
      <c r="L6" t="s">
        <v>176</v>
      </c>
      <c r="M6" t="s">
        <v>176</v>
      </c>
      <c r="N6" t="s">
        <v>176</v>
      </c>
      <c r="O6" t="s">
        <v>176</v>
      </c>
      <c r="P6" t="s">
        <v>176</v>
      </c>
      <c r="Q6" t="s">
        <v>177</v>
      </c>
      <c r="R6" t="s">
        <v>177</v>
      </c>
      <c r="S6" t="s">
        <v>177</v>
      </c>
      <c r="T6" t="s">
        <v>177</v>
      </c>
      <c r="U6" t="s">
        <v>177</v>
      </c>
      <c r="V6" t="s">
        <v>177</v>
      </c>
      <c r="X6" s="6" t="s">
        <v>24</v>
      </c>
      <c r="Y6" s="6" t="s">
        <v>19</v>
      </c>
      <c r="Z6" s="6" t="s">
        <v>26</v>
      </c>
      <c r="AA6" s="6" t="s">
        <v>20</v>
      </c>
      <c r="AB6" s="5"/>
    </row>
    <row r="7" spans="1:28" ht="16.5" x14ac:dyDescent="0.45">
      <c r="A7" t="s">
        <v>31</v>
      </c>
      <c r="B7" s="1">
        <v>0.05</v>
      </c>
      <c r="C7" s="1">
        <v>0.04</v>
      </c>
      <c r="D7" s="1">
        <v>0.05</v>
      </c>
      <c r="E7" s="1">
        <v>0.04</v>
      </c>
      <c r="F7" s="1">
        <v>0.04</v>
      </c>
      <c r="G7" s="1">
        <v>0.05</v>
      </c>
      <c r="H7" s="1">
        <v>0.03</v>
      </c>
      <c r="I7" s="1">
        <v>0.06</v>
      </c>
      <c r="J7" s="1"/>
      <c r="K7" s="1">
        <v>0.58579099999999995</v>
      </c>
      <c r="L7" s="1">
        <v>0.60363900000000004</v>
      </c>
      <c r="M7" s="1">
        <v>0.60712900000000003</v>
      </c>
      <c r="N7" s="1">
        <v>0.61012599999999995</v>
      </c>
      <c r="O7" s="1">
        <v>0.61712699999999998</v>
      </c>
      <c r="P7" s="1">
        <v>0.62653800000000004</v>
      </c>
      <c r="Q7" s="1">
        <v>0.60629100000000002</v>
      </c>
      <c r="R7" s="1">
        <v>0.59147799999999995</v>
      </c>
      <c r="S7" s="1">
        <v>0.64292800000000006</v>
      </c>
      <c r="T7" s="1">
        <v>0.66201399999999999</v>
      </c>
      <c r="U7" s="1">
        <v>0.63395000000000001</v>
      </c>
      <c r="V7" s="1">
        <v>0.65038899999999999</v>
      </c>
      <c r="X7" s="1">
        <v>0.04</v>
      </c>
      <c r="Y7" s="1">
        <v>0.04</v>
      </c>
      <c r="Z7" s="1">
        <v>0.04</v>
      </c>
      <c r="AA7" s="1">
        <v>0.04</v>
      </c>
    </row>
    <row r="8" spans="1:28" ht="16.5" x14ac:dyDescent="0.45">
      <c r="A8" t="s">
        <v>54</v>
      </c>
      <c r="B8" s="1">
        <v>0.1</v>
      </c>
      <c r="C8" s="1">
        <v>0.13</v>
      </c>
      <c r="D8" s="1">
        <v>0.13</v>
      </c>
      <c r="E8" s="1">
        <v>0.12</v>
      </c>
      <c r="F8" s="1">
        <v>0.12</v>
      </c>
      <c r="G8" s="1">
        <v>0.09</v>
      </c>
      <c r="H8" s="1">
        <v>0.1</v>
      </c>
      <c r="I8" s="1">
        <v>0.12</v>
      </c>
      <c r="J8" s="1"/>
      <c r="K8" s="1">
        <v>0.113483</v>
      </c>
      <c r="L8" s="1">
        <v>0.11497400000000001</v>
      </c>
      <c r="M8" s="1">
        <v>0.11092100000000001</v>
      </c>
      <c r="N8" s="1">
        <v>0.113632</v>
      </c>
      <c r="O8" s="1">
        <v>0.11382299999999999</v>
      </c>
      <c r="P8" s="1">
        <v>0.110831</v>
      </c>
      <c r="Q8" s="1">
        <v>7.3763999999999996E-2</v>
      </c>
      <c r="R8" s="1">
        <v>7.6950000000000005E-2</v>
      </c>
      <c r="S8" s="1">
        <v>7.3278999999999997E-2</v>
      </c>
      <c r="T8" s="1">
        <v>7.2099999999999997E-2</v>
      </c>
      <c r="U8" s="1">
        <v>7.5405E-2</v>
      </c>
      <c r="V8" s="1">
        <v>7.3161000000000004E-2</v>
      </c>
      <c r="X8" s="1">
        <v>0.23</v>
      </c>
      <c r="Y8" s="1">
        <v>0.21</v>
      </c>
      <c r="Z8" s="1">
        <v>0.2</v>
      </c>
      <c r="AA8" s="1">
        <v>0.23</v>
      </c>
    </row>
    <row r="9" spans="1:28" ht="16.5" x14ac:dyDescent="0.45">
      <c r="A9" t="s">
        <v>55</v>
      </c>
      <c r="B9" s="1">
        <v>58.62</v>
      </c>
      <c r="C9" s="1">
        <v>58.95</v>
      </c>
      <c r="D9" s="1">
        <v>59.36</v>
      </c>
      <c r="E9" s="1">
        <v>59.45</v>
      </c>
      <c r="F9" s="1">
        <v>60.98</v>
      </c>
      <c r="G9" s="1">
        <v>63.39</v>
      </c>
      <c r="H9" s="1">
        <v>64.790000000000006</v>
      </c>
      <c r="I9" s="1">
        <v>64.790000000000006</v>
      </c>
      <c r="J9" s="1"/>
      <c r="K9" s="1">
        <v>60.941400000000002</v>
      </c>
      <c r="L9" s="1">
        <v>61.1539</v>
      </c>
      <c r="M9" s="1">
        <v>60.833799999999997</v>
      </c>
      <c r="N9" s="1">
        <v>61.055300000000003</v>
      </c>
      <c r="O9" s="1">
        <v>61.087299999999999</v>
      </c>
      <c r="P9" s="1">
        <v>60.956499999999998</v>
      </c>
      <c r="Q9" s="1">
        <v>66.683199999999999</v>
      </c>
      <c r="R9" s="1">
        <v>66.527500000000003</v>
      </c>
      <c r="S9" s="1">
        <v>66.708399999999997</v>
      </c>
      <c r="T9" s="1">
        <v>66.619</v>
      </c>
      <c r="U9" s="1">
        <v>66.771600000000007</v>
      </c>
      <c r="V9" s="1">
        <v>66.594700000000003</v>
      </c>
      <c r="X9" s="1">
        <v>49.36</v>
      </c>
      <c r="Y9" s="1">
        <v>48.85</v>
      </c>
      <c r="Z9" s="1">
        <v>49.62</v>
      </c>
      <c r="AA9" s="1">
        <v>47.58</v>
      </c>
    </row>
    <row r="10" spans="1:28" ht="16.5" x14ac:dyDescent="0.45">
      <c r="A10" t="s">
        <v>68</v>
      </c>
      <c r="B10" s="1">
        <v>0.1</v>
      </c>
      <c r="C10" s="1">
        <v>0.1</v>
      </c>
      <c r="D10" s="1">
        <v>0.11</v>
      </c>
      <c r="E10" s="1">
        <v>0.09</v>
      </c>
      <c r="F10" s="1">
        <v>0.09</v>
      </c>
      <c r="G10" s="1">
        <v>0.13</v>
      </c>
      <c r="H10" s="1">
        <v>0.12</v>
      </c>
      <c r="I10" s="1">
        <v>0.14000000000000001</v>
      </c>
      <c r="J10" s="1"/>
      <c r="K10" s="8" t="s">
        <v>69</v>
      </c>
      <c r="L10" s="8" t="s">
        <v>69</v>
      </c>
      <c r="M10" s="8" t="s">
        <v>69</v>
      </c>
      <c r="N10" s="8" t="s">
        <v>69</v>
      </c>
      <c r="O10" s="8" t="s">
        <v>69</v>
      </c>
      <c r="P10" s="8" t="s">
        <v>69</v>
      </c>
      <c r="Q10" s="8" t="s">
        <v>69</v>
      </c>
      <c r="R10" s="8" t="s">
        <v>69</v>
      </c>
      <c r="S10" s="8" t="s">
        <v>69</v>
      </c>
      <c r="T10" s="8" t="s">
        <v>69</v>
      </c>
      <c r="U10" s="8" t="s">
        <v>69</v>
      </c>
      <c r="V10" s="8" t="s">
        <v>69</v>
      </c>
      <c r="X10" s="1">
        <v>0.16</v>
      </c>
      <c r="Y10" s="1">
        <v>0.17</v>
      </c>
      <c r="Z10" s="1">
        <v>0.11</v>
      </c>
      <c r="AA10" s="1">
        <v>0.15</v>
      </c>
    </row>
    <row r="11" spans="1:28" ht="16.5" x14ac:dyDescent="0.45">
      <c r="A11" t="s">
        <v>56</v>
      </c>
      <c r="B11" s="1">
        <v>7.4</v>
      </c>
      <c r="C11" s="1">
        <v>6.98</v>
      </c>
      <c r="D11" s="1">
        <v>6.64</v>
      </c>
      <c r="E11" s="1">
        <v>6.47</v>
      </c>
      <c r="F11" s="1">
        <v>4.83</v>
      </c>
      <c r="G11" s="1">
        <v>1.66</v>
      </c>
      <c r="H11" s="1">
        <v>0.85</v>
      </c>
      <c r="I11" s="1">
        <v>0.64</v>
      </c>
      <c r="J11" s="1"/>
      <c r="K11" s="1">
        <v>6.3726200000000004</v>
      </c>
      <c r="L11" s="1">
        <v>6.3603399999999999</v>
      </c>
      <c r="M11" s="1">
        <v>6.3341000000000003</v>
      </c>
      <c r="N11" s="1">
        <v>6.3772599999999997</v>
      </c>
      <c r="O11" s="1">
        <v>6.3679300000000003</v>
      </c>
      <c r="P11" s="1">
        <v>6.3812100000000003</v>
      </c>
      <c r="Q11" s="1">
        <v>0.55980700000000005</v>
      </c>
      <c r="R11" s="1">
        <v>0.56007600000000002</v>
      </c>
      <c r="S11" s="1">
        <v>0.55910099999999996</v>
      </c>
      <c r="T11" s="1">
        <v>0.56237199999999998</v>
      </c>
      <c r="U11" s="1">
        <v>0.55943500000000002</v>
      </c>
      <c r="V11" s="1">
        <v>0.55856499999999998</v>
      </c>
      <c r="X11" s="1">
        <v>15.49</v>
      </c>
      <c r="Y11" s="1">
        <v>16.05</v>
      </c>
      <c r="Z11" s="1">
        <v>15.27</v>
      </c>
      <c r="AA11" s="1">
        <v>17.45</v>
      </c>
    </row>
    <row r="12" spans="1:28" ht="16.5" x14ac:dyDescent="0.45">
      <c r="A12" t="s">
        <v>66</v>
      </c>
      <c r="B12" s="1">
        <v>11.13</v>
      </c>
      <c r="C12" s="1">
        <v>11.05</v>
      </c>
      <c r="D12" s="1">
        <v>11.02</v>
      </c>
      <c r="E12" s="1">
        <v>11.27</v>
      </c>
      <c r="F12" s="1">
        <v>10.17</v>
      </c>
      <c r="G12" s="1">
        <v>10.14</v>
      </c>
      <c r="H12" s="1">
        <v>10.34</v>
      </c>
      <c r="I12" s="1">
        <v>10.99</v>
      </c>
      <c r="J12" s="1"/>
      <c r="K12" s="1">
        <v>11.2935</v>
      </c>
      <c r="L12" s="1">
        <v>11.3569</v>
      </c>
      <c r="M12" s="1">
        <v>11.164400000000001</v>
      </c>
      <c r="N12" s="1">
        <v>11.317399999999999</v>
      </c>
      <c r="O12" s="1">
        <v>11.375400000000001</v>
      </c>
      <c r="P12" s="1">
        <v>11.284599999999999</v>
      </c>
      <c r="Q12" s="1">
        <v>11.039199999999999</v>
      </c>
      <c r="R12" s="1">
        <v>11.0092</v>
      </c>
      <c r="S12" s="1">
        <v>11.0222</v>
      </c>
      <c r="T12" s="1">
        <v>10.7287</v>
      </c>
      <c r="U12" s="1">
        <v>11.032999999999999</v>
      </c>
      <c r="V12" s="1">
        <v>10.984</v>
      </c>
      <c r="X12" s="1">
        <v>15.64</v>
      </c>
      <c r="Y12" s="1">
        <v>15.76</v>
      </c>
      <c r="Z12" s="1">
        <v>15.95</v>
      </c>
      <c r="AA12" s="1">
        <v>16.29</v>
      </c>
    </row>
    <row r="13" spans="1:28" x14ac:dyDescent="0.35">
      <c r="A13" t="s">
        <v>3</v>
      </c>
      <c r="B13" s="1">
        <v>0.13</v>
      </c>
      <c r="C13" s="1">
        <v>0.13</v>
      </c>
      <c r="D13" s="1">
        <v>0.13</v>
      </c>
      <c r="E13" s="1">
        <v>0.12</v>
      </c>
      <c r="F13" s="1">
        <v>0.14000000000000001</v>
      </c>
      <c r="G13" s="1">
        <v>0.08</v>
      </c>
      <c r="H13" s="1">
        <v>0.06</v>
      </c>
      <c r="I13" s="1">
        <v>0.11</v>
      </c>
      <c r="J13" s="1"/>
      <c r="K13" s="1">
        <v>0.10972800000000001</v>
      </c>
      <c r="L13" s="1">
        <v>0.104703</v>
      </c>
      <c r="M13" s="1">
        <v>0.102478</v>
      </c>
      <c r="N13" s="1">
        <v>0.107927</v>
      </c>
      <c r="O13" s="1">
        <v>0.10803400000000001</v>
      </c>
      <c r="P13" s="1">
        <v>0.100963</v>
      </c>
      <c r="Q13" s="1">
        <v>8.9930999999999997E-2</v>
      </c>
      <c r="R13" s="1">
        <v>9.8734000000000002E-2</v>
      </c>
      <c r="S13" s="1">
        <v>0.102203</v>
      </c>
      <c r="T13" s="1">
        <v>8.8830999999999993E-2</v>
      </c>
      <c r="U13" s="1">
        <v>8.7864999999999999E-2</v>
      </c>
      <c r="V13" s="1">
        <v>9.5194000000000001E-2</v>
      </c>
      <c r="X13" s="1">
        <v>0.15</v>
      </c>
      <c r="Y13" s="1">
        <v>0.15</v>
      </c>
      <c r="Z13" s="1">
        <v>0.17</v>
      </c>
      <c r="AA13" s="1">
        <v>0.18</v>
      </c>
    </row>
    <row r="14" spans="1:28" x14ac:dyDescent="0.35">
      <c r="A14" t="s">
        <v>2</v>
      </c>
      <c r="B14" s="1">
        <v>20.96</v>
      </c>
      <c r="C14" s="1">
        <v>20.91</v>
      </c>
      <c r="D14" s="1">
        <v>21.1</v>
      </c>
      <c r="E14" s="1">
        <v>21.17</v>
      </c>
      <c r="F14" s="1">
        <v>21.85</v>
      </c>
      <c r="G14" s="1">
        <v>22.24</v>
      </c>
      <c r="H14" s="1">
        <v>22.02</v>
      </c>
      <c r="I14" s="1">
        <v>21.98</v>
      </c>
      <c r="J14" s="1"/>
      <c r="K14" s="1">
        <v>19.4575</v>
      </c>
      <c r="L14" s="1">
        <v>19.499600000000001</v>
      </c>
      <c r="M14" s="1">
        <v>19.441199999999998</v>
      </c>
      <c r="N14" s="1">
        <v>19.5215</v>
      </c>
      <c r="O14" s="1">
        <v>19.5321</v>
      </c>
      <c r="P14" s="1">
        <v>19.4863</v>
      </c>
      <c r="Q14" s="1">
        <v>20.405799999999999</v>
      </c>
      <c r="R14" s="1">
        <v>20.3932</v>
      </c>
      <c r="S14" s="1">
        <v>20.499300000000002</v>
      </c>
      <c r="T14" s="1">
        <v>20.672999999999998</v>
      </c>
      <c r="U14" s="1">
        <v>20.421199999999999</v>
      </c>
      <c r="V14" s="1">
        <v>20.428999999999998</v>
      </c>
      <c r="X14" s="1">
        <v>17.82</v>
      </c>
      <c r="Y14" s="1">
        <v>17.760000000000002</v>
      </c>
      <c r="Z14" s="1">
        <v>17.760000000000002</v>
      </c>
      <c r="AA14" s="1">
        <v>17.37</v>
      </c>
    </row>
    <row r="15" spans="1:28" x14ac:dyDescent="0.35">
      <c r="A15" t="s">
        <v>175</v>
      </c>
      <c r="B15" s="8" t="s">
        <v>69</v>
      </c>
      <c r="C15" s="8" t="s">
        <v>69</v>
      </c>
      <c r="D15" s="8" t="s">
        <v>69</v>
      </c>
      <c r="E15" s="8" t="s">
        <v>69</v>
      </c>
      <c r="F15" s="8" t="s">
        <v>69</v>
      </c>
      <c r="G15" s="8" t="s">
        <v>69</v>
      </c>
      <c r="H15" s="8" t="s">
        <v>69</v>
      </c>
      <c r="I15" s="8" t="s">
        <v>69</v>
      </c>
      <c r="J15" s="1"/>
      <c r="K15" s="1">
        <v>0.37300100000000003</v>
      </c>
      <c r="L15" s="1">
        <v>0.37809399999999999</v>
      </c>
      <c r="M15" s="1">
        <v>0.37621599999999999</v>
      </c>
      <c r="N15" s="1">
        <v>0.37739299999999998</v>
      </c>
      <c r="O15" s="1">
        <v>0.37901499999999999</v>
      </c>
      <c r="P15" s="1">
        <v>0.37909599999999999</v>
      </c>
      <c r="Q15" s="1">
        <v>0.421014</v>
      </c>
      <c r="R15" s="1">
        <v>0.40949000000000002</v>
      </c>
      <c r="S15" s="1">
        <v>0.41412199999999999</v>
      </c>
      <c r="T15" s="1">
        <v>0.40595399999999998</v>
      </c>
      <c r="U15" s="1">
        <v>0.40707100000000002</v>
      </c>
      <c r="V15" s="1">
        <v>0.418877</v>
      </c>
      <c r="X15" s="8" t="s">
        <v>69</v>
      </c>
      <c r="Y15" s="8" t="s">
        <v>69</v>
      </c>
      <c r="Z15" s="8" t="s">
        <v>69</v>
      </c>
      <c r="AA15" s="8" t="s">
        <v>69</v>
      </c>
    </row>
    <row r="16" spans="1:28" x14ac:dyDescent="0.35">
      <c r="A16" t="s">
        <v>193</v>
      </c>
      <c r="B16" s="8" t="s">
        <v>69</v>
      </c>
      <c r="C16" s="8" t="s">
        <v>69</v>
      </c>
      <c r="D16" s="8" t="s">
        <v>69</v>
      </c>
      <c r="E16" s="8" t="s">
        <v>69</v>
      </c>
      <c r="F16" s="8" t="s">
        <v>69</v>
      </c>
      <c r="G16" s="8" t="s">
        <v>69</v>
      </c>
      <c r="H16" s="8" t="s">
        <v>69</v>
      </c>
      <c r="I16" s="8" t="s">
        <v>69</v>
      </c>
      <c r="J16" s="1"/>
      <c r="K16" s="1">
        <v>4.4687999999999999E-2</v>
      </c>
      <c r="L16" s="1">
        <v>4.0092999999999997E-2</v>
      </c>
      <c r="M16" s="1">
        <v>4.5702E-2</v>
      </c>
      <c r="N16" s="1">
        <v>3.5871E-2</v>
      </c>
      <c r="O16" s="1">
        <v>3.9656999999999998E-2</v>
      </c>
      <c r="P16" s="1">
        <v>4.0758000000000003E-2</v>
      </c>
      <c r="Q16" s="1">
        <v>3.7038000000000001E-2</v>
      </c>
      <c r="R16" s="1">
        <v>3.9355000000000001E-2</v>
      </c>
      <c r="S16" s="1">
        <v>3.8198999999999997E-2</v>
      </c>
      <c r="T16" s="1">
        <v>3.8939000000000001E-2</v>
      </c>
      <c r="U16" s="1">
        <v>3.4328999999999998E-2</v>
      </c>
      <c r="V16" s="1">
        <v>4.7819E-2</v>
      </c>
      <c r="X16" s="8" t="s">
        <v>69</v>
      </c>
      <c r="Y16" s="8" t="s">
        <v>69</v>
      </c>
      <c r="Z16" s="8" t="s">
        <v>69</v>
      </c>
      <c r="AA16" s="8" t="s">
        <v>69</v>
      </c>
    </row>
    <row r="17" spans="1:27" x14ac:dyDescent="0.35">
      <c r="A17" t="s">
        <v>179</v>
      </c>
      <c r="B17" s="8" t="s">
        <v>69</v>
      </c>
      <c r="C17" s="8" t="s">
        <v>69</v>
      </c>
      <c r="D17" s="8" t="s">
        <v>69</v>
      </c>
      <c r="E17" s="8" t="s">
        <v>69</v>
      </c>
      <c r="F17" s="8" t="s">
        <v>69</v>
      </c>
      <c r="G17" s="8" t="s">
        <v>69</v>
      </c>
      <c r="H17" s="8" t="s">
        <v>69</v>
      </c>
      <c r="I17" s="8" t="s">
        <v>69</v>
      </c>
      <c r="J17" s="1"/>
      <c r="K17" s="1">
        <v>2.6800000000000001E-4</v>
      </c>
      <c r="L17" s="1">
        <v>-6.9999999999999999E-4</v>
      </c>
      <c r="M17" s="1">
        <v>5.8040000000000001E-3</v>
      </c>
      <c r="N17" s="1">
        <v>1.199E-3</v>
      </c>
      <c r="O17" s="1">
        <v>4.4099999999999999E-4</v>
      </c>
      <c r="P17" s="1">
        <v>9.859999999999999E-4</v>
      </c>
      <c r="Q17" s="1">
        <v>4.0810000000000004E-3</v>
      </c>
      <c r="R17" s="1">
        <v>2.6949999999999999E-3</v>
      </c>
      <c r="S17" s="1">
        <v>6.2789999999999999E-3</v>
      </c>
      <c r="T17" s="1">
        <v>8.4519999999999994E-3</v>
      </c>
      <c r="U17" s="1">
        <v>5.4250000000000001E-3</v>
      </c>
      <c r="V17" s="1">
        <v>7.6860000000000001E-3</v>
      </c>
      <c r="X17" s="8" t="s">
        <v>69</v>
      </c>
      <c r="Y17" s="8" t="s">
        <v>69</v>
      </c>
      <c r="Z17" s="8" t="s">
        <v>69</v>
      </c>
      <c r="AA17" s="8" t="s">
        <v>69</v>
      </c>
    </row>
    <row r="18" spans="1:27" x14ac:dyDescent="0.35">
      <c r="A18" s="2" t="s">
        <v>1</v>
      </c>
      <c r="B18" s="1">
        <f t="shared" ref="B18:I18" si="0">SUM(B7:B14)</f>
        <v>98.489999999999981</v>
      </c>
      <c r="C18" s="1">
        <f t="shared" si="0"/>
        <v>98.289999999999992</v>
      </c>
      <c r="D18" s="1">
        <f t="shared" si="0"/>
        <v>98.539999999999992</v>
      </c>
      <c r="E18" s="1">
        <f t="shared" si="0"/>
        <v>98.73</v>
      </c>
      <c r="F18" s="1">
        <f t="shared" si="0"/>
        <v>98.22</v>
      </c>
      <c r="G18" s="1">
        <f t="shared" si="0"/>
        <v>97.78</v>
      </c>
      <c r="H18" s="1">
        <f t="shared" si="0"/>
        <v>98.31</v>
      </c>
      <c r="I18" s="1">
        <f t="shared" si="0"/>
        <v>98.830000000000013</v>
      </c>
      <c r="J18" s="1"/>
      <c r="K18">
        <v>99.292000000000002</v>
      </c>
      <c r="L18">
        <v>99.611500000000007</v>
      </c>
      <c r="M18">
        <v>99.021699999999996</v>
      </c>
      <c r="N18">
        <v>99.517600000000002</v>
      </c>
      <c r="O18">
        <v>99.620800000000003</v>
      </c>
      <c r="P18">
        <v>99.367699999999999</v>
      </c>
      <c r="Q18">
        <v>99.920100000000005</v>
      </c>
      <c r="R18">
        <v>99.708600000000004</v>
      </c>
      <c r="S18">
        <v>100.066</v>
      </c>
      <c r="T18">
        <v>99.859300000000005</v>
      </c>
      <c r="U18">
        <v>100.029</v>
      </c>
      <c r="V18">
        <v>99.859399999999994</v>
      </c>
      <c r="X18" s="1">
        <f>SUM(X7:X14)</f>
        <v>98.890000000000015</v>
      </c>
      <c r="Y18" s="1">
        <f>SUM(Y7:Y14)</f>
        <v>98.990000000000023</v>
      </c>
      <c r="Z18" s="1">
        <f>SUM(Z7:Z14)</f>
        <v>99.12</v>
      </c>
      <c r="AA18" s="1">
        <f>SUM(AA7:AA14)</f>
        <v>99.29000000000002</v>
      </c>
    </row>
    <row r="19" spans="1:27" x14ac:dyDescent="0.35">
      <c r="A19" t="s">
        <v>0</v>
      </c>
      <c r="B19" s="1">
        <v>8.52</v>
      </c>
      <c r="C19" s="1">
        <v>8.89</v>
      </c>
      <c r="D19" s="1">
        <v>8.6</v>
      </c>
      <c r="E19" s="1">
        <v>8.64</v>
      </c>
      <c r="F19" s="1">
        <v>7.6</v>
      </c>
      <c r="G19" s="1">
        <v>7.1</v>
      </c>
      <c r="H19" s="1">
        <v>7.88</v>
      </c>
      <c r="I19" s="1">
        <v>8.24</v>
      </c>
      <c r="J19" s="1"/>
      <c r="X19" s="1">
        <v>12.24</v>
      </c>
      <c r="Y19" s="1">
        <v>12.43</v>
      </c>
      <c r="Z19" s="1">
        <v>12.53</v>
      </c>
      <c r="AA19" s="1">
        <v>12.64</v>
      </c>
    </row>
    <row r="20" spans="1:27" ht="16.5" x14ac:dyDescent="0.45">
      <c r="A20" s="22" t="s">
        <v>67</v>
      </c>
      <c r="B20" s="1">
        <v>2.9</v>
      </c>
      <c r="C20" s="1">
        <v>2.4</v>
      </c>
      <c r="D20" s="1">
        <v>2.69</v>
      </c>
      <c r="E20" s="1">
        <v>2.93</v>
      </c>
      <c r="F20" s="1">
        <v>2.85</v>
      </c>
      <c r="G20" s="1">
        <v>3.38</v>
      </c>
      <c r="H20" s="1">
        <v>2.73</v>
      </c>
      <c r="I20" s="1">
        <v>3.05</v>
      </c>
      <c r="J20" s="1"/>
      <c r="X20" s="1">
        <v>3.78</v>
      </c>
      <c r="Y20" s="1">
        <v>3.7</v>
      </c>
      <c r="Z20" s="1">
        <v>3.8</v>
      </c>
      <c r="AA20" s="1">
        <v>4.0599999999999996</v>
      </c>
    </row>
    <row r="21" spans="1:27" x14ac:dyDescent="0.35">
      <c r="A21" s="2" t="s">
        <v>1</v>
      </c>
      <c r="B21" s="1">
        <f t="shared" ref="B21:I21" si="1">SUM(B7:B11,B13:B14,B19:B20)</f>
        <v>98.779999999999987</v>
      </c>
      <c r="C21" s="1">
        <f t="shared" si="1"/>
        <v>98.53</v>
      </c>
      <c r="D21" s="1">
        <f t="shared" si="1"/>
        <v>98.809999999999974</v>
      </c>
      <c r="E21" s="1">
        <f t="shared" si="1"/>
        <v>99.030000000000015</v>
      </c>
      <c r="F21" s="1">
        <f t="shared" si="1"/>
        <v>98.5</v>
      </c>
      <c r="G21" s="1">
        <f t="shared" si="1"/>
        <v>98.11999999999999</v>
      </c>
      <c r="H21" s="1">
        <f t="shared" si="1"/>
        <v>98.58</v>
      </c>
      <c r="I21" s="1">
        <f t="shared" si="1"/>
        <v>99.13000000000001</v>
      </c>
      <c r="J21" s="1"/>
      <c r="X21" s="1">
        <f>SUM(X7:X11,X13:X14,X19:X20)</f>
        <v>99.27</v>
      </c>
      <c r="Y21" s="1">
        <f>SUM(Y7:Y11,Y13:Y14,Y19:Y20)</f>
        <v>99.360000000000028</v>
      </c>
      <c r="Z21" s="1">
        <f>SUM(Z7:Z11,Z13:Z14,Z19:Z20)</f>
        <v>99.5</v>
      </c>
      <c r="AA21" s="1">
        <f>SUM(AA7:AA11,AA13:AA14,AA19:AA20)</f>
        <v>99.700000000000017</v>
      </c>
    </row>
    <row r="22" spans="1:27" x14ac:dyDescent="0.35">
      <c r="A22" t="s">
        <v>188</v>
      </c>
      <c r="B22" s="33">
        <f t="shared" ref="B22:I22" si="2">(B11/151.99)/((B11/151.99)+(B9/101.96))</f>
        <v>7.8072400680377962E-2</v>
      </c>
      <c r="C22" s="33">
        <f t="shared" si="2"/>
        <v>7.358542523840142E-2</v>
      </c>
      <c r="D22" s="33">
        <f t="shared" si="2"/>
        <v>6.9801481797233014E-2</v>
      </c>
      <c r="E22" s="33">
        <f t="shared" si="2"/>
        <v>6.8040029388106937E-2</v>
      </c>
      <c r="F22" s="33">
        <f t="shared" si="2"/>
        <v>5.045344052654608E-2</v>
      </c>
      <c r="G22" s="33">
        <f t="shared" si="2"/>
        <v>1.7263905708868075E-2</v>
      </c>
      <c r="H22" s="33">
        <f t="shared" si="2"/>
        <v>8.7240934333032184E-3</v>
      </c>
      <c r="I22" s="33">
        <f t="shared" si="2"/>
        <v>6.5829177589748229E-3</v>
      </c>
      <c r="J22" s="34"/>
      <c r="K22" s="33">
        <f t="shared" ref="K22:V22" si="3">(K11/151.99)/((K11/151.99)+(K9/101.96))</f>
        <v>6.5550533045771769E-2</v>
      </c>
      <c r="L22" s="33">
        <f t="shared" si="3"/>
        <v>6.5219944201818425E-2</v>
      </c>
      <c r="M22" s="33">
        <f t="shared" si="3"/>
        <v>6.5287892523740662E-2</v>
      </c>
      <c r="N22" s="33">
        <f t="shared" si="3"/>
        <v>6.5480774297721742E-2</v>
      </c>
      <c r="O22" s="33">
        <f t="shared" si="3"/>
        <v>6.5359223915620421E-2</v>
      </c>
      <c r="P22" s="33">
        <f t="shared" si="3"/>
        <v>6.5617901253481811E-2</v>
      </c>
      <c r="Q22" s="33">
        <f t="shared" si="3"/>
        <v>5.6001255637006123E-3</v>
      </c>
      <c r="R22" s="33">
        <f t="shared" si="3"/>
        <v>5.615840551092717E-3</v>
      </c>
      <c r="S22" s="33">
        <f t="shared" si="3"/>
        <v>5.5910014161129331E-3</v>
      </c>
      <c r="T22" s="33">
        <f t="shared" si="3"/>
        <v>5.6310314718068235E-3</v>
      </c>
      <c r="U22" s="33">
        <f t="shared" si="3"/>
        <v>5.5890572370176448E-3</v>
      </c>
      <c r="V22" s="33">
        <f t="shared" si="3"/>
        <v>5.5951546617539934E-3</v>
      </c>
      <c r="W22" s="34"/>
      <c r="X22" s="33">
        <f t="shared" ref="X22:AA22" si="4">(X11/151.99)/((X11/151.99)+(X9/101.96))</f>
        <v>0.17390797828414739</v>
      </c>
      <c r="Y22" s="33">
        <f t="shared" si="4"/>
        <v>0.18060119060790111</v>
      </c>
      <c r="Z22" s="33">
        <f t="shared" si="4"/>
        <v>0.17111607373954421</v>
      </c>
      <c r="AA22" s="33">
        <f t="shared" si="4"/>
        <v>0.1974502796406418</v>
      </c>
    </row>
    <row r="23" spans="1:27" x14ac:dyDescent="0.35">
      <c r="A23" s="25"/>
    </row>
    <row r="31" spans="1:27" x14ac:dyDescent="0.35">
      <c r="A31" s="2"/>
    </row>
    <row r="33" spans="1:1" x14ac:dyDescent="0.35">
      <c r="A33" s="5"/>
    </row>
    <row r="41" spans="1:1" x14ac:dyDescent="0.35">
      <c r="A41" s="22"/>
    </row>
    <row r="42" spans="1:1" x14ac:dyDescent="0.35">
      <c r="A42" s="2"/>
    </row>
    <row r="43" spans="1:1" x14ac:dyDescent="0.35">
      <c r="A43" s="2"/>
    </row>
  </sheetData>
  <mergeCells count="5">
    <mergeCell ref="X4:AA4"/>
    <mergeCell ref="X5:Y5"/>
    <mergeCell ref="Z5:AA5"/>
    <mergeCell ref="B4:I5"/>
    <mergeCell ref="K4:V5"/>
  </mergeCells>
  <pageMargins left="0.7" right="0.7" top="0.75" bottom="0.75" header="0.3" footer="0.3"/>
  <pageSetup orientation="landscape" horizontalDpi="1200" verticalDpi="1200" r:id="rId1"/>
  <headerFooter>
    <oddHeader>&amp;C&amp;"-,Bold"&amp;14Spinel from Type II / Type I composite xenoliths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58142-0E47-42EB-813A-F02908CACC8F}">
  <dimension ref="A1:AJ4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14.81640625" bestFit="1" customWidth="1"/>
    <col min="2" max="3" width="9.36328125" bestFit="1" customWidth="1"/>
    <col min="4" max="4" width="8.81640625" bestFit="1" customWidth="1"/>
    <col min="5" max="5" width="9.36328125" bestFit="1" customWidth="1"/>
    <col min="6" max="6" width="3.6328125" customWidth="1"/>
    <col min="7" max="8" width="10.90625" customWidth="1"/>
    <col min="9" max="9" width="3.6328125" customWidth="1"/>
    <col min="11" max="11" width="9.81640625" customWidth="1"/>
    <col min="19" max="19" width="10.08984375" customWidth="1"/>
    <col min="20" max="20" width="3.6328125" customWidth="1"/>
    <col min="21" max="26" width="8.81640625" bestFit="1" customWidth="1"/>
    <col min="27" max="30" width="9.36328125" bestFit="1" customWidth="1"/>
    <col min="31" max="31" width="8.81640625" bestFit="1" customWidth="1"/>
    <col min="32" max="32" width="9.36328125" bestFit="1" customWidth="1"/>
    <col min="36" max="36" width="3.6328125" customWidth="1"/>
  </cols>
  <sheetData>
    <row r="1" spans="1:36" ht="18.5" x14ac:dyDescent="0.45">
      <c r="A1" s="7" t="s">
        <v>85</v>
      </c>
      <c r="G1" s="20"/>
      <c r="H1" t="s">
        <v>187</v>
      </c>
    </row>
    <row r="2" spans="1:36" ht="18.5" x14ac:dyDescent="0.45">
      <c r="A2" s="7"/>
      <c r="G2" s="18"/>
      <c r="H2" t="s">
        <v>231</v>
      </c>
    </row>
    <row r="3" spans="1:36" ht="18.5" x14ac:dyDescent="0.45">
      <c r="A3" s="7"/>
      <c r="G3" s="21"/>
      <c r="H3" t="s">
        <v>232</v>
      </c>
    </row>
    <row r="4" spans="1:36" ht="17" customHeight="1" x14ac:dyDescent="0.35">
      <c r="B4" s="62" t="s">
        <v>195</v>
      </c>
      <c r="C4" s="62"/>
      <c r="D4" s="62"/>
      <c r="E4" s="62"/>
      <c r="G4" s="65" t="s">
        <v>182</v>
      </c>
      <c r="H4" s="65"/>
      <c r="J4" s="58" t="s">
        <v>96</v>
      </c>
      <c r="K4" s="58"/>
      <c r="L4" s="58"/>
      <c r="M4" s="58"/>
      <c r="N4" s="58"/>
      <c r="O4" s="58"/>
      <c r="P4" s="58"/>
      <c r="Q4" s="58"/>
      <c r="R4" s="58"/>
      <c r="S4" s="58"/>
      <c r="U4" s="62" t="s">
        <v>196</v>
      </c>
      <c r="V4" s="62"/>
      <c r="W4" s="62"/>
      <c r="X4" s="62"/>
      <c r="Y4" s="62"/>
      <c r="Z4" s="62"/>
      <c r="AA4" s="56"/>
      <c r="AB4" s="56"/>
      <c r="AC4" s="56"/>
      <c r="AD4" s="56"/>
      <c r="AE4" s="56"/>
      <c r="AF4" s="56"/>
    </row>
    <row r="5" spans="1:36" ht="17" customHeight="1" x14ac:dyDescent="0.35">
      <c r="B5" s="62"/>
      <c r="C5" s="62"/>
      <c r="D5" s="62"/>
      <c r="E5" s="62"/>
      <c r="G5" s="71"/>
      <c r="H5" s="71"/>
      <c r="J5" s="58" t="s">
        <v>97</v>
      </c>
      <c r="K5" s="58"/>
      <c r="L5" s="58"/>
      <c r="M5" s="58"/>
      <c r="N5" s="58"/>
      <c r="O5" s="60"/>
      <c r="P5" s="68"/>
      <c r="Q5" s="68"/>
      <c r="R5" s="68"/>
      <c r="S5" s="68"/>
      <c r="U5" s="62"/>
      <c r="V5" s="62"/>
      <c r="W5" s="62"/>
      <c r="X5" s="62"/>
      <c r="Y5" s="62"/>
      <c r="Z5" s="62"/>
      <c r="AA5" s="56"/>
      <c r="AB5" s="56"/>
      <c r="AC5" s="56"/>
      <c r="AD5" s="56"/>
      <c r="AE5" s="56"/>
      <c r="AF5" s="56"/>
    </row>
    <row r="6" spans="1:36" ht="17" customHeight="1" x14ac:dyDescent="0.35">
      <c r="F6" s="10"/>
      <c r="G6" t="s">
        <v>181</v>
      </c>
      <c r="H6" t="s">
        <v>181</v>
      </c>
      <c r="I6" s="10"/>
      <c r="J6" s="25" t="s">
        <v>17</v>
      </c>
      <c r="K6" s="5" t="s">
        <v>94</v>
      </c>
      <c r="L6" s="25"/>
      <c r="M6" s="25"/>
      <c r="N6" s="25"/>
      <c r="O6" s="26" t="s">
        <v>30</v>
      </c>
      <c r="P6" s="25" t="s">
        <v>16</v>
      </c>
      <c r="Q6" s="25"/>
      <c r="R6" s="25"/>
      <c r="S6" s="5" t="s">
        <v>94</v>
      </c>
      <c r="T6" s="10"/>
      <c r="U6" s="25" t="s">
        <v>176</v>
      </c>
      <c r="V6" s="25" t="s">
        <v>176</v>
      </c>
      <c r="W6" s="25" t="s">
        <v>176</v>
      </c>
      <c r="X6" s="25" t="s">
        <v>176</v>
      </c>
      <c r="Y6" s="25" t="s">
        <v>176</v>
      </c>
      <c r="Z6" s="25" t="s">
        <v>176</v>
      </c>
      <c r="AA6" s="25" t="s">
        <v>177</v>
      </c>
      <c r="AB6" s="25" t="s">
        <v>177</v>
      </c>
      <c r="AC6" s="25" t="s">
        <v>177</v>
      </c>
      <c r="AD6" s="25" t="s">
        <v>177</v>
      </c>
      <c r="AE6" s="25" t="s">
        <v>177</v>
      </c>
      <c r="AF6" s="25" t="s">
        <v>177</v>
      </c>
      <c r="AJ6" s="10"/>
    </row>
    <row r="7" spans="1:36" x14ac:dyDescent="0.35">
      <c r="A7" s="6"/>
      <c r="F7" s="23"/>
      <c r="I7" s="23"/>
      <c r="J7" s="6" t="s">
        <v>4</v>
      </c>
      <c r="K7" s="6" t="s">
        <v>5</v>
      </c>
      <c r="L7" s="6" t="s">
        <v>12</v>
      </c>
      <c r="M7" s="6" t="s">
        <v>15</v>
      </c>
      <c r="N7" s="6" t="s">
        <v>22</v>
      </c>
      <c r="O7" s="6" t="s">
        <v>23</v>
      </c>
      <c r="P7" s="6" t="s">
        <v>21</v>
      </c>
      <c r="Q7" s="6" t="s">
        <v>20</v>
      </c>
      <c r="R7" s="6" t="s">
        <v>28</v>
      </c>
      <c r="S7" s="23" t="s">
        <v>95</v>
      </c>
      <c r="T7" s="23"/>
      <c r="AJ7" s="23"/>
    </row>
    <row r="8" spans="1:36" ht="16.5" x14ac:dyDescent="0.45">
      <c r="A8" t="s">
        <v>31</v>
      </c>
      <c r="B8" s="1">
        <v>0.48018300000000003</v>
      </c>
      <c r="C8" s="1">
        <v>0.39729500000000001</v>
      </c>
      <c r="D8" s="1">
        <v>0.46654899999999999</v>
      </c>
      <c r="E8" s="1">
        <v>0.41127799999999998</v>
      </c>
      <c r="G8" s="1">
        <v>0</v>
      </c>
      <c r="H8" s="1">
        <v>0</v>
      </c>
      <c r="J8" s="1">
        <v>0.03</v>
      </c>
      <c r="K8" s="1">
        <v>0.15</v>
      </c>
      <c r="L8" s="1">
        <v>0.03</v>
      </c>
      <c r="M8" s="1">
        <v>0.03</v>
      </c>
      <c r="N8" s="1">
        <v>0.03</v>
      </c>
      <c r="O8" s="1">
        <v>0.02</v>
      </c>
      <c r="P8" s="1">
        <v>0.02</v>
      </c>
      <c r="Q8" s="1">
        <v>0.03</v>
      </c>
      <c r="R8" s="1">
        <v>0</v>
      </c>
      <c r="S8" s="1">
        <v>0.46</v>
      </c>
      <c r="U8" s="1">
        <v>0.50422900000000004</v>
      </c>
      <c r="V8" s="1">
        <v>0.44301000000000001</v>
      </c>
      <c r="W8" s="1">
        <v>0.45477200000000001</v>
      </c>
      <c r="X8" s="1">
        <v>0.52239500000000005</v>
      </c>
      <c r="Y8" s="1">
        <v>0.49019600000000002</v>
      </c>
      <c r="Z8" s="1">
        <v>0.51577899999999999</v>
      </c>
      <c r="AA8" s="1">
        <v>0.43793199999999999</v>
      </c>
      <c r="AB8" s="1">
        <v>0.43512600000000001</v>
      </c>
      <c r="AC8" s="1">
        <v>0.46099899999999999</v>
      </c>
      <c r="AD8" s="1">
        <v>0.41720099999999999</v>
      </c>
      <c r="AE8" s="1">
        <v>0.44950699999999999</v>
      </c>
      <c r="AF8" s="1">
        <v>0.40805799999999998</v>
      </c>
    </row>
    <row r="9" spans="1:36" ht="16.5" x14ac:dyDescent="0.45">
      <c r="A9" t="s">
        <v>54</v>
      </c>
      <c r="B9" s="1">
        <v>0.42439900000000003</v>
      </c>
      <c r="C9" s="1">
        <v>0.31993899999999997</v>
      </c>
      <c r="D9" s="1">
        <v>0.35621799999999998</v>
      </c>
      <c r="E9" s="1">
        <v>0.32372400000000001</v>
      </c>
      <c r="G9" s="1">
        <v>0.24598100000000001</v>
      </c>
      <c r="H9" s="1">
        <v>0.252361</v>
      </c>
      <c r="J9" s="1">
        <v>0.37</v>
      </c>
      <c r="K9" s="1">
        <v>0.45</v>
      </c>
      <c r="L9" s="1">
        <v>0.3</v>
      </c>
      <c r="M9" s="1">
        <v>0.31</v>
      </c>
      <c r="N9" s="1">
        <v>0.26</v>
      </c>
      <c r="O9" s="1">
        <v>0.21</v>
      </c>
      <c r="P9" s="1">
        <v>0.31</v>
      </c>
      <c r="Q9" s="1">
        <v>0.34</v>
      </c>
      <c r="R9" s="1">
        <v>0.22</v>
      </c>
      <c r="S9" s="1">
        <v>0.53</v>
      </c>
      <c r="U9" s="1">
        <v>0.51006899999999999</v>
      </c>
      <c r="V9" s="1">
        <v>0.34745900000000002</v>
      </c>
      <c r="W9" s="1">
        <v>0.387849</v>
      </c>
      <c r="X9" s="1">
        <v>0.34834900000000002</v>
      </c>
      <c r="Y9" s="1">
        <v>0.52524899999999997</v>
      </c>
      <c r="Z9" s="1">
        <v>0.348277</v>
      </c>
      <c r="AA9" s="1">
        <v>0.46623199999999998</v>
      </c>
      <c r="AB9" s="1">
        <v>0.31186700000000001</v>
      </c>
      <c r="AC9" s="1">
        <v>0.45835500000000001</v>
      </c>
      <c r="AD9" s="1">
        <v>0.31258200000000003</v>
      </c>
      <c r="AE9" s="1">
        <v>0.47265099999999999</v>
      </c>
      <c r="AF9" s="1">
        <v>0.30787500000000001</v>
      </c>
    </row>
    <row r="10" spans="1:36" ht="16.5" x14ac:dyDescent="0.45">
      <c r="A10" t="s">
        <v>55</v>
      </c>
      <c r="B10" s="1">
        <v>61.842100000000002</v>
      </c>
      <c r="C10" s="1">
        <v>61.985399999999998</v>
      </c>
      <c r="D10" s="1">
        <v>61.398299999999999</v>
      </c>
      <c r="E10" s="1">
        <v>61.921300000000002</v>
      </c>
      <c r="G10" s="1">
        <v>63.4191</v>
      </c>
      <c r="H10" s="1">
        <v>62.824100000000001</v>
      </c>
      <c r="J10" s="1">
        <v>53.71</v>
      </c>
      <c r="K10" s="1">
        <v>52.36</v>
      </c>
      <c r="L10" s="1">
        <v>55.71</v>
      </c>
      <c r="M10" s="1">
        <v>56.12</v>
      </c>
      <c r="N10" s="1">
        <v>58.64</v>
      </c>
      <c r="O10" s="1">
        <v>61.49</v>
      </c>
      <c r="P10" s="1">
        <v>60.37</v>
      </c>
      <c r="Q10" s="1">
        <v>59.8</v>
      </c>
      <c r="R10" s="1">
        <v>60.91</v>
      </c>
      <c r="S10" s="1">
        <v>58.29</v>
      </c>
      <c r="U10" s="1">
        <v>51.530500000000004</v>
      </c>
      <c r="V10" s="1">
        <v>52.292200000000001</v>
      </c>
      <c r="W10" s="1">
        <v>52.165900000000001</v>
      </c>
      <c r="X10" s="1">
        <v>52.633899999999997</v>
      </c>
      <c r="Y10" s="1">
        <v>52.245399999999997</v>
      </c>
      <c r="Z10" s="1">
        <v>52.638500000000001</v>
      </c>
      <c r="AA10" s="1">
        <v>60.507199999999997</v>
      </c>
      <c r="AB10" s="1">
        <v>61.327300000000001</v>
      </c>
      <c r="AC10" s="1">
        <v>60.528700000000001</v>
      </c>
      <c r="AD10" s="1">
        <v>61.293500000000002</v>
      </c>
      <c r="AE10" s="1">
        <v>59.672400000000003</v>
      </c>
      <c r="AF10" s="1">
        <v>61.286000000000001</v>
      </c>
    </row>
    <row r="11" spans="1:36" ht="16.5" x14ac:dyDescent="0.45">
      <c r="A11" t="s">
        <v>68</v>
      </c>
      <c r="B11" s="8" t="s">
        <v>69</v>
      </c>
      <c r="C11" s="8" t="s">
        <v>69</v>
      </c>
      <c r="D11" s="8" t="s">
        <v>69</v>
      </c>
      <c r="E11" s="8" t="s">
        <v>69</v>
      </c>
      <c r="G11" s="1">
        <v>9.5204999999999998E-2</v>
      </c>
      <c r="H11" s="1">
        <v>0.106905</v>
      </c>
      <c r="J11" s="1">
        <v>0.3</v>
      </c>
      <c r="K11" s="1">
        <v>0.22</v>
      </c>
      <c r="L11" s="1">
        <v>0.21</v>
      </c>
      <c r="M11" s="1">
        <v>0.21</v>
      </c>
      <c r="N11" s="1">
        <v>0.21</v>
      </c>
      <c r="O11" s="1">
        <v>0.16</v>
      </c>
      <c r="P11" s="1">
        <v>0.18</v>
      </c>
      <c r="Q11" s="1">
        <v>0.2</v>
      </c>
      <c r="R11" s="1">
        <v>0.17</v>
      </c>
      <c r="S11" s="1">
        <v>0.19</v>
      </c>
      <c r="U11" s="8" t="s">
        <v>69</v>
      </c>
      <c r="V11" s="8" t="s">
        <v>69</v>
      </c>
      <c r="W11" s="8" t="s">
        <v>69</v>
      </c>
      <c r="X11" s="8" t="s">
        <v>69</v>
      </c>
      <c r="Y11" s="8" t="s">
        <v>69</v>
      </c>
      <c r="Z11" s="8" t="s">
        <v>69</v>
      </c>
      <c r="AA11" s="8" t="s">
        <v>69</v>
      </c>
      <c r="AB11" s="8" t="s">
        <v>69</v>
      </c>
      <c r="AC11" s="8" t="s">
        <v>69</v>
      </c>
      <c r="AD11" s="8" t="s">
        <v>69</v>
      </c>
      <c r="AE11" s="8" t="s">
        <v>69</v>
      </c>
      <c r="AF11" s="8" t="s">
        <v>69</v>
      </c>
    </row>
    <row r="12" spans="1:36" ht="16.5" x14ac:dyDescent="0.45">
      <c r="A12" t="s">
        <v>56</v>
      </c>
      <c r="B12" s="1">
        <v>8.7108000000000005E-2</v>
      </c>
      <c r="C12" s="1">
        <v>8.4635000000000002E-2</v>
      </c>
      <c r="D12" s="1">
        <v>8.4222000000000005E-2</v>
      </c>
      <c r="E12" s="1">
        <v>8.5988999999999996E-2</v>
      </c>
      <c r="G12" s="1">
        <v>0.17167199999999999</v>
      </c>
      <c r="H12" s="1">
        <v>0.173318</v>
      </c>
      <c r="J12" s="1">
        <v>10.029999999999999</v>
      </c>
      <c r="K12" s="1">
        <v>10.56</v>
      </c>
      <c r="L12" s="1">
        <v>8.34</v>
      </c>
      <c r="M12" s="1">
        <v>7.08</v>
      </c>
      <c r="N12" s="1">
        <v>4.8</v>
      </c>
      <c r="O12" s="1">
        <v>0.67</v>
      </c>
      <c r="P12" s="1">
        <v>0.7</v>
      </c>
      <c r="Q12" s="1">
        <v>0.56000000000000005</v>
      </c>
      <c r="R12" s="1">
        <v>0.67</v>
      </c>
      <c r="S12" s="1">
        <v>0.32</v>
      </c>
      <c r="U12" s="1">
        <v>9.5816800000000004</v>
      </c>
      <c r="V12" s="1">
        <v>9.6479700000000008</v>
      </c>
      <c r="W12" s="1">
        <v>9.6410400000000003</v>
      </c>
      <c r="X12" s="1">
        <v>9.7077500000000008</v>
      </c>
      <c r="Y12" s="1">
        <v>9.8102099999999997</v>
      </c>
      <c r="Z12" s="1">
        <v>9.7522199999999994</v>
      </c>
      <c r="AA12" s="1">
        <v>0.87653599999999998</v>
      </c>
      <c r="AB12" s="1">
        <v>0.88106499999999999</v>
      </c>
      <c r="AC12" s="1">
        <v>0.88052299999999994</v>
      </c>
      <c r="AD12" s="1">
        <v>0.88254299999999997</v>
      </c>
      <c r="AE12" s="1">
        <v>0.89801799999999998</v>
      </c>
      <c r="AF12" s="1">
        <v>0.885629</v>
      </c>
    </row>
    <row r="13" spans="1:36" ht="16.5" x14ac:dyDescent="0.45">
      <c r="A13" t="s">
        <v>66</v>
      </c>
      <c r="B13" s="1">
        <v>19.994499999999999</v>
      </c>
      <c r="C13" s="1">
        <v>21.7348</v>
      </c>
      <c r="D13" s="1">
        <v>21.055599999999998</v>
      </c>
      <c r="E13" s="1">
        <v>21.675999999999998</v>
      </c>
      <c r="G13" s="1">
        <v>18.859000000000002</v>
      </c>
      <c r="H13" s="1">
        <v>18.886299999999999</v>
      </c>
      <c r="J13" s="1">
        <v>15.9</v>
      </c>
      <c r="K13" s="1">
        <v>16.55</v>
      </c>
      <c r="L13" s="1">
        <v>15.77</v>
      </c>
      <c r="M13" s="1">
        <v>15.58</v>
      </c>
      <c r="N13" s="1">
        <v>15.37</v>
      </c>
      <c r="O13" s="1">
        <v>17.489999999999998</v>
      </c>
      <c r="P13" s="1">
        <v>20.72</v>
      </c>
      <c r="Q13" s="1">
        <v>21.19</v>
      </c>
      <c r="R13" s="1">
        <v>18.95</v>
      </c>
      <c r="S13" s="1">
        <v>20.54</v>
      </c>
      <c r="U13" s="1">
        <v>16.730399999999999</v>
      </c>
      <c r="V13" s="1">
        <v>16.064599999999999</v>
      </c>
      <c r="W13" s="1">
        <v>16.337499999999999</v>
      </c>
      <c r="X13" s="1">
        <v>16.160299999999999</v>
      </c>
      <c r="Y13" s="1">
        <v>16.973099999999999</v>
      </c>
      <c r="Z13" s="1">
        <v>16.269200000000001</v>
      </c>
      <c r="AA13" s="1">
        <v>21.847799999999999</v>
      </c>
      <c r="AB13" s="1">
        <v>20.888000000000002</v>
      </c>
      <c r="AC13" s="1">
        <v>21.711600000000001</v>
      </c>
      <c r="AD13" s="1">
        <v>20.959399999999999</v>
      </c>
      <c r="AE13" s="1">
        <v>22.0441</v>
      </c>
      <c r="AF13" s="1">
        <v>20.8034</v>
      </c>
    </row>
    <row r="14" spans="1:36" x14ac:dyDescent="0.35">
      <c r="A14" t="s">
        <v>3</v>
      </c>
      <c r="B14" s="1">
        <v>0.12750400000000001</v>
      </c>
      <c r="C14" s="1">
        <v>0.14171600000000001</v>
      </c>
      <c r="D14" s="1">
        <v>0.13184799999999999</v>
      </c>
      <c r="E14" s="1">
        <v>0.138041</v>
      </c>
      <c r="G14" s="1">
        <v>16.888000000000002</v>
      </c>
      <c r="H14" s="1">
        <v>16.688800000000001</v>
      </c>
      <c r="J14" s="1">
        <v>0.2</v>
      </c>
      <c r="K14" s="1">
        <v>0.19</v>
      </c>
      <c r="L14" s="1">
        <v>0.19</v>
      </c>
      <c r="M14" s="1">
        <v>0.18</v>
      </c>
      <c r="N14" s="1">
        <v>0.14000000000000001</v>
      </c>
      <c r="O14" s="1">
        <v>0.14000000000000001</v>
      </c>
      <c r="P14" s="1">
        <v>0.17</v>
      </c>
      <c r="Q14" s="1">
        <v>0.15</v>
      </c>
      <c r="R14" s="1">
        <v>0.18</v>
      </c>
      <c r="S14" s="1">
        <v>0.17</v>
      </c>
      <c r="U14" s="1">
        <v>0.14855199999999999</v>
      </c>
      <c r="V14" s="1">
        <v>0.15027199999999999</v>
      </c>
      <c r="W14" s="1">
        <v>0.14699799999999999</v>
      </c>
      <c r="X14" s="1">
        <v>0.151895</v>
      </c>
      <c r="Y14" s="1">
        <v>0.145787</v>
      </c>
      <c r="Z14" s="1">
        <v>0.147564</v>
      </c>
      <c r="AA14" s="1">
        <v>0.14636399999999999</v>
      </c>
      <c r="AB14" s="1">
        <v>0.14763299999999999</v>
      </c>
      <c r="AC14" s="1">
        <v>0.14610500000000001</v>
      </c>
      <c r="AD14" s="1">
        <v>0.140235</v>
      </c>
      <c r="AE14" s="1">
        <v>0.13995299999999999</v>
      </c>
      <c r="AF14" s="1">
        <v>0.146534</v>
      </c>
    </row>
    <row r="15" spans="1:36" x14ac:dyDescent="0.35">
      <c r="A15" t="s">
        <v>2</v>
      </c>
      <c r="B15" s="1">
        <v>17.0106</v>
      </c>
      <c r="C15" s="1">
        <v>15.3018</v>
      </c>
      <c r="D15" s="1">
        <v>16.089400000000001</v>
      </c>
      <c r="E15" s="1">
        <v>15.5319</v>
      </c>
      <c r="G15" s="1">
        <v>0.14880399999999999</v>
      </c>
      <c r="H15" s="1">
        <v>0.153861</v>
      </c>
      <c r="J15" s="1">
        <v>18.34</v>
      </c>
      <c r="K15" s="1">
        <v>17.32</v>
      </c>
      <c r="L15" s="1">
        <v>18.71</v>
      </c>
      <c r="M15" s="1">
        <v>18.88</v>
      </c>
      <c r="N15" s="1">
        <v>19.32</v>
      </c>
      <c r="O15" s="1">
        <v>18.27</v>
      </c>
      <c r="P15" s="1">
        <v>17.07</v>
      </c>
      <c r="Q15" s="1">
        <v>17.149999999999999</v>
      </c>
      <c r="R15" s="1">
        <v>18.100000000000001</v>
      </c>
      <c r="S15" s="1">
        <v>17.68</v>
      </c>
      <c r="U15" s="1">
        <v>16.757200000000001</v>
      </c>
      <c r="V15" s="1">
        <v>16.778199999999998</v>
      </c>
      <c r="W15" s="1">
        <v>16.751799999999999</v>
      </c>
      <c r="X15" s="1">
        <v>16.8491</v>
      </c>
      <c r="Y15" s="1">
        <v>16.8492</v>
      </c>
      <c r="Z15" s="1">
        <v>17.034199999999998</v>
      </c>
      <c r="AA15" s="1">
        <v>16.045100000000001</v>
      </c>
      <c r="AB15" s="1">
        <v>16.074100000000001</v>
      </c>
      <c r="AC15" s="1">
        <v>16.046199999999999</v>
      </c>
      <c r="AD15" s="1">
        <v>16.0656</v>
      </c>
      <c r="AE15" s="1">
        <v>15.8217</v>
      </c>
      <c r="AF15" s="1">
        <v>16.307600000000001</v>
      </c>
    </row>
    <row r="16" spans="1:36" x14ac:dyDescent="0.35">
      <c r="A16" t="s">
        <v>175</v>
      </c>
      <c r="B16" s="1">
        <v>0.14025399999999999</v>
      </c>
      <c r="C16" s="1">
        <v>0.13278899999999999</v>
      </c>
      <c r="D16" s="1">
        <v>0.13966300000000001</v>
      </c>
      <c r="E16" s="1">
        <v>0.13592899999999999</v>
      </c>
      <c r="G16" s="1">
        <v>0.157806</v>
      </c>
      <c r="H16" s="1">
        <v>0.12997500000000001</v>
      </c>
      <c r="J16" s="8" t="s">
        <v>69</v>
      </c>
      <c r="K16" s="8" t="s">
        <v>69</v>
      </c>
      <c r="L16" s="8" t="s">
        <v>69</v>
      </c>
      <c r="M16" s="8" t="s">
        <v>69</v>
      </c>
      <c r="N16" s="8" t="s">
        <v>69</v>
      </c>
      <c r="O16" s="8" t="s">
        <v>69</v>
      </c>
      <c r="P16" s="8" t="s">
        <v>69</v>
      </c>
      <c r="Q16" s="8" t="s">
        <v>69</v>
      </c>
      <c r="R16" s="8" t="s">
        <v>69</v>
      </c>
      <c r="S16" s="8" t="s">
        <v>69</v>
      </c>
      <c r="U16" s="1">
        <v>0.20452699999999999</v>
      </c>
      <c r="V16" s="1">
        <v>0.20729</v>
      </c>
      <c r="W16" s="1">
        <v>0.19321199999999999</v>
      </c>
      <c r="X16" s="1">
        <v>0.195296</v>
      </c>
      <c r="Y16" s="1">
        <v>0.19994500000000001</v>
      </c>
      <c r="Z16" s="1">
        <v>0.20200000000000001</v>
      </c>
      <c r="AA16" s="1">
        <v>0.142119</v>
      </c>
      <c r="AB16" s="1">
        <v>0.133465</v>
      </c>
      <c r="AC16" s="1">
        <v>0.139372</v>
      </c>
      <c r="AD16" s="1">
        <v>0.141124</v>
      </c>
      <c r="AE16" s="1">
        <v>0.14352400000000001</v>
      </c>
      <c r="AF16" s="1">
        <v>0.139741</v>
      </c>
    </row>
    <row r="17" spans="1:32" x14ac:dyDescent="0.35">
      <c r="A17" t="s">
        <v>193</v>
      </c>
      <c r="B17" s="1">
        <v>5.3183000000000001E-2</v>
      </c>
      <c r="C17" s="1">
        <v>5.3331999999999997E-2</v>
      </c>
      <c r="D17" s="1">
        <v>5.1874000000000003E-2</v>
      </c>
      <c r="E17" s="1">
        <v>5.7754E-2</v>
      </c>
      <c r="G17" s="8" t="s">
        <v>69</v>
      </c>
      <c r="H17" s="8" t="s">
        <v>69</v>
      </c>
      <c r="J17" s="8" t="s">
        <v>69</v>
      </c>
      <c r="K17" s="8" t="s">
        <v>69</v>
      </c>
      <c r="L17" s="8" t="s">
        <v>69</v>
      </c>
      <c r="M17" s="8" t="s">
        <v>69</v>
      </c>
      <c r="N17" s="8" t="s">
        <v>69</v>
      </c>
      <c r="O17" s="8" t="s">
        <v>69</v>
      </c>
      <c r="P17" s="8" t="s">
        <v>69</v>
      </c>
      <c r="Q17" s="8" t="s">
        <v>69</v>
      </c>
      <c r="R17" s="8" t="s">
        <v>69</v>
      </c>
      <c r="S17" s="8" t="s">
        <v>69</v>
      </c>
      <c r="U17" s="1">
        <v>4.2557999999999999E-2</v>
      </c>
      <c r="V17" s="1">
        <v>4.1977E-2</v>
      </c>
      <c r="W17" s="1">
        <v>4.2437000000000002E-2</v>
      </c>
      <c r="X17" s="1">
        <v>4.8724999999999997E-2</v>
      </c>
      <c r="Y17" s="1">
        <v>4.2348999999999998E-2</v>
      </c>
      <c r="Z17" s="1">
        <v>5.4566000000000003E-2</v>
      </c>
      <c r="AA17" s="1">
        <v>4.4782000000000002E-2</v>
      </c>
      <c r="AB17" s="1">
        <v>4.8627999999999998E-2</v>
      </c>
      <c r="AC17" s="1">
        <v>5.5754999999999999E-2</v>
      </c>
      <c r="AD17" s="1">
        <v>5.4059000000000003E-2</v>
      </c>
      <c r="AE17" s="1">
        <v>4.8228E-2</v>
      </c>
      <c r="AF17" s="1">
        <v>5.1457999999999997E-2</v>
      </c>
    </row>
    <row r="18" spans="1:32" x14ac:dyDescent="0.35">
      <c r="A18" t="s">
        <v>179</v>
      </c>
      <c r="B18" s="1">
        <v>1.2073E-2</v>
      </c>
      <c r="C18" s="1">
        <v>5.1250000000000002E-3</v>
      </c>
      <c r="D18" s="1">
        <v>3.2941999999999999E-2</v>
      </c>
      <c r="E18" s="1">
        <v>9.0039999999999999E-3</v>
      </c>
      <c r="G18" s="1">
        <v>1.8671E-2</v>
      </c>
      <c r="H18" s="1">
        <v>1.3191E-2</v>
      </c>
      <c r="J18" s="8" t="s">
        <v>69</v>
      </c>
      <c r="K18" s="8" t="s">
        <v>69</v>
      </c>
      <c r="L18" s="8" t="s">
        <v>69</v>
      </c>
      <c r="M18" s="8" t="s">
        <v>69</v>
      </c>
      <c r="N18" s="8" t="s">
        <v>69</v>
      </c>
      <c r="O18" s="8" t="s">
        <v>69</v>
      </c>
      <c r="P18" s="8" t="s">
        <v>69</v>
      </c>
      <c r="Q18" s="8" t="s">
        <v>69</v>
      </c>
      <c r="R18" s="8" t="s">
        <v>69</v>
      </c>
      <c r="S18" s="8" t="s">
        <v>69</v>
      </c>
      <c r="U18" s="1">
        <v>4.3429999999999996E-3</v>
      </c>
      <c r="V18" s="1">
        <v>5.0039999999999998E-3</v>
      </c>
      <c r="W18" s="1">
        <v>5.7080000000000004E-3</v>
      </c>
      <c r="X18" s="1">
        <v>3.676E-3</v>
      </c>
      <c r="Y18" s="1">
        <v>5.751E-3</v>
      </c>
      <c r="Z18" s="1">
        <v>5.1289999999999999E-3</v>
      </c>
      <c r="AA18" s="1">
        <v>1.5566E-2</v>
      </c>
      <c r="AB18" s="1">
        <v>1.3998E-2</v>
      </c>
      <c r="AC18" s="1">
        <v>1.5613E-2</v>
      </c>
      <c r="AD18" s="1">
        <v>1.3738E-2</v>
      </c>
      <c r="AE18" s="1">
        <v>2.1035999999999999E-2</v>
      </c>
      <c r="AF18" s="1">
        <v>1.5306999999999999E-2</v>
      </c>
    </row>
    <row r="19" spans="1:32" x14ac:dyDescent="0.35">
      <c r="A19" s="2" t="s">
        <v>1</v>
      </c>
      <c r="B19" s="1">
        <v>100.172</v>
      </c>
      <c r="C19" s="1">
        <v>100.157</v>
      </c>
      <c r="D19" s="1">
        <v>99.806600000000003</v>
      </c>
      <c r="E19" s="1">
        <v>100.291</v>
      </c>
      <c r="G19" s="1">
        <f>SUM(G8:G18)</f>
        <v>100.004239</v>
      </c>
      <c r="H19" s="1">
        <f>SUM(H8:H18)</f>
        <v>99.228811000000022</v>
      </c>
      <c r="J19" s="1">
        <f t="shared" ref="J19:S19" si="0">SUM(J8:J15)</f>
        <v>98.88000000000001</v>
      </c>
      <c r="K19" s="1">
        <f t="shared" si="0"/>
        <v>97.800000000000011</v>
      </c>
      <c r="L19" s="1">
        <f t="shared" si="0"/>
        <v>99.259999999999991</v>
      </c>
      <c r="M19" s="1">
        <f t="shared" si="0"/>
        <v>98.39</v>
      </c>
      <c r="N19" s="1">
        <f t="shared" si="0"/>
        <v>98.77000000000001</v>
      </c>
      <c r="O19" s="1">
        <f t="shared" si="0"/>
        <v>98.449999999999989</v>
      </c>
      <c r="P19" s="1">
        <f t="shared" si="0"/>
        <v>99.539999999999992</v>
      </c>
      <c r="Q19" s="1">
        <f t="shared" si="0"/>
        <v>99.420000000000016</v>
      </c>
      <c r="R19" s="1">
        <f t="shared" si="0"/>
        <v>99.200000000000017</v>
      </c>
      <c r="S19" s="1">
        <f t="shared" si="0"/>
        <v>98.18</v>
      </c>
      <c r="U19" s="1">
        <v>96.013900000000007</v>
      </c>
      <c r="V19" s="1">
        <v>95.977999999999994</v>
      </c>
      <c r="W19" s="1">
        <v>96.127200000000002</v>
      </c>
      <c r="X19" s="1">
        <v>96.621200000000002</v>
      </c>
      <c r="Y19" s="1">
        <v>97.287300000000002</v>
      </c>
      <c r="Z19" s="1">
        <v>96.967399999999998</v>
      </c>
      <c r="AA19" s="1">
        <v>100.53</v>
      </c>
      <c r="AB19" s="1">
        <v>100.261</v>
      </c>
      <c r="AC19" s="1">
        <v>100.443</v>
      </c>
      <c r="AD19" s="1">
        <v>100.28</v>
      </c>
      <c r="AE19" s="1">
        <v>99.711200000000005</v>
      </c>
      <c r="AF19" s="1">
        <v>100.352</v>
      </c>
    </row>
    <row r="20" spans="1:32" x14ac:dyDescent="0.35">
      <c r="A20" t="s">
        <v>0</v>
      </c>
      <c r="B20" s="1"/>
      <c r="C20" s="1"/>
      <c r="D20" s="1"/>
      <c r="E20" s="1"/>
      <c r="G20" s="1">
        <v>16.169799999999999</v>
      </c>
      <c r="H20" s="1">
        <v>16.168399999999998</v>
      </c>
      <c r="J20" s="1">
        <v>12.47</v>
      </c>
      <c r="K20" s="1">
        <v>13.55</v>
      </c>
      <c r="L20" s="1">
        <v>12.23</v>
      </c>
      <c r="M20" s="1">
        <v>11.73</v>
      </c>
      <c r="N20" s="1">
        <v>11.58</v>
      </c>
      <c r="O20" s="1">
        <v>13.57</v>
      </c>
      <c r="P20" s="1">
        <v>15.71</v>
      </c>
      <c r="Q20" s="1">
        <v>15.52</v>
      </c>
      <c r="R20" s="1">
        <v>13.85</v>
      </c>
      <c r="S20" s="1">
        <v>12.68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6.5" x14ac:dyDescent="0.45">
      <c r="A21" s="22" t="s">
        <v>67</v>
      </c>
      <c r="B21" s="1"/>
      <c r="C21" s="1"/>
      <c r="D21" s="1"/>
      <c r="E21" s="1"/>
      <c r="G21" s="1">
        <v>2.9886699999999999</v>
      </c>
      <c r="H21" s="1">
        <v>3.0205799999999998</v>
      </c>
      <c r="J21" s="1">
        <v>3.81</v>
      </c>
      <c r="K21" s="1">
        <v>3.33</v>
      </c>
      <c r="L21" s="1">
        <v>3.93</v>
      </c>
      <c r="M21" s="1">
        <v>4.28</v>
      </c>
      <c r="N21" s="1">
        <v>4.21</v>
      </c>
      <c r="O21" s="1">
        <v>4.3499999999999996</v>
      </c>
      <c r="P21" s="1">
        <v>5.56</v>
      </c>
      <c r="Q21" s="1">
        <v>6.3</v>
      </c>
      <c r="R21" s="1">
        <v>5.67</v>
      </c>
      <c r="S21" s="1">
        <v>8.73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x14ac:dyDescent="0.35">
      <c r="A22" s="2" t="s">
        <v>1</v>
      </c>
      <c r="B22" s="32"/>
      <c r="C22" s="32"/>
      <c r="D22" s="32"/>
      <c r="E22" s="32"/>
      <c r="G22" s="1">
        <f>SUM(G8:G12,G14:G18,G20:G21)</f>
        <v>100.30370899999998</v>
      </c>
      <c r="H22" s="1">
        <f>SUM(H8:H12,H14:H18,H20:H21)</f>
        <v>99.531491000000017</v>
      </c>
      <c r="J22" s="1">
        <f t="shared" ref="J22:S22" si="1">SUM(J8:J12,J14:J15,J20:J21)</f>
        <v>99.26</v>
      </c>
      <c r="K22" s="1">
        <f t="shared" si="1"/>
        <v>98.13</v>
      </c>
      <c r="L22" s="1">
        <f t="shared" si="1"/>
        <v>99.65000000000002</v>
      </c>
      <c r="M22" s="1">
        <f t="shared" si="1"/>
        <v>98.820000000000007</v>
      </c>
      <c r="N22" s="1">
        <f t="shared" si="1"/>
        <v>99.19</v>
      </c>
      <c r="O22" s="1">
        <f t="shared" si="1"/>
        <v>98.88</v>
      </c>
      <c r="P22" s="1">
        <f t="shared" si="1"/>
        <v>100.09</v>
      </c>
      <c r="Q22" s="1">
        <f t="shared" si="1"/>
        <v>100.04999999999998</v>
      </c>
      <c r="R22" s="1">
        <f t="shared" si="1"/>
        <v>99.77</v>
      </c>
      <c r="S22" s="1">
        <f t="shared" si="1"/>
        <v>99.05</v>
      </c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x14ac:dyDescent="0.35">
      <c r="A23" t="s">
        <v>188</v>
      </c>
      <c r="B23" s="33">
        <f>(B12/151.99)/((B12/151.99)+(B10/101.96))</f>
        <v>9.4401403646217743E-4</v>
      </c>
      <c r="C23" s="33">
        <f t="shared" ref="C23:AF23" si="2">(C12/151.99)/((C12/151.99)+(C10/101.96))</f>
        <v>9.1511945626164602E-4</v>
      </c>
      <c r="D23" s="33">
        <f t="shared" si="2"/>
        <v>9.1935778907055107E-4</v>
      </c>
      <c r="E23" s="33">
        <f t="shared" si="2"/>
        <v>9.3070758926249602E-4</v>
      </c>
      <c r="G23" s="33">
        <f t="shared" si="2"/>
        <v>1.8126179638412636E-3</v>
      </c>
      <c r="H23" s="33">
        <f t="shared" si="2"/>
        <v>1.8472650180797402E-3</v>
      </c>
      <c r="J23" s="33">
        <f t="shared" si="2"/>
        <v>0.11132747198393403</v>
      </c>
      <c r="K23" s="33">
        <f t="shared" si="2"/>
        <v>0.11917102735239614</v>
      </c>
      <c r="L23" s="33">
        <f t="shared" si="2"/>
        <v>9.1261314623756279E-2</v>
      </c>
      <c r="M23" s="33">
        <f t="shared" si="2"/>
        <v>7.802761299948302E-2</v>
      </c>
      <c r="N23" s="33">
        <f t="shared" si="2"/>
        <v>5.2053043119636135E-2</v>
      </c>
      <c r="O23" s="33">
        <f t="shared" si="2"/>
        <v>7.2564166327718687E-3</v>
      </c>
      <c r="P23" s="33">
        <f t="shared" si="2"/>
        <v>7.718388227249671E-3</v>
      </c>
      <c r="Q23" s="33">
        <f t="shared" si="2"/>
        <v>6.2428360172242167E-3</v>
      </c>
      <c r="R23" s="33">
        <f t="shared" si="2"/>
        <v>7.3250078776871267E-3</v>
      </c>
      <c r="S23" s="33">
        <f t="shared" si="2"/>
        <v>3.6692244619207582E-3</v>
      </c>
      <c r="U23" s="33">
        <f t="shared" si="2"/>
        <v>0.11090253877379307</v>
      </c>
      <c r="V23" s="33">
        <f t="shared" si="2"/>
        <v>0.11013784613001917</v>
      </c>
      <c r="W23" s="33">
        <f t="shared" si="2"/>
        <v>0.11030453516301357</v>
      </c>
      <c r="X23" s="33">
        <f t="shared" si="2"/>
        <v>0.11010490293054487</v>
      </c>
      <c r="Y23" s="33">
        <f t="shared" si="2"/>
        <v>0.1118718209434595</v>
      </c>
      <c r="Z23" s="33">
        <f t="shared" si="2"/>
        <v>0.11054492608518268</v>
      </c>
      <c r="AA23" s="33">
        <f t="shared" si="2"/>
        <v>9.6244829802350305E-3</v>
      </c>
      <c r="AB23" s="33">
        <f t="shared" si="2"/>
        <v>9.5456037078244221E-3</v>
      </c>
      <c r="AC23" s="33">
        <f t="shared" si="2"/>
        <v>9.6644366783795836E-3</v>
      </c>
      <c r="AD23" s="33">
        <f t="shared" si="2"/>
        <v>9.5666856778164663E-3</v>
      </c>
      <c r="AE23" s="33">
        <f t="shared" si="2"/>
        <v>9.9945656905343523E-3</v>
      </c>
      <c r="AF23" s="33">
        <f t="shared" si="2"/>
        <v>9.6009800219050666E-3</v>
      </c>
    </row>
    <row r="24" spans="1:32" x14ac:dyDescent="0.35">
      <c r="A24" s="25"/>
    </row>
    <row r="32" spans="1:32" x14ac:dyDescent="0.35">
      <c r="A32" s="2"/>
    </row>
    <row r="34" spans="1:1" x14ac:dyDescent="0.35">
      <c r="A34" s="5"/>
    </row>
    <row r="42" spans="1:1" x14ac:dyDescent="0.35">
      <c r="A42" s="22"/>
    </row>
    <row r="43" spans="1:1" x14ac:dyDescent="0.35">
      <c r="A43" s="2"/>
    </row>
    <row r="44" spans="1:1" x14ac:dyDescent="0.35">
      <c r="A44" s="2"/>
    </row>
  </sheetData>
  <mergeCells count="5">
    <mergeCell ref="B4:E5"/>
    <mergeCell ref="G4:H5"/>
    <mergeCell ref="J4:S4"/>
    <mergeCell ref="U4:AF5"/>
    <mergeCell ref="J5:S5"/>
  </mergeCells>
  <pageMargins left="0.7" right="0.7" top="0.75" bottom="0.75" header="0.3" footer="0.3"/>
  <pageSetup orientation="landscape" horizontalDpi="1200" verticalDpi="1200" r:id="rId1"/>
  <headerFooter>
    <oddHeader>&amp;C&amp;"-,Bold"&amp;14Spinel from Type II / Type II composite xenoliths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DB6FD-9E3B-45A5-93A0-19E24CCC5256}">
  <dimension ref="A1:DZ85"/>
  <sheetViews>
    <sheetView zoomScaleNormal="100" workbookViewId="0">
      <pane xSplit="1" ySplit="3" topLeftCell="B4" activePane="bottomRight" state="frozen"/>
      <selection pane="topRight" activeCell="C1" sqref="C1"/>
      <selection pane="bottomLeft" activeCell="A3" sqref="A3"/>
      <selection pane="bottomRight" activeCell="DX3" sqref="DX3:DY3"/>
    </sheetView>
  </sheetViews>
  <sheetFormatPr defaultRowHeight="14.5" x14ac:dyDescent="0.35"/>
  <cols>
    <col min="10" max="10" width="4.1796875" customWidth="1"/>
    <col min="16" max="16" width="4.1796875" customWidth="1"/>
    <col min="29" max="29" width="4.1796875" customWidth="1"/>
    <col min="44" max="44" width="4.1796875" customWidth="1"/>
    <col min="58" max="58" width="4.1796875" customWidth="1"/>
    <col min="64" max="64" width="4.1796875" customWidth="1"/>
    <col min="78" max="78" width="4.1796875" customWidth="1"/>
    <col min="82" max="82" width="4.1796875" customWidth="1"/>
    <col min="96" max="96" width="4.1796875" customWidth="1"/>
    <col min="105" max="105" width="4.1796875" customWidth="1"/>
    <col min="118" max="118" width="4.1796875" customWidth="1"/>
    <col min="127" max="127" width="4.1796875" customWidth="1"/>
    <col min="128" max="129" width="11.90625" style="28" customWidth="1"/>
    <col min="130" max="130" width="4.1796875" customWidth="1"/>
  </cols>
  <sheetData>
    <row r="1" spans="1:130" ht="18.5" x14ac:dyDescent="0.45">
      <c r="A1" s="7" t="s">
        <v>235</v>
      </c>
      <c r="D1" s="53"/>
      <c r="E1" t="s">
        <v>234</v>
      </c>
    </row>
    <row r="2" spans="1:130" s="14" customFormat="1" ht="18.5" x14ac:dyDescent="0.45">
      <c r="A2" s="54"/>
      <c r="DX2" s="52"/>
      <c r="DY2" s="52"/>
    </row>
    <row r="3" spans="1:130" ht="29.5" customHeight="1" x14ac:dyDescent="0.35">
      <c r="A3" s="46"/>
      <c r="B3" s="72" t="s">
        <v>210</v>
      </c>
      <c r="C3" s="73"/>
      <c r="D3" s="73"/>
      <c r="E3" s="73"/>
      <c r="F3" s="73"/>
      <c r="G3" s="73"/>
      <c r="H3" s="73"/>
      <c r="I3" s="73"/>
      <c r="J3" s="46"/>
      <c r="K3" s="72" t="s">
        <v>211</v>
      </c>
      <c r="L3" s="73"/>
      <c r="M3" s="73"/>
      <c r="N3" s="73"/>
      <c r="O3" s="73"/>
      <c r="P3" s="46"/>
      <c r="Q3" s="72" t="s">
        <v>212</v>
      </c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46"/>
      <c r="AD3" s="72" t="s">
        <v>213</v>
      </c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46"/>
      <c r="AS3" s="72" t="s">
        <v>214</v>
      </c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46"/>
      <c r="BG3" s="72" t="s">
        <v>217</v>
      </c>
      <c r="BH3" s="73"/>
      <c r="BI3" s="73"/>
      <c r="BJ3" s="73"/>
      <c r="BK3" s="73"/>
      <c r="BL3" s="46"/>
      <c r="BM3" s="72" t="s">
        <v>216</v>
      </c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46"/>
      <c r="CA3" s="72" t="s">
        <v>222</v>
      </c>
      <c r="CB3" s="73"/>
      <c r="CC3" s="73"/>
      <c r="CD3" s="46"/>
      <c r="CE3" s="72" t="s">
        <v>223</v>
      </c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46"/>
      <c r="CS3" s="72" t="s">
        <v>224</v>
      </c>
      <c r="CT3" s="73"/>
      <c r="CU3" s="73"/>
      <c r="CV3" s="73"/>
      <c r="CW3" s="73"/>
      <c r="CX3" s="73"/>
      <c r="CY3" s="73"/>
      <c r="CZ3" s="73"/>
      <c r="DA3" s="46"/>
      <c r="DB3" s="72" t="s">
        <v>225</v>
      </c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46"/>
      <c r="DO3" s="72" t="s">
        <v>229</v>
      </c>
      <c r="DP3" s="73"/>
      <c r="DQ3" s="73"/>
      <c r="DR3" s="73"/>
      <c r="DS3" s="73"/>
      <c r="DT3" s="73"/>
      <c r="DU3" s="73"/>
      <c r="DV3" s="73"/>
      <c r="DW3" s="46"/>
      <c r="DX3" s="72" t="s">
        <v>230</v>
      </c>
      <c r="DY3" s="73"/>
      <c r="DZ3" s="46"/>
    </row>
    <row r="4" spans="1:130" x14ac:dyDescent="0.35">
      <c r="A4" s="15"/>
      <c r="B4" s="47" t="s">
        <v>4</v>
      </c>
      <c r="C4" s="47" t="s">
        <v>11</v>
      </c>
      <c r="D4" s="47" t="s">
        <v>12</v>
      </c>
      <c r="E4" s="47" t="s">
        <v>12</v>
      </c>
      <c r="F4" s="47" t="s">
        <v>12</v>
      </c>
      <c r="G4" s="47" t="s">
        <v>15</v>
      </c>
      <c r="H4" s="47" t="s">
        <v>15</v>
      </c>
      <c r="I4" s="47" t="s">
        <v>15</v>
      </c>
      <c r="J4" s="45"/>
      <c r="K4" s="47" t="s">
        <v>4</v>
      </c>
      <c r="L4" s="47" t="s">
        <v>4</v>
      </c>
      <c r="M4" s="47" t="s">
        <v>4</v>
      </c>
      <c r="N4" s="47" t="s">
        <v>5</v>
      </c>
      <c r="O4" s="47" t="s">
        <v>5</v>
      </c>
      <c r="P4" s="45"/>
      <c r="Q4" s="47" t="s">
        <v>14</v>
      </c>
      <c r="R4" s="47" t="s">
        <v>14</v>
      </c>
      <c r="S4" s="47" t="s">
        <v>14</v>
      </c>
      <c r="T4" s="47" t="s">
        <v>7</v>
      </c>
      <c r="U4" s="47" t="s">
        <v>7</v>
      </c>
      <c r="V4" s="47" t="s">
        <v>7</v>
      </c>
      <c r="W4" s="47" t="s">
        <v>6</v>
      </c>
      <c r="X4" s="47" t="s">
        <v>6</v>
      </c>
      <c r="Y4" s="47" t="s">
        <v>6</v>
      </c>
      <c r="Z4" s="47" t="s">
        <v>4</v>
      </c>
      <c r="AA4" s="47" t="s">
        <v>4</v>
      </c>
      <c r="AB4" s="47" t="s">
        <v>4</v>
      </c>
      <c r="AC4" s="45"/>
      <c r="AD4" s="47" t="s">
        <v>204</v>
      </c>
      <c r="AE4" s="47" t="s">
        <v>205</v>
      </c>
      <c r="AF4" s="47" t="s">
        <v>206</v>
      </c>
      <c r="AG4" s="47" t="s">
        <v>12</v>
      </c>
      <c r="AH4" s="47" t="s">
        <v>207</v>
      </c>
      <c r="AI4" s="47" t="s">
        <v>4</v>
      </c>
      <c r="AJ4" s="47" t="s">
        <v>4</v>
      </c>
      <c r="AK4" s="47" t="s">
        <v>4</v>
      </c>
      <c r="AL4" s="47" t="s">
        <v>4</v>
      </c>
      <c r="AM4" s="47" t="s">
        <v>11</v>
      </c>
      <c r="AN4" s="47" t="s">
        <v>11</v>
      </c>
      <c r="AO4" s="47" t="s">
        <v>12</v>
      </c>
      <c r="AP4" s="47" t="s">
        <v>12</v>
      </c>
      <c r="AQ4" s="47" t="s">
        <v>12</v>
      </c>
      <c r="AR4" s="45"/>
      <c r="AS4" s="45" t="s">
        <v>6</v>
      </c>
      <c r="AT4" s="45" t="s">
        <v>4</v>
      </c>
      <c r="AU4" s="45" t="s">
        <v>4</v>
      </c>
      <c r="AV4" s="45" t="s">
        <v>12</v>
      </c>
      <c r="AW4" s="45" t="s">
        <v>12</v>
      </c>
      <c r="AX4" s="45" t="s">
        <v>13</v>
      </c>
      <c r="AY4" s="45" t="s">
        <v>13</v>
      </c>
      <c r="AZ4" s="45" t="s">
        <v>13</v>
      </c>
      <c r="BA4" s="45" t="s">
        <v>204</v>
      </c>
      <c r="BB4" s="45" t="s">
        <v>208</v>
      </c>
      <c r="BC4" s="45" t="s">
        <v>209</v>
      </c>
      <c r="BD4" s="45" t="s">
        <v>205</v>
      </c>
      <c r="BE4" s="45" t="s">
        <v>15</v>
      </c>
      <c r="BF4" s="45"/>
      <c r="BG4" s="47" t="s">
        <v>208</v>
      </c>
      <c r="BH4" s="47" t="s">
        <v>205</v>
      </c>
      <c r="BI4" s="47" t="s">
        <v>215</v>
      </c>
      <c r="BJ4" s="47" t="s">
        <v>5</v>
      </c>
      <c r="BK4" s="47" t="s">
        <v>69</v>
      </c>
      <c r="BL4" s="45"/>
      <c r="BM4" s="45" t="s">
        <v>4</v>
      </c>
      <c r="BN4" s="45" t="s">
        <v>4</v>
      </c>
      <c r="BO4" s="45" t="s">
        <v>4</v>
      </c>
      <c r="BP4" s="45" t="s">
        <v>6</v>
      </c>
      <c r="BQ4" s="45" t="s">
        <v>6</v>
      </c>
      <c r="BR4" s="45" t="s">
        <v>4</v>
      </c>
      <c r="BS4" s="45" t="s">
        <v>4</v>
      </c>
      <c r="BT4" s="45" t="s">
        <v>4</v>
      </c>
      <c r="BU4" s="45" t="s">
        <v>13</v>
      </c>
      <c r="BV4" s="45" t="s">
        <v>13</v>
      </c>
      <c r="BW4" s="45" t="s">
        <v>11</v>
      </c>
      <c r="BX4" s="45" t="s">
        <v>11</v>
      </c>
      <c r="BY4" s="45" t="s">
        <v>215</v>
      </c>
      <c r="BZ4" s="45"/>
      <c r="CA4" s="47" t="s">
        <v>4</v>
      </c>
      <c r="CB4" s="47" t="s">
        <v>215</v>
      </c>
      <c r="CC4" s="47" t="s">
        <v>218</v>
      </c>
      <c r="CD4" s="45"/>
      <c r="CE4" s="47" t="s">
        <v>12</v>
      </c>
      <c r="CF4" s="47" t="s">
        <v>12</v>
      </c>
      <c r="CG4" s="47" t="s">
        <v>12</v>
      </c>
      <c r="CH4" s="47" t="s">
        <v>12</v>
      </c>
      <c r="CI4" s="47" t="s">
        <v>5</v>
      </c>
      <c r="CJ4" s="47" t="s">
        <v>5</v>
      </c>
      <c r="CK4" s="47" t="s">
        <v>5</v>
      </c>
      <c r="CL4" s="47" t="s">
        <v>4</v>
      </c>
      <c r="CM4" s="47" t="s">
        <v>4</v>
      </c>
      <c r="CN4" s="47" t="s">
        <v>4</v>
      </c>
      <c r="CO4" s="47" t="s">
        <v>219</v>
      </c>
      <c r="CP4" s="47" t="s">
        <v>220</v>
      </c>
      <c r="CQ4" s="47" t="s">
        <v>221</v>
      </c>
      <c r="CR4" s="45"/>
      <c r="CS4" s="47" t="s">
        <v>15</v>
      </c>
      <c r="CT4" s="47" t="s">
        <v>15</v>
      </c>
      <c r="CU4" s="47" t="s">
        <v>15</v>
      </c>
      <c r="CV4" s="47" t="s">
        <v>204</v>
      </c>
      <c r="CW4" s="47" t="s">
        <v>204</v>
      </c>
      <c r="CX4" s="47" t="s">
        <v>215</v>
      </c>
      <c r="CY4" s="47" t="s">
        <v>215</v>
      </c>
      <c r="CZ4" s="47" t="s">
        <v>221</v>
      </c>
      <c r="DA4" s="45"/>
      <c r="DB4" s="47" t="s">
        <v>4</v>
      </c>
      <c r="DC4" s="47" t="s">
        <v>4</v>
      </c>
      <c r="DD4" s="47" t="s">
        <v>5</v>
      </c>
      <c r="DE4" s="47" t="s">
        <v>5</v>
      </c>
      <c r="DF4" s="47" t="s">
        <v>5</v>
      </c>
      <c r="DG4" s="47" t="s">
        <v>11</v>
      </c>
      <c r="DH4" s="47" t="s">
        <v>11</v>
      </c>
      <c r="DI4" s="47" t="s">
        <v>11</v>
      </c>
      <c r="DJ4" s="47" t="s">
        <v>11</v>
      </c>
      <c r="DK4" s="47" t="s">
        <v>12</v>
      </c>
      <c r="DL4" s="47" t="s">
        <v>12</v>
      </c>
      <c r="DM4" s="47" t="s">
        <v>12</v>
      </c>
      <c r="DN4" s="45"/>
      <c r="DO4" s="47" t="s">
        <v>226</v>
      </c>
      <c r="DP4" s="47" t="s">
        <v>227</v>
      </c>
      <c r="DQ4" s="47" t="s">
        <v>227</v>
      </c>
      <c r="DR4" s="47" t="s">
        <v>209</v>
      </c>
      <c r="DS4" s="47" t="s">
        <v>209</v>
      </c>
      <c r="DT4" s="47" t="s">
        <v>215</v>
      </c>
      <c r="DU4" s="47" t="s">
        <v>218</v>
      </c>
      <c r="DV4" s="47" t="s">
        <v>228</v>
      </c>
      <c r="DW4" s="45"/>
      <c r="DX4" s="48" t="s">
        <v>11</v>
      </c>
      <c r="DY4" s="48" t="s">
        <v>13</v>
      </c>
      <c r="DZ4" s="45"/>
    </row>
    <row r="5" spans="1:130" x14ac:dyDescent="0.35">
      <c r="B5" s="15" t="s">
        <v>108</v>
      </c>
      <c r="C5" s="15" t="s">
        <v>108</v>
      </c>
      <c r="D5" s="15" t="s">
        <v>109</v>
      </c>
      <c r="E5" s="15" t="s">
        <v>109</v>
      </c>
      <c r="F5" s="15" t="s">
        <v>109</v>
      </c>
      <c r="G5" s="15" t="s">
        <v>110</v>
      </c>
      <c r="H5" s="15" t="s">
        <v>110</v>
      </c>
      <c r="I5" s="15" t="s">
        <v>110</v>
      </c>
      <c r="J5" s="15"/>
      <c r="K5" s="15" t="s">
        <v>111</v>
      </c>
      <c r="L5" s="15" t="s">
        <v>111</v>
      </c>
      <c r="M5" s="15" t="s">
        <v>111</v>
      </c>
      <c r="N5" s="15" t="s">
        <v>110</v>
      </c>
      <c r="O5" s="15" t="s">
        <v>110</v>
      </c>
      <c r="P5" s="15"/>
      <c r="Q5" s="15" t="s">
        <v>110</v>
      </c>
      <c r="R5" s="15" t="s">
        <v>110</v>
      </c>
      <c r="S5" s="15" t="s">
        <v>110</v>
      </c>
      <c r="T5" s="15" t="s">
        <v>109</v>
      </c>
      <c r="U5" s="15" t="s">
        <v>109</v>
      </c>
      <c r="V5" s="15" t="s">
        <v>109</v>
      </c>
      <c r="W5" s="15" t="s">
        <v>108</v>
      </c>
      <c r="X5" s="15" t="s">
        <v>108</v>
      </c>
      <c r="Y5" s="15" t="s">
        <v>108</v>
      </c>
      <c r="Z5" s="15" t="s">
        <v>203</v>
      </c>
      <c r="AA5" s="15" t="s">
        <v>203</v>
      </c>
      <c r="AB5" s="15" t="s">
        <v>203</v>
      </c>
      <c r="AC5" s="15"/>
      <c r="AD5" s="15" t="s">
        <v>203</v>
      </c>
      <c r="AE5" s="15" t="s">
        <v>203</v>
      </c>
      <c r="AF5" s="15" t="s">
        <v>203</v>
      </c>
      <c r="AG5" s="15" t="s">
        <v>203</v>
      </c>
      <c r="AH5" s="15" t="s">
        <v>203</v>
      </c>
      <c r="AI5" s="15" t="s">
        <v>109</v>
      </c>
      <c r="AJ5" s="15" t="s">
        <v>109</v>
      </c>
      <c r="AK5" s="15" t="s">
        <v>109</v>
      </c>
      <c r="AL5" s="15" t="s">
        <v>109</v>
      </c>
      <c r="AM5" s="15" t="s">
        <v>203</v>
      </c>
      <c r="AN5" s="15" t="s">
        <v>203</v>
      </c>
      <c r="AO5" s="15" t="s">
        <v>109</v>
      </c>
      <c r="AP5" s="15" t="s">
        <v>109</v>
      </c>
      <c r="AQ5" s="15" t="s">
        <v>109</v>
      </c>
      <c r="AR5" s="15"/>
      <c r="AS5" s="15" t="s">
        <v>203</v>
      </c>
      <c r="AT5" s="15" t="s">
        <v>110</v>
      </c>
      <c r="AU5" s="15" t="s">
        <v>110</v>
      </c>
      <c r="AV5" s="15" t="s">
        <v>108</v>
      </c>
      <c r="AW5" s="15" t="s">
        <v>108</v>
      </c>
      <c r="AX5" s="15" t="s">
        <v>109</v>
      </c>
      <c r="AY5" s="15" t="s">
        <v>109</v>
      </c>
      <c r="AZ5" s="15" t="s">
        <v>109</v>
      </c>
      <c r="BA5" s="15" t="s">
        <v>203</v>
      </c>
      <c r="BB5" s="15" t="s">
        <v>203</v>
      </c>
      <c r="BC5" s="15" t="s">
        <v>203</v>
      </c>
      <c r="BD5" s="15" t="s">
        <v>203</v>
      </c>
      <c r="BE5" s="15" t="s">
        <v>203</v>
      </c>
      <c r="BF5" s="15"/>
      <c r="BG5" s="15" t="s">
        <v>203</v>
      </c>
      <c r="BH5" s="15" t="s">
        <v>203</v>
      </c>
      <c r="BI5" s="15" t="s">
        <v>203</v>
      </c>
      <c r="BJ5" s="15" t="s">
        <v>111</v>
      </c>
      <c r="BK5" s="15" t="s">
        <v>111</v>
      </c>
      <c r="BL5" s="15"/>
      <c r="BM5" s="15" t="s">
        <v>109</v>
      </c>
      <c r="BN5" s="15" t="s">
        <v>109</v>
      </c>
      <c r="BO5" s="15" t="s">
        <v>109</v>
      </c>
      <c r="BP5" s="15" t="s">
        <v>108</v>
      </c>
      <c r="BQ5" s="15" t="s">
        <v>108</v>
      </c>
      <c r="BR5" s="15" t="s">
        <v>108</v>
      </c>
      <c r="BS5" s="15" t="s">
        <v>108</v>
      </c>
      <c r="BT5" s="15" t="s">
        <v>108</v>
      </c>
      <c r="BU5" s="15" t="s">
        <v>110</v>
      </c>
      <c r="BV5" s="15" t="s">
        <v>110</v>
      </c>
      <c r="BW5" s="15" t="s">
        <v>109</v>
      </c>
      <c r="BX5" s="15" t="s">
        <v>109</v>
      </c>
      <c r="BY5" s="15" t="s">
        <v>108</v>
      </c>
      <c r="BZ5" s="15"/>
      <c r="CA5" s="15" t="s">
        <v>109</v>
      </c>
      <c r="CB5" s="15" t="s">
        <v>203</v>
      </c>
      <c r="CC5" s="15" t="s">
        <v>203</v>
      </c>
      <c r="CD5" s="15"/>
      <c r="CE5" s="15" t="s">
        <v>110</v>
      </c>
      <c r="CF5" s="15" t="s">
        <v>110</v>
      </c>
      <c r="CG5" s="15" t="s">
        <v>110</v>
      </c>
      <c r="CH5" s="15" t="s">
        <v>110</v>
      </c>
      <c r="CI5" s="15" t="s">
        <v>110</v>
      </c>
      <c r="CJ5" s="15" t="s">
        <v>110</v>
      </c>
      <c r="CK5" s="15" t="s">
        <v>110</v>
      </c>
      <c r="CL5" s="15" t="s">
        <v>110</v>
      </c>
      <c r="CM5" s="15" t="s">
        <v>110</v>
      </c>
      <c r="CN5" s="15" t="s">
        <v>110</v>
      </c>
      <c r="CO5" s="15" t="s">
        <v>203</v>
      </c>
      <c r="CP5" s="15" t="s">
        <v>203</v>
      </c>
      <c r="CQ5" s="15" t="s">
        <v>203</v>
      </c>
      <c r="CR5" s="15"/>
      <c r="CS5" s="15" t="s">
        <v>110</v>
      </c>
      <c r="CT5" s="15" t="s">
        <v>110</v>
      </c>
      <c r="CU5" s="15" t="s">
        <v>110</v>
      </c>
      <c r="CV5" s="15" t="s">
        <v>203</v>
      </c>
      <c r="CW5" s="15" t="s">
        <v>203</v>
      </c>
      <c r="CX5" s="15" t="s">
        <v>203</v>
      </c>
      <c r="CY5" s="15" t="s">
        <v>203</v>
      </c>
      <c r="CZ5" s="15" t="s">
        <v>203</v>
      </c>
      <c r="DA5" s="15"/>
      <c r="DB5" s="15" t="s">
        <v>109</v>
      </c>
      <c r="DC5" s="15" t="s">
        <v>109</v>
      </c>
      <c r="DD5" s="15" t="s">
        <v>109</v>
      </c>
      <c r="DE5" s="15" t="s">
        <v>109</v>
      </c>
      <c r="DF5" s="15" t="s">
        <v>109</v>
      </c>
      <c r="DG5" s="15" t="s">
        <v>110</v>
      </c>
      <c r="DH5" s="15" t="s">
        <v>110</v>
      </c>
      <c r="DI5" s="15" t="s">
        <v>110</v>
      </c>
      <c r="DJ5" s="15" t="s">
        <v>110</v>
      </c>
      <c r="DK5" s="15" t="s">
        <v>108</v>
      </c>
      <c r="DL5" s="15" t="s">
        <v>108</v>
      </c>
      <c r="DM5" s="15" t="s">
        <v>108</v>
      </c>
      <c r="DN5" s="15"/>
      <c r="DO5" s="15" t="s">
        <v>108</v>
      </c>
      <c r="DP5" s="15" t="s">
        <v>109</v>
      </c>
      <c r="DQ5" s="15" t="s">
        <v>109</v>
      </c>
      <c r="DR5" s="15" t="s">
        <v>110</v>
      </c>
      <c r="DS5" s="15" t="s">
        <v>110</v>
      </c>
      <c r="DT5" s="15" t="s">
        <v>203</v>
      </c>
      <c r="DU5" s="15" t="s">
        <v>203</v>
      </c>
      <c r="DV5" s="15" t="s">
        <v>111</v>
      </c>
      <c r="DW5" s="15"/>
      <c r="DX5" s="49" t="s">
        <v>203</v>
      </c>
      <c r="DY5" s="49" t="s">
        <v>110</v>
      </c>
      <c r="DZ5" s="15"/>
    </row>
    <row r="6" spans="1:130" x14ac:dyDescent="0.35">
      <c r="A6" s="15" t="s">
        <v>112</v>
      </c>
      <c r="B6" s="12">
        <v>59.289627000000003</v>
      </c>
      <c r="C6" s="12">
        <v>62.149723000000002</v>
      </c>
      <c r="D6" s="12">
        <v>60.513157</v>
      </c>
      <c r="E6" s="12">
        <v>59.314529</v>
      </c>
      <c r="F6" s="12">
        <v>62.408974000000001</v>
      </c>
      <c r="G6" s="12">
        <v>60.029594000000003</v>
      </c>
      <c r="H6" s="12">
        <v>59.464188</v>
      </c>
      <c r="I6" s="12">
        <v>61.092109999999998</v>
      </c>
      <c r="J6" s="12"/>
      <c r="K6" s="12">
        <v>62.155067000000003</v>
      </c>
      <c r="L6" s="12">
        <v>62.317611999999997</v>
      </c>
      <c r="M6" s="12">
        <v>61.616897999999999</v>
      </c>
      <c r="N6" s="12">
        <v>62.92944</v>
      </c>
      <c r="O6" s="12">
        <v>62.836692999999997</v>
      </c>
      <c r="P6" s="12"/>
      <c r="Q6" s="12">
        <v>58.705826000000002</v>
      </c>
      <c r="R6" s="12">
        <v>58.083786000000003</v>
      </c>
      <c r="S6" s="12">
        <v>58.25544</v>
      </c>
      <c r="T6" s="12">
        <v>60.262946999999997</v>
      </c>
      <c r="U6" s="12">
        <v>59.770156999999998</v>
      </c>
      <c r="V6" s="12">
        <v>60.107726999999997</v>
      </c>
      <c r="W6" s="12">
        <v>57.485000999999997</v>
      </c>
      <c r="X6" s="12">
        <v>57.619636999999997</v>
      </c>
      <c r="Y6" s="12">
        <v>57.227862999999999</v>
      </c>
      <c r="Z6" s="12">
        <v>59.881270999999998</v>
      </c>
      <c r="AA6" s="12">
        <v>59.701981000000004</v>
      </c>
      <c r="AB6" s="12">
        <v>59.877578999999997</v>
      </c>
      <c r="AC6" s="12"/>
      <c r="AD6" s="12">
        <v>57.085133333333339</v>
      </c>
      <c r="AE6" s="12">
        <v>57.004999999999995</v>
      </c>
      <c r="AF6" s="12">
        <v>57.275750000000002</v>
      </c>
      <c r="AG6" s="12">
        <v>56.158299999999997</v>
      </c>
      <c r="AH6" s="12">
        <v>43.640599999999999</v>
      </c>
      <c r="AI6" s="12">
        <v>61.088676</v>
      </c>
      <c r="AJ6" s="12">
        <v>61.521999000000001</v>
      </c>
      <c r="AK6" s="12">
        <v>60.567112000000002</v>
      </c>
      <c r="AL6" s="12">
        <v>62.087069999999997</v>
      </c>
      <c r="AM6" s="12">
        <v>61.215980999999999</v>
      </c>
      <c r="AN6" s="12">
        <v>62.684868000000002</v>
      </c>
      <c r="AO6" s="12">
        <v>63.185535000000002</v>
      </c>
      <c r="AP6" s="12">
        <v>62.092545000000001</v>
      </c>
      <c r="AQ6" s="12">
        <v>63.688614000000001</v>
      </c>
      <c r="AR6" s="12"/>
      <c r="AS6" s="12">
        <v>59.462749000000002</v>
      </c>
      <c r="AT6" s="12">
        <v>56.603096000000001</v>
      </c>
      <c r="AU6" s="12">
        <v>60.786963999999998</v>
      </c>
      <c r="AV6" s="12">
        <v>61.953690000000002</v>
      </c>
      <c r="AW6" s="12">
        <v>56.656765</v>
      </c>
      <c r="AX6" s="12">
        <v>63.733871000000001</v>
      </c>
      <c r="AY6" s="12">
        <v>61.535052999999998</v>
      </c>
      <c r="AZ6" s="12">
        <v>61.556381000000002</v>
      </c>
      <c r="BA6" s="12">
        <v>58.210149999999999</v>
      </c>
      <c r="BB6" s="12">
        <v>59.485900000000001</v>
      </c>
      <c r="BC6" s="12">
        <v>54.692799999999998</v>
      </c>
      <c r="BD6" s="12">
        <v>59.2517</v>
      </c>
      <c r="BE6" s="12">
        <v>57.196799999999996</v>
      </c>
      <c r="BF6" s="12"/>
      <c r="BG6" s="12">
        <v>53.4636</v>
      </c>
      <c r="BH6" s="12">
        <v>35.847200000000001</v>
      </c>
      <c r="BI6" s="12">
        <v>32.226399999999998</v>
      </c>
      <c r="BJ6" s="12">
        <v>41.650100000000002</v>
      </c>
      <c r="BK6" s="12">
        <v>49.559600000000003</v>
      </c>
      <c r="BL6" s="12"/>
      <c r="BM6" s="12">
        <v>62.821227999999998</v>
      </c>
      <c r="BN6" s="12">
        <v>61.828510000000001</v>
      </c>
      <c r="BO6" s="12">
        <v>63.863461000000001</v>
      </c>
      <c r="BP6" s="12">
        <v>59.112369999999999</v>
      </c>
      <c r="BQ6" s="12">
        <v>41.934871999999999</v>
      </c>
      <c r="BR6" s="12">
        <v>60.132072000000001</v>
      </c>
      <c r="BS6" s="12">
        <v>61.325310000000002</v>
      </c>
      <c r="BT6" s="12">
        <v>54.872520000000002</v>
      </c>
      <c r="BU6" s="12">
        <v>58.598880999999999</v>
      </c>
      <c r="BV6" s="12">
        <v>58.604835999999999</v>
      </c>
      <c r="BW6" s="12">
        <v>61.954585999999999</v>
      </c>
      <c r="BX6" s="12">
        <v>62.700226000000001</v>
      </c>
      <c r="BY6" s="12">
        <v>62.472946</v>
      </c>
      <c r="BZ6" s="12"/>
      <c r="CA6" s="12">
        <v>60.686928000000002</v>
      </c>
      <c r="CB6" s="12">
        <v>58.514600000000002</v>
      </c>
      <c r="CC6" s="12">
        <v>54.302500000000002</v>
      </c>
      <c r="CD6" s="12"/>
      <c r="CE6" s="12">
        <v>61.742843999999998</v>
      </c>
      <c r="CF6" s="12">
        <v>61.455024999999999</v>
      </c>
      <c r="CG6" s="12">
        <v>61.378563</v>
      </c>
      <c r="CH6" s="12">
        <v>61.279921999999999</v>
      </c>
      <c r="CI6" s="12">
        <v>61.224556</v>
      </c>
      <c r="CJ6" s="12">
        <v>61.474505999999998</v>
      </c>
      <c r="CK6" s="12">
        <v>61.168785</v>
      </c>
      <c r="CL6" s="12">
        <v>61.964809000000002</v>
      </c>
      <c r="CM6" s="12">
        <v>61.143813999999999</v>
      </c>
      <c r="CN6" s="12">
        <v>61.760745999999997</v>
      </c>
      <c r="CO6" s="12">
        <v>53.762999999999998</v>
      </c>
      <c r="CP6" s="12">
        <v>56.4131</v>
      </c>
      <c r="CQ6" s="12">
        <v>54.286999999999999</v>
      </c>
      <c r="CR6" s="12"/>
      <c r="CS6" s="12">
        <v>62.362869000000003</v>
      </c>
      <c r="CT6" s="12">
        <v>62.207062000000001</v>
      </c>
      <c r="CU6" s="12">
        <v>62.559845000000003</v>
      </c>
      <c r="CV6" s="12">
        <v>56.369900000000001</v>
      </c>
      <c r="CW6" s="12">
        <v>56.2072</v>
      </c>
      <c r="CX6" s="12">
        <v>56.947600000000001</v>
      </c>
      <c r="CY6" s="12">
        <v>56.882199999999997</v>
      </c>
      <c r="CZ6" s="12">
        <v>55.527999999999999</v>
      </c>
      <c r="DA6" s="12"/>
      <c r="DB6" s="12">
        <v>35.939320000000002</v>
      </c>
      <c r="DC6" s="12">
        <v>36.750813000000001</v>
      </c>
      <c r="DD6" s="12">
        <v>38.090561000000001</v>
      </c>
      <c r="DE6" s="12">
        <v>38.477558000000002</v>
      </c>
      <c r="DF6" s="12">
        <v>36.955334000000001</v>
      </c>
      <c r="DG6" s="12">
        <v>35.688006999999999</v>
      </c>
      <c r="DH6" s="12">
        <v>35.752865</v>
      </c>
      <c r="DI6" s="12">
        <v>36.004707000000003</v>
      </c>
      <c r="DJ6" s="12">
        <v>35.824767999999999</v>
      </c>
      <c r="DK6" s="12">
        <v>35.878158999999997</v>
      </c>
      <c r="DL6" s="12">
        <v>35.534636999999996</v>
      </c>
      <c r="DM6" s="12">
        <v>35.735774999999997</v>
      </c>
      <c r="DN6" s="12"/>
      <c r="DO6" s="12">
        <v>56.112408000000002</v>
      </c>
      <c r="DP6" s="12">
        <v>36.053719000000001</v>
      </c>
      <c r="DQ6" s="12">
        <v>35.568043000000003</v>
      </c>
      <c r="DR6" s="12">
        <v>30.665768</v>
      </c>
      <c r="DS6" s="12">
        <v>29.822115</v>
      </c>
      <c r="DT6" s="12">
        <v>36.837899999999998</v>
      </c>
      <c r="DU6" s="12">
        <v>37.6432</v>
      </c>
      <c r="DV6" s="12">
        <v>26.180800000000001</v>
      </c>
      <c r="DW6" s="12"/>
      <c r="DX6" s="50">
        <v>63.666015999999999</v>
      </c>
      <c r="DY6" s="50">
        <v>39.904476000000003</v>
      </c>
      <c r="DZ6" s="12"/>
    </row>
    <row r="7" spans="1:130" x14ac:dyDescent="0.35">
      <c r="A7" s="15" t="s">
        <v>113</v>
      </c>
      <c r="B7" s="16" t="s">
        <v>122</v>
      </c>
      <c r="C7" s="12">
        <v>7.9950000000000004E-3</v>
      </c>
      <c r="D7" s="12">
        <v>1.6476000000000001E-2</v>
      </c>
      <c r="E7" s="16" t="s">
        <v>122</v>
      </c>
      <c r="F7" s="16" t="s">
        <v>122</v>
      </c>
      <c r="G7" s="12">
        <v>1.1310000000000001E-2</v>
      </c>
      <c r="H7" s="12">
        <v>1.1375E-2</v>
      </c>
      <c r="I7" s="12">
        <v>7.6360000000000004E-3</v>
      </c>
      <c r="J7" s="12"/>
      <c r="K7" s="16" t="s">
        <v>122</v>
      </c>
      <c r="L7" s="16" t="s">
        <v>122</v>
      </c>
      <c r="M7" s="16" t="s">
        <v>122</v>
      </c>
      <c r="N7" s="16" t="s">
        <v>122</v>
      </c>
      <c r="O7" s="12">
        <v>9.8110000000000003E-3</v>
      </c>
      <c r="P7" s="12"/>
      <c r="Q7" s="16" t="s">
        <v>122</v>
      </c>
      <c r="R7" s="16" t="s">
        <v>122</v>
      </c>
      <c r="S7" s="16" t="s">
        <v>122</v>
      </c>
      <c r="T7" s="16" t="s">
        <v>122</v>
      </c>
      <c r="U7" s="12">
        <v>1.2071999999999999E-2</v>
      </c>
      <c r="V7" s="16" t="s">
        <v>122</v>
      </c>
      <c r="W7" s="16" t="s">
        <v>122</v>
      </c>
      <c r="X7" s="16" t="s">
        <v>122</v>
      </c>
      <c r="Y7" s="16" t="s">
        <v>122</v>
      </c>
      <c r="Z7" s="16" t="s">
        <v>122</v>
      </c>
      <c r="AA7" s="16" t="s">
        <v>122</v>
      </c>
      <c r="AB7" s="16" t="s">
        <v>122</v>
      </c>
      <c r="AC7" s="12"/>
      <c r="AD7" s="16" t="s">
        <v>69</v>
      </c>
      <c r="AE7" s="16" t="s">
        <v>69</v>
      </c>
      <c r="AF7" s="16" t="s">
        <v>69</v>
      </c>
      <c r="AG7" s="16" t="s">
        <v>69</v>
      </c>
      <c r="AH7" s="16" t="s">
        <v>69</v>
      </c>
      <c r="AI7" s="16" t="s">
        <v>122</v>
      </c>
      <c r="AJ7" s="16" t="s">
        <v>122</v>
      </c>
      <c r="AK7" s="16" t="s">
        <v>122</v>
      </c>
      <c r="AL7" s="16" t="s">
        <v>122</v>
      </c>
      <c r="AM7" s="12">
        <v>1.0529E-2</v>
      </c>
      <c r="AN7" s="12">
        <v>1.9001000000000001E-2</v>
      </c>
      <c r="AO7" s="16" t="s">
        <v>122</v>
      </c>
      <c r="AP7" s="16" t="s">
        <v>122</v>
      </c>
      <c r="AQ7" s="16" t="s">
        <v>122</v>
      </c>
      <c r="AR7" s="12"/>
      <c r="AS7" s="16" t="s">
        <v>122</v>
      </c>
      <c r="AT7" s="16" t="s">
        <v>122</v>
      </c>
      <c r="AU7" s="12">
        <v>7.3530000000000002E-3</v>
      </c>
      <c r="AV7" s="16" t="s">
        <v>122</v>
      </c>
      <c r="AW7" s="16" t="s">
        <v>122</v>
      </c>
      <c r="AX7" s="16" t="s">
        <v>122</v>
      </c>
      <c r="AY7" s="16" t="s">
        <v>122</v>
      </c>
      <c r="AZ7" s="16" t="s">
        <v>122</v>
      </c>
      <c r="BA7" s="16" t="s">
        <v>69</v>
      </c>
      <c r="BB7" s="16" t="s">
        <v>69</v>
      </c>
      <c r="BC7" s="16" t="s">
        <v>69</v>
      </c>
      <c r="BD7" s="16" t="s">
        <v>69</v>
      </c>
      <c r="BE7" s="16" t="s">
        <v>69</v>
      </c>
      <c r="BF7" s="12"/>
      <c r="BG7" s="16" t="s">
        <v>69</v>
      </c>
      <c r="BH7" s="16" t="s">
        <v>69</v>
      </c>
      <c r="BI7" s="16" t="s">
        <v>69</v>
      </c>
      <c r="BJ7" s="16" t="s">
        <v>69</v>
      </c>
      <c r="BK7" s="16" t="s">
        <v>69</v>
      </c>
      <c r="BL7" s="12"/>
      <c r="BM7" s="16" t="s">
        <v>122</v>
      </c>
      <c r="BN7" s="12">
        <v>9.1559999999999992E-3</v>
      </c>
      <c r="BO7" s="16" t="s">
        <v>122</v>
      </c>
      <c r="BP7" s="12">
        <v>2.5318E-2</v>
      </c>
      <c r="BQ7" s="12">
        <v>1.0931E-2</v>
      </c>
      <c r="BR7" s="12">
        <v>0</v>
      </c>
      <c r="BS7" s="12">
        <v>1.7173000000000001E-2</v>
      </c>
      <c r="BT7" s="16" t="s">
        <v>122</v>
      </c>
      <c r="BU7" s="12">
        <v>1.1232000000000001E-2</v>
      </c>
      <c r="BV7" s="12">
        <v>1.2355E-2</v>
      </c>
      <c r="BW7" s="12">
        <v>1.2009000000000001E-2</v>
      </c>
      <c r="BX7" s="16" t="s">
        <v>122</v>
      </c>
      <c r="BY7" s="16" t="s">
        <v>122</v>
      </c>
      <c r="BZ7" s="12"/>
      <c r="CA7" s="12">
        <v>1.5630000000000002E-2</v>
      </c>
      <c r="CB7" s="16" t="s">
        <v>69</v>
      </c>
      <c r="CC7" s="16" t="s">
        <v>69</v>
      </c>
      <c r="CD7" s="12"/>
      <c r="CE7" s="16" t="s">
        <v>122</v>
      </c>
      <c r="CF7" s="16" t="s">
        <v>122</v>
      </c>
      <c r="CG7" s="16" t="s">
        <v>122</v>
      </c>
      <c r="CH7" s="12">
        <v>1.644E-2</v>
      </c>
      <c r="CI7" s="12">
        <v>0</v>
      </c>
      <c r="CJ7" s="12">
        <v>5.8450000000000004E-3</v>
      </c>
      <c r="CK7" s="16" t="s">
        <v>122</v>
      </c>
      <c r="CL7" s="12">
        <v>5.4720000000000003E-3</v>
      </c>
      <c r="CM7" s="12">
        <v>5.836E-3</v>
      </c>
      <c r="CN7" s="16" t="s">
        <v>122</v>
      </c>
      <c r="CO7" s="16" t="s">
        <v>69</v>
      </c>
      <c r="CP7" s="16" t="s">
        <v>69</v>
      </c>
      <c r="CQ7" s="16" t="s">
        <v>69</v>
      </c>
      <c r="CR7" s="12"/>
      <c r="CS7" s="16" t="s">
        <v>122</v>
      </c>
      <c r="CT7" s="16" t="s">
        <v>122</v>
      </c>
      <c r="CU7" s="16" t="s">
        <v>122</v>
      </c>
      <c r="CV7" s="16" t="s">
        <v>69</v>
      </c>
      <c r="CW7" s="16" t="s">
        <v>69</v>
      </c>
      <c r="CX7" s="16" t="s">
        <v>69</v>
      </c>
      <c r="CY7" s="16" t="s">
        <v>69</v>
      </c>
      <c r="CZ7" s="16" t="s">
        <v>69</v>
      </c>
      <c r="DA7" s="12"/>
      <c r="DB7" s="12">
        <v>7.1580000000000003E-3</v>
      </c>
      <c r="DC7" s="16" t="s">
        <v>122</v>
      </c>
      <c r="DD7" s="12">
        <v>1.9407000000000001E-2</v>
      </c>
      <c r="DE7" s="12">
        <v>0</v>
      </c>
      <c r="DF7" s="12">
        <v>1.5476999999999999E-2</v>
      </c>
      <c r="DG7" s="16" t="s">
        <v>122</v>
      </c>
      <c r="DH7" s="16" t="s">
        <v>122</v>
      </c>
      <c r="DI7" s="16" t="s">
        <v>122</v>
      </c>
      <c r="DJ7" s="16" t="s">
        <v>122</v>
      </c>
      <c r="DK7" s="16" t="s">
        <v>122</v>
      </c>
      <c r="DL7" s="12">
        <v>1.3145E-2</v>
      </c>
      <c r="DM7" s="12">
        <v>9.5840000000000005E-3</v>
      </c>
      <c r="DN7" s="12"/>
      <c r="DO7" s="12">
        <v>4.1076000000000001E-2</v>
      </c>
      <c r="DP7" s="12">
        <v>0</v>
      </c>
      <c r="DQ7" s="12">
        <v>1.4657999999999999E-2</v>
      </c>
      <c r="DR7" s="16" t="s">
        <v>122</v>
      </c>
      <c r="DS7" s="12">
        <v>7.6769999999999998E-3</v>
      </c>
      <c r="DT7" s="16" t="s">
        <v>69</v>
      </c>
      <c r="DU7" s="16" t="s">
        <v>69</v>
      </c>
      <c r="DV7" s="16" t="s">
        <v>69</v>
      </c>
      <c r="DW7" s="12"/>
      <c r="DX7" s="50">
        <v>8.7709999999999993E-3</v>
      </c>
      <c r="DY7" s="50" t="s">
        <v>122</v>
      </c>
      <c r="DZ7" s="12"/>
    </row>
    <row r="8" spans="1:130" x14ac:dyDescent="0.35">
      <c r="A8" s="15" t="s">
        <v>114</v>
      </c>
      <c r="B8" s="12">
        <v>1.4095999999999999E-2</v>
      </c>
      <c r="C8" s="12">
        <v>6.7621000000000001E-2</v>
      </c>
      <c r="D8" s="12">
        <v>2.0261000000000001E-2</v>
      </c>
      <c r="E8" s="16" t="s">
        <v>122</v>
      </c>
      <c r="F8" s="16" t="s">
        <v>122</v>
      </c>
      <c r="G8" s="12">
        <v>5.594E-3</v>
      </c>
      <c r="H8" s="16" t="s">
        <v>122</v>
      </c>
      <c r="I8" s="12">
        <v>9.8410000000000008E-3</v>
      </c>
      <c r="J8" s="12"/>
      <c r="K8" s="12">
        <v>2.5257000000000002E-2</v>
      </c>
      <c r="L8" s="12">
        <v>3.6054000000000003E-2</v>
      </c>
      <c r="M8" s="12">
        <v>3.4102E-2</v>
      </c>
      <c r="N8" s="16" t="s">
        <v>122</v>
      </c>
      <c r="O8" s="12">
        <v>1.7687999999999999E-2</v>
      </c>
      <c r="P8" s="12"/>
      <c r="Q8" s="12">
        <v>8.3610000000000004E-3</v>
      </c>
      <c r="R8" s="12">
        <v>9.7370000000000009E-3</v>
      </c>
      <c r="S8" s="12">
        <v>2.6834E-2</v>
      </c>
      <c r="T8" s="16" t="s">
        <v>122</v>
      </c>
      <c r="U8" s="12">
        <v>1.8793000000000001E-2</v>
      </c>
      <c r="V8" s="16" t="s">
        <v>122</v>
      </c>
      <c r="W8" s="16" t="s">
        <v>122</v>
      </c>
      <c r="X8" s="16" t="s">
        <v>122</v>
      </c>
      <c r="Y8" s="16" t="s">
        <v>122</v>
      </c>
      <c r="Z8" s="16" t="s">
        <v>122</v>
      </c>
      <c r="AA8" s="16" t="s">
        <v>122</v>
      </c>
      <c r="AB8" s="16" t="s">
        <v>122</v>
      </c>
      <c r="AC8" s="12"/>
      <c r="AD8" s="16" t="s">
        <v>69</v>
      </c>
      <c r="AE8" s="16" t="s">
        <v>69</v>
      </c>
      <c r="AF8" s="16" t="s">
        <v>69</v>
      </c>
      <c r="AG8" s="16" t="s">
        <v>69</v>
      </c>
      <c r="AH8" s="16" t="s">
        <v>69</v>
      </c>
      <c r="AI8" s="16" t="s">
        <v>122</v>
      </c>
      <c r="AJ8" s="16" t="s">
        <v>122</v>
      </c>
      <c r="AK8" s="16" t="s">
        <v>122</v>
      </c>
      <c r="AL8" s="12">
        <v>2.1318E-2</v>
      </c>
      <c r="AM8" s="16" t="s">
        <v>122</v>
      </c>
      <c r="AN8" s="12">
        <v>1.4203E-2</v>
      </c>
      <c r="AO8" s="12">
        <v>5.3660000000000001E-3</v>
      </c>
      <c r="AP8" s="12">
        <v>6.1349999999999998E-3</v>
      </c>
      <c r="AQ8" s="12">
        <v>4.1417000000000002E-2</v>
      </c>
      <c r="AR8" s="12"/>
      <c r="AS8" s="12">
        <v>2.6995999999999999E-2</v>
      </c>
      <c r="AT8" s="12">
        <v>1.2178E-2</v>
      </c>
      <c r="AU8" s="12">
        <v>1.6364E-2</v>
      </c>
      <c r="AV8" s="16" t="s">
        <v>122</v>
      </c>
      <c r="AW8" s="12">
        <v>1.0395E-2</v>
      </c>
      <c r="AX8" s="12">
        <v>2.6641000000000001E-2</v>
      </c>
      <c r="AY8" s="12">
        <v>1.5932000000000002E-2</v>
      </c>
      <c r="AZ8" s="12">
        <v>5.1840000000000002E-3</v>
      </c>
      <c r="BA8" s="16" t="s">
        <v>69</v>
      </c>
      <c r="BB8" s="16" t="s">
        <v>69</v>
      </c>
      <c r="BC8" s="16" t="s">
        <v>69</v>
      </c>
      <c r="BD8" s="16" t="s">
        <v>69</v>
      </c>
      <c r="BE8" s="16" t="s">
        <v>69</v>
      </c>
      <c r="BF8" s="12"/>
      <c r="BG8" s="16" t="s">
        <v>69</v>
      </c>
      <c r="BH8" s="16" t="s">
        <v>69</v>
      </c>
      <c r="BI8" s="16" t="s">
        <v>69</v>
      </c>
      <c r="BJ8" s="16" t="s">
        <v>69</v>
      </c>
      <c r="BK8" s="16" t="s">
        <v>69</v>
      </c>
      <c r="BL8" s="12"/>
      <c r="BM8" s="12">
        <v>1.5525000000000001E-2</v>
      </c>
      <c r="BN8" s="16" t="s">
        <v>122</v>
      </c>
      <c r="BO8" s="12">
        <v>1.1285999999999999E-2</v>
      </c>
      <c r="BP8" s="12">
        <v>2.1224E-2</v>
      </c>
      <c r="BQ8" s="12">
        <v>1.7429E-2</v>
      </c>
      <c r="BR8" s="12">
        <v>1.0553999999999999E-2</v>
      </c>
      <c r="BS8" s="12">
        <v>1.2853E-2</v>
      </c>
      <c r="BT8" s="12">
        <v>5.9630000000000004E-3</v>
      </c>
      <c r="BU8" s="12">
        <v>3.2462999999999999E-2</v>
      </c>
      <c r="BV8" s="12">
        <v>3.841E-2</v>
      </c>
      <c r="BW8" s="12">
        <v>4.4180000000000001E-3</v>
      </c>
      <c r="BX8" s="12">
        <v>2.7685000000000001E-2</v>
      </c>
      <c r="BY8" s="12">
        <v>1.8637000000000001E-2</v>
      </c>
      <c r="BZ8" s="12"/>
      <c r="CA8" s="16" t="s">
        <v>122</v>
      </c>
      <c r="CB8" s="16" t="s">
        <v>69</v>
      </c>
      <c r="CC8" s="16" t="s">
        <v>69</v>
      </c>
      <c r="CD8" s="12"/>
      <c r="CE8" s="12">
        <v>2.8302000000000001E-2</v>
      </c>
      <c r="CF8" s="12">
        <v>2.4718E-2</v>
      </c>
      <c r="CG8" s="12">
        <v>3.0710999999999999E-2</v>
      </c>
      <c r="CH8" s="12">
        <v>1.8550000000000001E-2</v>
      </c>
      <c r="CI8" s="12">
        <v>6.3709999999999999E-3</v>
      </c>
      <c r="CJ8" s="16" t="s">
        <v>122</v>
      </c>
      <c r="CK8" s="12">
        <v>2.2609000000000001E-2</v>
      </c>
      <c r="CL8" s="12">
        <v>1.9106999999999999E-2</v>
      </c>
      <c r="CM8" s="12">
        <v>1.7364000000000001E-2</v>
      </c>
      <c r="CN8" s="12">
        <v>2.0244999999999999E-2</v>
      </c>
      <c r="CO8" s="16" t="s">
        <v>69</v>
      </c>
      <c r="CP8" s="16" t="s">
        <v>69</v>
      </c>
      <c r="CQ8" s="16" t="s">
        <v>69</v>
      </c>
      <c r="CR8" s="12"/>
      <c r="CS8" s="16" t="s">
        <v>122</v>
      </c>
      <c r="CT8" s="16" t="s">
        <v>122</v>
      </c>
      <c r="CU8" s="16" t="s">
        <v>122</v>
      </c>
      <c r="CV8" s="16" t="s">
        <v>69</v>
      </c>
      <c r="CW8" s="16" t="s">
        <v>69</v>
      </c>
      <c r="CX8" s="16" t="s">
        <v>69</v>
      </c>
      <c r="CY8" s="16" t="s">
        <v>69</v>
      </c>
      <c r="CZ8" s="16" t="s">
        <v>69</v>
      </c>
      <c r="DA8" s="12"/>
      <c r="DB8" s="16" t="s">
        <v>122</v>
      </c>
      <c r="DC8" s="16" t="s">
        <v>122</v>
      </c>
      <c r="DD8" s="12">
        <v>1.7395999999999998E-2</v>
      </c>
      <c r="DE8" s="12">
        <v>3.13E-3</v>
      </c>
      <c r="DF8" s="12">
        <v>1.0369E-2</v>
      </c>
      <c r="DG8" s="12">
        <v>6.8529999999999997E-3</v>
      </c>
      <c r="DH8" s="16" t="s">
        <v>122</v>
      </c>
      <c r="DI8" s="16" t="s">
        <v>122</v>
      </c>
      <c r="DJ8" s="16" t="s">
        <v>122</v>
      </c>
      <c r="DK8" s="16" t="s">
        <v>122</v>
      </c>
      <c r="DL8" s="12">
        <v>8.0300000000000007E-3</v>
      </c>
      <c r="DM8" s="16" t="s">
        <v>122</v>
      </c>
      <c r="DN8" s="12"/>
      <c r="DO8" s="16" t="s">
        <v>122</v>
      </c>
      <c r="DP8" s="16" t="s">
        <v>122</v>
      </c>
      <c r="DQ8" s="12">
        <v>2.2338E-2</v>
      </c>
      <c r="DR8" s="16" t="s">
        <v>122</v>
      </c>
      <c r="DS8" s="16" t="s">
        <v>122</v>
      </c>
      <c r="DT8" s="16" t="s">
        <v>69</v>
      </c>
      <c r="DU8" s="16" t="s">
        <v>69</v>
      </c>
      <c r="DV8" s="16" t="s">
        <v>69</v>
      </c>
      <c r="DW8" s="12"/>
      <c r="DX8" s="50">
        <v>2.1368999999999999E-2</v>
      </c>
      <c r="DY8" s="50" t="s">
        <v>122</v>
      </c>
      <c r="DZ8" s="12"/>
    </row>
    <row r="9" spans="1:130" x14ac:dyDescent="0.35">
      <c r="A9" s="15" t="s">
        <v>115</v>
      </c>
      <c r="B9" s="16" t="s">
        <v>122</v>
      </c>
      <c r="C9" s="16" t="s">
        <v>122</v>
      </c>
      <c r="D9" s="12">
        <v>2.1991E-2</v>
      </c>
      <c r="E9" s="12">
        <v>2.7087E-2</v>
      </c>
      <c r="F9" s="12">
        <v>1.4036E-2</v>
      </c>
      <c r="G9" s="12">
        <v>1.6920999999999999E-2</v>
      </c>
      <c r="H9" s="16" t="s">
        <v>122</v>
      </c>
      <c r="I9" s="12">
        <v>6.2009999999999999E-3</v>
      </c>
      <c r="J9" s="12"/>
      <c r="K9" s="12">
        <v>1.1252E-2</v>
      </c>
      <c r="L9" s="12">
        <v>1.013E-2</v>
      </c>
      <c r="M9" s="12">
        <v>1.2933999999999999E-2</v>
      </c>
      <c r="N9" s="16" t="s">
        <v>122</v>
      </c>
      <c r="O9" s="16" t="s">
        <v>122</v>
      </c>
      <c r="P9" s="12"/>
      <c r="Q9" s="16" t="s">
        <v>122</v>
      </c>
      <c r="R9" s="16" t="s">
        <v>122</v>
      </c>
      <c r="S9" s="12">
        <v>1.0260999999999999E-2</v>
      </c>
      <c r="T9" s="12">
        <v>1.9823E-2</v>
      </c>
      <c r="U9" s="12">
        <v>2.6643E-2</v>
      </c>
      <c r="V9" s="16" t="s">
        <v>122</v>
      </c>
      <c r="W9" s="12">
        <v>5.1479999999999998E-3</v>
      </c>
      <c r="X9" s="12">
        <v>1.2579E-2</v>
      </c>
      <c r="Y9" s="12">
        <v>1.6045E-2</v>
      </c>
      <c r="Z9" s="16" t="s">
        <v>122</v>
      </c>
      <c r="AA9" s="16" t="s">
        <v>122</v>
      </c>
      <c r="AB9" s="16" t="s">
        <v>122</v>
      </c>
      <c r="AC9" s="12"/>
      <c r="AD9" s="16" t="s">
        <v>69</v>
      </c>
      <c r="AE9" s="16" t="s">
        <v>69</v>
      </c>
      <c r="AF9" s="16" t="s">
        <v>69</v>
      </c>
      <c r="AG9" s="16" t="s">
        <v>69</v>
      </c>
      <c r="AH9" s="16" t="s">
        <v>69</v>
      </c>
      <c r="AI9" s="16" t="s">
        <v>122</v>
      </c>
      <c r="AJ9" s="16" t="s">
        <v>122</v>
      </c>
      <c r="AK9" s="16" t="s">
        <v>122</v>
      </c>
      <c r="AL9" s="16" t="s">
        <v>122</v>
      </c>
      <c r="AM9" s="12">
        <v>7.8810000000000009E-3</v>
      </c>
      <c r="AN9" s="12">
        <v>1.789E-2</v>
      </c>
      <c r="AO9" s="12">
        <v>1.0595E-2</v>
      </c>
      <c r="AP9" s="16" t="s">
        <v>122</v>
      </c>
      <c r="AQ9" s="12">
        <v>2.7904999999999999E-2</v>
      </c>
      <c r="AR9" s="12"/>
      <c r="AS9" s="12">
        <v>1.7464E-2</v>
      </c>
      <c r="AT9" s="16" t="s">
        <v>122</v>
      </c>
      <c r="AU9" s="12">
        <v>1.1793E-2</v>
      </c>
      <c r="AV9" s="16" t="s">
        <v>122</v>
      </c>
      <c r="AW9" s="12">
        <v>1.4675000000000001E-2</v>
      </c>
      <c r="AX9" s="16" t="s">
        <v>122</v>
      </c>
      <c r="AY9" s="16" t="s">
        <v>122</v>
      </c>
      <c r="AZ9" s="12">
        <v>9.5080000000000008E-3</v>
      </c>
      <c r="BA9" s="16" t="s">
        <v>69</v>
      </c>
      <c r="BB9" s="16" t="s">
        <v>69</v>
      </c>
      <c r="BC9" s="16" t="s">
        <v>69</v>
      </c>
      <c r="BD9" s="16" t="s">
        <v>69</v>
      </c>
      <c r="BE9" s="16" t="s">
        <v>69</v>
      </c>
      <c r="BF9" s="12"/>
      <c r="BG9" s="16" t="s">
        <v>69</v>
      </c>
      <c r="BH9" s="16" t="s">
        <v>69</v>
      </c>
      <c r="BI9" s="16" t="s">
        <v>69</v>
      </c>
      <c r="BJ9" s="16" t="s">
        <v>69</v>
      </c>
      <c r="BK9" s="16" t="s">
        <v>69</v>
      </c>
      <c r="BL9" s="12"/>
      <c r="BM9" s="12">
        <v>8.9339999999999992E-3</v>
      </c>
      <c r="BN9" s="12">
        <v>1.4538000000000001E-2</v>
      </c>
      <c r="BO9" s="12">
        <v>6.1199999999999996E-3</v>
      </c>
      <c r="BP9" s="16" t="s">
        <v>122</v>
      </c>
      <c r="BQ9" s="12">
        <v>2.1915E-2</v>
      </c>
      <c r="BR9" s="16" t="s">
        <v>122</v>
      </c>
      <c r="BS9" s="16" t="s">
        <v>122</v>
      </c>
      <c r="BT9" s="12">
        <v>1.2432E-2</v>
      </c>
      <c r="BU9" s="16" t="s">
        <v>122</v>
      </c>
      <c r="BV9" s="16" t="s">
        <v>122</v>
      </c>
      <c r="BW9" s="16" t="s">
        <v>122</v>
      </c>
      <c r="BX9" s="16" t="s">
        <v>122</v>
      </c>
      <c r="BY9" s="16" t="s">
        <v>122</v>
      </c>
      <c r="BZ9" s="12"/>
      <c r="CA9" s="16" t="s">
        <v>122</v>
      </c>
      <c r="CB9" s="16" t="s">
        <v>69</v>
      </c>
      <c r="CC9" s="16" t="s">
        <v>69</v>
      </c>
      <c r="CD9" s="12"/>
      <c r="CE9" s="16" t="s">
        <v>122</v>
      </c>
      <c r="CF9" s="16" t="s">
        <v>122</v>
      </c>
      <c r="CG9" s="12">
        <v>5.6350000000000003E-3</v>
      </c>
      <c r="CH9" s="16" t="s">
        <v>122</v>
      </c>
      <c r="CI9" s="12">
        <v>5.0650000000000001E-3</v>
      </c>
      <c r="CJ9" s="16" t="s">
        <v>122</v>
      </c>
      <c r="CK9" s="16" t="s">
        <v>122</v>
      </c>
      <c r="CL9" s="12">
        <v>1.2947E-2</v>
      </c>
      <c r="CM9" s="16" t="s">
        <v>122</v>
      </c>
      <c r="CN9" s="12">
        <v>1.1244000000000001E-2</v>
      </c>
      <c r="CO9" s="16" t="s">
        <v>69</v>
      </c>
      <c r="CP9" s="16" t="s">
        <v>69</v>
      </c>
      <c r="CQ9" s="16" t="s">
        <v>69</v>
      </c>
      <c r="CR9" s="12"/>
      <c r="CS9" s="16" t="s">
        <v>122</v>
      </c>
      <c r="CT9" s="16" t="s">
        <v>122</v>
      </c>
      <c r="CU9" s="16" t="s">
        <v>122</v>
      </c>
      <c r="CV9" s="16" t="s">
        <v>69</v>
      </c>
      <c r="CW9" s="16" t="s">
        <v>69</v>
      </c>
      <c r="CX9" s="16" t="s">
        <v>69</v>
      </c>
      <c r="CY9" s="16" t="s">
        <v>69</v>
      </c>
      <c r="CZ9" s="16" t="s">
        <v>69</v>
      </c>
      <c r="DA9" s="12"/>
      <c r="DB9" s="16" t="s">
        <v>122</v>
      </c>
      <c r="DC9" s="16" t="s">
        <v>122</v>
      </c>
      <c r="DD9" s="12">
        <v>1.8119E-2</v>
      </c>
      <c r="DE9" s="12">
        <v>5.267E-3</v>
      </c>
      <c r="DF9" s="12">
        <v>1.5803999999999999E-2</v>
      </c>
      <c r="DG9" s="12">
        <v>1.2914E-2</v>
      </c>
      <c r="DH9" s="16" t="s">
        <v>122</v>
      </c>
      <c r="DI9" s="12">
        <v>1.1753E-2</v>
      </c>
      <c r="DJ9" s="12">
        <v>1.2926E-2</v>
      </c>
      <c r="DK9" s="12">
        <v>2.3479E-2</v>
      </c>
      <c r="DL9" s="16" t="s">
        <v>122</v>
      </c>
      <c r="DM9" s="12">
        <v>3.4553E-2</v>
      </c>
      <c r="DN9" s="12"/>
      <c r="DO9" s="16" t="s">
        <v>122</v>
      </c>
      <c r="DP9" s="16" t="s">
        <v>122</v>
      </c>
      <c r="DQ9" s="12">
        <v>0.18626300000000001</v>
      </c>
      <c r="DR9" s="12">
        <v>1.0045E-2</v>
      </c>
      <c r="DS9" s="12">
        <v>1.2428E-2</v>
      </c>
      <c r="DT9" s="16" t="s">
        <v>69</v>
      </c>
      <c r="DU9" s="16" t="s">
        <v>69</v>
      </c>
      <c r="DV9" s="16" t="s">
        <v>69</v>
      </c>
      <c r="DW9" s="12"/>
      <c r="DX9" s="50" t="s">
        <v>122</v>
      </c>
      <c r="DY9" s="50">
        <v>1.1051E-2</v>
      </c>
      <c r="DZ9" s="12"/>
    </row>
    <row r="10" spans="1:130" x14ac:dyDescent="0.35">
      <c r="A10" s="15" t="s">
        <v>116</v>
      </c>
      <c r="B10" s="16" t="s">
        <v>122</v>
      </c>
      <c r="C10" s="12">
        <v>4.8855999999999997E-2</v>
      </c>
      <c r="D10" s="12">
        <v>5.4795000000000003E-2</v>
      </c>
      <c r="E10" s="12">
        <v>5.9900000000000002E-2</v>
      </c>
      <c r="F10" s="12">
        <v>2.8504999999999999E-2</v>
      </c>
      <c r="G10" s="12">
        <v>3.9703000000000002E-2</v>
      </c>
      <c r="H10" s="12">
        <v>2.3604E-2</v>
      </c>
      <c r="I10" s="12">
        <v>3.9792000000000001E-2</v>
      </c>
      <c r="J10" s="12"/>
      <c r="K10" s="12">
        <v>2.0816000000000001E-2</v>
      </c>
      <c r="L10" s="12">
        <v>4.4771999999999999E-2</v>
      </c>
      <c r="M10" s="12">
        <v>4.9495999999999998E-2</v>
      </c>
      <c r="N10" s="12">
        <v>6.3222E-2</v>
      </c>
      <c r="O10" s="12">
        <v>5.9931999999999999E-2</v>
      </c>
      <c r="P10" s="12"/>
      <c r="Q10" s="12">
        <v>2.0548E-2</v>
      </c>
      <c r="R10" s="12">
        <v>0</v>
      </c>
      <c r="S10" s="12">
        <v>4.1900000000000001E-3</v>
      </c>
      <c r="T10" s="12">
        <v>5.0049000000000003E-2</v>
      </c>
      <c r="U10" s="12">
        <v>6.9459000000000007E-2</v>
      </c>
      <c r="V10" s="12">
        <v>5.3792E-2</v>
      </c>
      <c r="W10" s="12">
        <v>1.3491E-2</v>
      </c>
      <c r="X10" s="12">
        <v>2.5065E-2</v>
      </c>
      <c r="Y10" s="12">
        <v>2.6318999999999999E-2</v>
      </c>
      <c r="Z10" s="12">
        <v>3.4599999999999999E-2</v>
      </c>
      <c r="AA10" s="12">
        <v>4.836E-2</v>
      </c>
      <c r="AB10" s="12">
        <v>2.7793000000000002E-2</v>
      </c>
      <c r="AC10" s="12"/>
      <c r="AD10" s="16" t="s">
        <v>69</v>
      </c>
      <c r="AE10" s="16" t="s">
        <v>69</v>
      </c>
      <c r="AF10" s="16" t="s">
        <v>69</v>
      </c>
      <c r="AG10" s="16" t="s">
        <v>69</v>
      </c>
      <c r="AH10" s="16" t="s">
        <v>69</v>
      </c>
      <c r="AI10" s="12">
        <v>7.9325999999999994E-2</v>
      </c>
      <c r="AJ10" s="12">
        <v>7.5720999999999997E-2</v>
      </c>
      <c r="AK10" s="12">
        <v>8.5999999999999993E-2</v>
      </c>
      <c r="AL10" s="12">
        <v>8.2892999999999994E-2</v>
      </c>
      <c r="AM10" s="12">
        <v>5.5684999999999998E-2</v>
      </c>
      <c r="AN10" s="12">
        <v>0.102937</v>
      </c>
      <c r="AO10" s="12">
        <v>8.2584000000000005E-2</v>
      </c>
      <c r="AP10" s="12">
        <v>0.116816</v>
      </c>
      <c r="AQ10" s="12">
        <v>0.10971400000000001</v>
      </c>
      <c r="AR10" s="12"/>
      <c r="AS10" s="12">
        <v>9.5727999999999994E-2</v>
      </c>
      <c r="AT10" s="12">
        <v>2.9925E-2</v>
      </c>
      <c r="AU10" s="12">
        <v>4.8584000000000002E-2</v>
      </c>
      <c r="AV10" s="12">
        <v>6.9815000000000002E-2</v>
      </c>
      <c r="AW10" s="12">
        <v>6.8637000000000004E-2</v>
      </c>
      <c r="AX10" s="12">
        <v>5.5594999999999999E-2</v>
      </c>
      <c r="AY10" s="12">
        <v>2.5420000000000002E-2</v>
      </c>
      <c r="AZ10" s="12">
        <v>3.9934999999999998E-2</v>
      </c>
      <c r="BA10" s="16" t="s">
        <v>69</v>
      </c>
      <c r="BB10" s="16" t="s">
        <v>69</v>
      </c>
      <c r="BC10" s="16" t="s">
        <v>69</v>
      </c>
      <c r="BD10" s="16" t="s">
        <v>69</v>
      </c>
      <c r="BE10" s="16" t="s">
        <v>69</v>
      </c>
      <c r="BF10" s="12"/>
      <c r="BG10" s="16" t="s">
        <v>69</v>
      </c>
      <c r="BH10" s="16" t="s">
        <v>69</v>
      </c>
      <c r="BI10" s="16" t="s">
        <v>69</v>
      </c>
      <c r="BJ10" s="16" t="s">
        <v>69</v>
      </c>
      <c r="BK10" s="16" t="s">
        <v>69</v>
      </c>
      <c r="BL10" s="12"/>
      <c r="BM10" s="12">
        <v>7.5403999999999999E-2</v>
      </c>
      <c r="BN10" s="12">
        <v>7.8502000000000002E-2</v>
      </c>
      <c r="BO10" s="12">
        <v>8.7182999999999997E-2</v>
      </c>
      <c r="BP10" s="12">
        <v>2.4687000000000001E-2</v>
      </c>
      <c r="BQ10" s="12">
        <v>3.1199999999999999E-3</v>
      </c>
      <c r="BR10" s="12">
        <v>5.3579000000000002E-2</v>
      </c>
      <c r="BS10" s="12">
        <v>4.301E-2</v>
      </c>
      <c r="BT10" s="12">
        <v>5.6992000000000001E-2</v>
      </c>
      <c r="BU10" s="12">
        <v>3.2948999999999999E-2</v>
      </c>
      <c r="BV10" s="12">
        <v>4.0995999999999998E-2</v>
      </c>
      <c r="BW10" s="12">
        <v>7.1594000000000005E-2</v>
      </c>
      <c r="BX10" s="12">
        <v>0.108819</v>
      </c>
      <c r="BY10" s="12">
        <v>0.114095</v>
      </c>
      <c r="BZ10" s="12"/>
      <c r="CA10" s="16" t="s">
        <v>122</v>
      </c>
      <c r="CB10" s="16" t="s">
        <v>69</v>
      </c>
      <c r="CC10" s="16" t="s">
        <v>69</v>
      </c>
      <c r="CD10" s="12"/>
      <c r="CE10" s="12">
        <v>1.7229999999999999E-2</v>
      </c>
      <c r="CF10" s="12">
        <v>2.3198E-2</v>
      </c>
      <c r="CG10" s="12">
        <v>1.4185E-2</v>
      </c>
      <c r="CH10" s="12">
        <v>4.8412999999999998E-2</v>
      </c>
      <c r="CI10" s="16" t="s">
        <v>122</v>
      </c>
      <c r="CJ10" s="16" t="s">
        <v>122</v>
      </c>
      <c r="CK10" s="16" t="s">
        <v>122</v>
      </c>
      <c r="CL10" s="12">
        <v>2.0670000000000001E-2</v>
      </c>
      <c r="CM10" s="12">
        <v>3.2377999999999997E-2</v>
      </c>
      <c r="CN10" s="12">
        <v>4.6702E-2</v>
      </c>
      <c r="CO10" s="16" t="s">
        <v>69</v>
      </c>
      <c r="CP10" s="16" t="s">
        <v>69</v>
      </c>
      <c r="CQ10" s="16" t="s">
        <v>69</v>
      </c>
      <c r="CR10" s="12"/>
      <c r="CS10" s="12">
        <v>3.6381999999999998E-2</v>
      </c>
      <c r="CT10" s="12">
        <v>6.2559000000000003E-2</v>
      </c>
      <c r="CU10" s="12">
        <v>4.326E-2</v>
      </c>
      <c r="CV10" s="16" t="s">
        <v>69</v>
      </c>
      <c r="CW10" s="16" t="s">
        <v>69</v>
      </c>
      <c r="CX10" s="16" t="s">
        <v>69</v>
      </c>
      <c r="CY10" s="16" t="s">
        <v>69</v>
      </c>
      <c r="CZ10" s="16" t="s">
        <v>69</v>
      </c>
      <c r="DA10" s="12"/>
      <c r="DB10" s="12">
        <v>2.7472E-2</v>
      </c>
      <c r="DC10" s="16" t="s">
        <v>122</v>
      </c>
      <c r="DD10" s="16" t="s">
        <v>122</v>
      </c>
      <c r="DE10" s="16" t="s">
        <v>122</v>
      </c>
      <c r="DF10" s="12">
        <v>1.1313999999999999E-2</v>
      </c>
      <c r="DG10" s="12">
        <v>2.206E-2</v>
      </c>
      <c r="DH10" s="12">
        <v>5.7889999999999999E-3</v>
      </c>
      <c r="DI10" s="12">
        <v>1.7243999999999999E-2</v>
      </c>
      <c r="DJ10" s="16" t="s">
        <v>122</v>
      </c>
      <c r="DK10" s="16" t="s">
        <v>122</v>
      </c>
      <c r="DL10" s="16" t="s">
        <v>122</v>
      </c>
      <c r="DM10" s="12">
        <v>1.5984999999999999E-2</v>
      </c>
      <c r="DN10" s="12"/>
      <c r="DO10" s="12">
        <v>4.2058999999999999E-2</v>
      </c>
      <c r="DP10" s="16" t="s">
        <v>122</v>
      </c>
      <c r="DQ10" s="12">
        <v>1.6319E-2</v>
      </c>
      <c r="DR10" s="12">
        <v>1.6025000000000001E-2</v>
      </c>
      <c r="DS10" s="12">
        <v>1.4059E-2</v>
      </c>
      <c r="DT10" s="16" t="s">
        <v>69</v>
      </c>
      <c r="DU10" s="16" t="s">
        <v>69</v>
      </c>
      <c r="DV10" s="16" t="s">
        <v>69</v>
      </c>
      <c r="DW10" s="12"/>
      <c r="DX10" s="50">
        <v>5.5749E-2</v>
      </c>
      <c r="DY10" s="50">
        <v>6.0181999999999999E-2</v>
      </c>
      <c r="DZ10" s="12"/>
    </row>
    <row r="11" spans="1:130" x14ac:dyDescent="0.35">
      <c r="A11" s="15" t="s">
        <v>117</v>
      </c>
      <c r="B11" s="12">
        <v>3.222286</v>
      </c>
      <c r="C11" s="12">
        <v>0.72383200000000003</v>
      </c>
      <c r="D11" s="12">
        <v>2.8049040000000001</v>
      </c>
      <c r="E11" s="12">
        <v>3.8918509999999999</v>
      </c>
      <c r="F11" s="12">
        <v>1.401232</v>
      </c>
      <c r="G11" s="12">
        <v>2.6230250000000002</v>
      </c>
      <c r="H11" s="12">
        <v>3.681333</v>
      </c>
      <c r="I11" s="12">
        <v>1.6144510000000001</v>
      </c>
      <c r="J11" s="12"/>
      <c r="K11" s="12">
        <v>0.71107299999999996</v>
      </c>
      <c r="L11" s="12">
        <v>0.70085200000000003</v>
      </c>
      <c r="M11" s="12">
        <v>0.70265100000000003</v>
      </c>
      <c r="N11" s="12">
        <v>0.59638899999999995</v>
      </c>
      <c r="O11" s="12">
        <v>0.62281799999999998</v>
      </c>
      <c r="P11" s="12"/>
      <c r="Q11" s="12">
        <v>3.6385890000000001</v>
      </c>
      <c r="R11" s="12">
        <v>3.8070050000000002</v>
      </c>
      <c r="S11" s="12">
        <v>3.6936239999999998</v>
      </c>
      <c r="T11" s="12">
        <v>2.8408329999999999</v>
      </c>
      <c r="U11" s="12">
        <v>2.6323949999999998</v>
      </c>
      <c r="V11" s="12">
        <v>2.7738309999999999</v>
      </c>
      <c r="W11" s="12">
        <v>4.147875</v>
      </c>
      <c r="X11" s="12">
        <v>4.1467369999999999</v>
      </c>
      <c r="Y11" s="12">
        <v>4.3153139999999999</v>
      </c>
      <c r="Z11" s="12">
        <v>3.158328</v>
      </c>
      <c r="AA11" s="12">
        <v>3.2104210000000002</v>
      </c>
      <c r="AB11" s="12">
        <v>2.9057279999999999</v>
      </c>
      <c r="AC11" s="12"/>
      <c r="AD11" s="12">
        <v>1.5022433333333334</v>
      </c>
      <c r="AE11" s="12">
        <v>1.928965</v>
      </c>
      <c r="AF11" s="12">
        <v>1.7025999999999999</v>
      </c>
      <c r="AG11" s="12">
        <v>2.3836200000000001</v>
      </c>
      <c r="AH11" s="16" t="s">
        <v>122</v>
      </c>
      <c r="AI11" s="12">
        <v>3.242677</v>
      </c>
      <c r="AJ11" s="12">
        <v>2.6673369999999998</v>
      </c>
      <c r="AK11" s="12">
        <v>2.5466440000000001</v>
      </c>
      <c r="AL11" s="12">
        <v>2.063939</v>
      </c>
      <c r="AM11" s="12">
        <v>1.4132800000000001</v>
      </c>
      <c r="AN11" s="12">
        <v>1.065056</v>
      </c>
      <c r="AO11" s="12">
        <v>0.94474400000000003</v>
      </c>
      <c r="AP11" s="12">
        <v>1.7181979999999999</v>
      </c>
      <c r="AQ11" s="12">
        <v>0.71081099999999997</v>
      </c>
      <c r="AR11" s="12"/>
      <c r="AS11" s="12">
        <v>3.446218</v>
      </c>
      <c r="AT11" s="12">
        <v>7.2256710000000002</v>
      </c>
      <c r="AU11" s="12">
        <v>2.6504919999999998</v>
      </c>
      <c r="AV11" s="12">
        <v>1.6753089999999999</v>
      </c>
      <c r="AW11" s="12">
        <v>6.9759460000000004</v>
      </c>
      <c r="AX11" s="12">
        <v>0.43819999999999998</v>
      </c>
      <c r="AY11" s="12">
        <v>2.278289</v>
      </c>
      <c r="AZ11" s="12">
        <v>2.404741</v>
      </c>
      <c r="BA11" s="12">
        <v>3.0620150000000002</v>
      </c>
      <c r="BB11" s="12">
        <v>2.3186300000000002</v>
      </c>
      <c r="BC11" s="12">
        <v>6.9641299999999999</v>
      </c>
      <c r="BD11" s="12">
        <v>2.5227550000000001</v>
      </c>
      <c r="BE11" s="12">
        <v>2.5593733333333333</v>
      </c>
      <c r="BF11" s="12"/>
      <c r="BG11" s="12">
        <v>7.1566700000000001</v>
      </c>
      <c r="BH11" s="12">
        <v>25.581399999999999</v>
      </c>
      <c r="BI11" s="12">
        <v>25.178000000000001</v>
      </c>
      <c r="BJ11" s="12">
        <v>18.900099999999998</v>
      </c>
      <c r="BK11" s="12">
        <v>9.2640100000000007</v>
      </c>
      <c r="BL11" s="12"/>
      <c r="BM11" s="12">
        <v>1.831896</v>
      </c>
      <c r="BN11" s="12">
        <v>2.0197449999999999</v>
      </c>
      <c r="BO11" s="12">
        <v>0.55803999999999998</v>
      </c>
      <c r="BP11" s="12">
        <v>4.5399330000000004</v>
      </c>
      <c r="BQ11" s="12">
        <v>19.925343000000002</v>
      </c>
      <c r="BR11" s="12">
        <v>2.3349989999999998</v>
      </c>
      <c r="BS11" s="12">
        <v>0.643011</v>
      </c>
      <c r="BT11" s="12">
        <v>5.4808430000000001</v>
      </c>
      <c r="BU11" s="12">
        <v>3.284602</v>
      </c>
      <c r="BV11" s="12">
        <v>3.5301710000000002</v>
      </c>
      <c r="BW11" s="12">
        <v>1.590087</v>
      </c>
      <c r="BX11" s="12">
        <v>0.69526900000000003</v>
      </c>
      <c r="BY11" s="12">
        <v>1.3210170000000001</v>
      </c>
      <c r="BZ11" s="12"/>
      <c r="CA11" s="12">
        <v>2.1719810000000002</v>
      </c>
      <c r="CB11" s="12">
        <v>1.9787699999999999</v>
      </c>
      <c r="CC11" s="12">
        <v>5.4086600000000002</v>
      </c>
      <c r="CD11" s="12"/>
      <c r="CE11" s="12">
        <v>1.7088380000000001</v>
      </c>
      <c r="CF11" s="12">
        <v>1.6348400000000001</v>
      </c>
      <c r="CG11" s="12">
        <v>1.3193060000000001</v>
      </c>
      <c r="CH11" s="12">
        <v>1.647618</v>
      </c>
      <c r="CI11" s="12">
        <v>1.547506</v>
      </c>
      <c r="CJ11" s="12">
        <v>1.3813260000000001</v>
      </c>
      <c r="CK11" s="12">
        <v>1.574964</v>
      </c>
      <c r="CL11" s="12">
        <v>1.400563</v>
      </c>
      <c r="CM11" s="12">
        <v>1.575062</v>
      </c>
      <c r="CN11" s="12">
        <v>0.91333299999999995</v>
      </c>
      <c r="CO11" s="12">
        <v>3.7490800000000002</v>
      </c>
      <c r="CP11" s="12">
        <v>1.75054</v>
      </c>
      <c r="CQ11" s="12">
        <v>2.8703799999999999</v>
      </c>
      <c r="CR11" s="12"/>
      <c r="CS11" s="12">
        <v>1.1148579999999999</v>
      </c>
      <c r="CT11" s="12">
        <v>1.4527600000000001</v>
      </c>
      <c r="CU11" s="12">
        <v>1.1212839999999999</v>
      </c>
      <c r="CV11" s="12">
        <v>1.57386</v>
      </c>
      <c r="CW11" s="12">
        <v>1.6435200000000001</v>
      </c>
      <c r="CX11" s="12">
        <v>1.31549</v>
      </c>
      <c r="CY11" s="12">
        <v>1.11985</v>
      </c>
      <c r="CZ11" s="12">
        <v>2.0401199999999999</v>
      </c>
      <c r="DA11" s="12"/>
      <c r="DB11" s="12">
        <v>27.744844000000001</v>
      </c>
      <c r="DC11" s="12">
        <v>28.194192999999999</v>
      </c>
      <c r="DD11" s="12">
        <v>28.724775000000001</v>
      </c>
      <c r="DE11" s="12">
        <v>26.665962</v>
      </c>
      <c r="DF11" s="12">
        <v>28.803809999999999</v>
      </c>
      <c r="DG11" s="12">
        <v>30.682499</v>
      </c>
      <c r="DH11" s="12">
        <v>30.877849999999999</v>
      </c>
      <c r="DI11" s="12">
        <v>30.950054000000002</v>
      </c>
      <c r="DJ11" s="12">
        <v>30.793709</v>
      </c>
      <c r="DK11" s="12">
        <v>30.980604</v>
      </c>
      <c r="DL11" s="12">
        <v>31.324466999999999</v>
      </c>
      <c r="DM11" s="12">
        <v>30.084768</v>
      </c>
      <c r="DN11" s="12"/>
      <c r="DO11" s="12">
        <v>4.5151909999999997</v>
      </c>
      <c r="DP11" s="12">
        <v>29.915882</v>
      </c>
      <c r="DQ11" s="12">
        <v>28.987380999999999</v>
      </c>
      <c r="DR11" s="12">
        <v>32.974910999999999</v>
      </c>
      <c r="DS11" s="12">
        <v>35.330151000000001</v>
      </c>
      <c r="DT11" s="12">
        <v>26.183900000000001</v>
      </c>
      <c r="DU11" s="12">
        <v>23.388400000000001</v>
      </c>
      <c r="DV11" s="12">
        <v>27.8416</v>
      </c>
      <c r="DW11" s="12"/>
      <c r="DX11" s="50">
        <v>0.34098499999999998</v>
      </c>
      <c r="DY11" s="50">
        <v>19.355083</v>
      </c>
      <c r="DZ11" s="12"/>
    </row>
    <row r="12" spans="1:130" x14ac:dyDescent="0.35">
      <c r="A12" s="15" t="s">
        <v>118</v>
      </c>
      <c r="B12" s="16" t="s">
        <v>122</v>
      </c>
      <c r="C12" s="12">
        <v>6.0959999999999999E-3</v>
      </c>
      <c r="D12" s="16" t="s">
        <v>122</v>
      </c>
      <c r="E12" s="12">
        <v>9.6410000000000003E-3</v>
      </c>
      <c r="F12" s="16" t="s">
        <v>122</v>
      </c>
      <c r="G12" s="12">
        <v>3.8531000000000003E-2</v>
      </c>
      <c r="H12" s="12">
        <v>3.2106999999999997E-2</v>
      </c>
      <c r="I12" s="12">
        <v>1.9231999999999999E-2</v>
      </c>
      <c r="J12" s="12"/>
      <c r="K12" s="16" t="s">
        <v>122</v>
      </c>
      <c r="L12" s="16" t="s">
        <v>122</v>
      </c>
      <c r="M12" s="12">
        <v>3.0308999999999999E-2</v>
      </c>
      <c r="N12" s="16" t="s">
        <v>122</v>
      </c>
      <c r="O12" s="16" t="s">
        <v>122</v>
      </c>
      <c r="P12" s="12"/>
      <c r="Q12" s="16" t="s">
        <v>122</v>
      </c>
      <c r="R12" s="16" t="s">
        <v>122</v>
      </c>
      <c r="S12" s="16" t="s">
        <v>122</v>
      </c>
      <c r="T12" s="16" t="s">
        <v>122</v>
      </c>
      <c r="U12" s="16" t="s">
        <v>122</v>
      </c>
      <c r="V12" s="12">
        <v>3.9517999999999998E-2</v>
      </c>
      <c r="W12" s="16" t="s">
        <v>122</v>
      </c>
      <c r="X12" s="12">
        <v>7.3090000000000004E-3</v>
      </c>
      <c r="Y12" s="16" t="s">
        <v>122</v>
      </c>
      <c r="Z12" s="12">
        <v>1.6958000000000001E-2</v>
      </c>
      <c r="AA12" s="16" t="s">
        <v>122</v>
      </c>
      <c r="AB12" s="12">
        <v>2.4184000000000001E-2</v>
      </c>
      <c r="AC12" s="12"/>
      <c r="AD12" s="16" t="s">
        <v>69</v>
      </c>
      <c r="AE12" s="16" t="s">
        <v>69</v>
      </c>
      <c r="AF12" s="16" t="s">
        <v>69</v>
      </c>
      <c r="AG12" s="16" t="s">
        <v>69</v>
      </c>
      <c r="AH12" s="16" t="s">
        <v>69</v>
      </c>
      <c r="AI12" s="16" t="s">
        <v>122</v>
      </c>
      <c r="AJ12" s="12">
        <v>9.5689999999999994E-3</v>
      </c>
      <c r="AK12" s="16" t="s">
        <v>122</v>
      </c>
      <c r="AL12" s="12">
        <v>1.9078000000000001E-2</v>
      </c>
      <c r="AM12" s="12">
        <v>9.6290000000000004E-3</v>
      </c>
      <c r="AN12" s="12">
        <v>1.191E-2</v>
      </c>
      <c r="AO12" s="16" t="s">
        <v>122</v>
      </c>
      <c r="AP12" s="16" t="s">
        <v>122</v>
      </c>
      <c r="AQ12" s="16" t="s">
        <v>122</v>
      </c>
      <c r="AR12" s="12"/>
      <c r="AS12" s="16" t="s">
        <v>122</v>
      </c>
      <c r="AT12" s="12">
        <v>6.3899999999999998E-3</v>
      </c>
      <c r="AU12" s="12">
        <v>1.1138E-2</v>
      </c>
      <c r="AV12" s="16" t="s">
        <v>122</v>
      </c>
      <c r="AW12" s="12">
        <v>2.8830000000000001E-2</v>
      </c>
      <c r="AX12" s="12">
        <v>1.1827000000000001E-2</v>
      </c>
      <c r="AY12" s="16" t="s">
        <v>122</v>
      </c>
      <c r="AZ12" s="16" t="s">
        <v>122</v>
      </c>
      <c r="BA12" s="16" t="s">
        <v>69</v>
      </c>
      <c r="BB12" s="16" t="s">
        <v>69</v>
      </c>
      <c r="BC12" s="16" t="s">
        <v>69</v>
      </c>
      <c r="BD12" s="16" t="s">
        <v>69</v>
      </c>
      <c r="BE12" s="16" t="s">
        <v>69</v>
      </c>
      <c r="BF12" s="12"/>
      <c r="BG12" s="16" t="s">
        <v>69</v>
      </c>
      <c r="BH12" s="16" t="s">
        <v>69</v>
      </c>
      <c r="BI12" s="16" t="s">
        <v>69</v>
      </c>
      <c r="BJ12" s="16" t="s">
        <v>69</v>
      </c>
      <c r="BK12" s="16" t="s">
        <v>69</v>
      </c>
      <c r="BL12" s="12"/>
      <c r="BM12" s="12">
        <v>7.1040000000000001E-3</v>
      </c>
      <c r="BN12" s="16" t="s">
        <v>122</v>
      </c>
      <c r="BO12" s="12">
        <v>7.901E-3</v>
      </c>
      <c r="BP12" s="16" t="s">
        <v>122</v>
      </c>
      <c r="BQ12" s="16" t="s">
        <v>122</v>
      </c>
      <c r="BR12" s="16" t="s">
        <v>122</v>
      </c>
      <c r="BS12" s="16" t="s">
        <v>122</v>
      </c>
      <c r="BT12" s="12">
        <v>1.6015000000000001E-2</v>
      </c>
      <c r="BU12" s="16" t="s">
        <v>122</v>
      </c>
      <c r="BV12" s="12">
        <v>2.5548999999999999E-2</v>
      </c>
      <c r="BW12" s="16" t="s">
        <v>122</v>
      </c>
      <c r="BX12" s="16" t="s">
        <v>122</v>
      </c>
      <c r="BY12" s="16" t="s">
        <v>122</v>
      </c>
      <c r="BZ12" s="12"/>
      <c r="CA12" s="12">
        <v>8.005E-3</v>
      </c>
      <c r="CB12" s="16" t="s">
        <v>69</v>
      </c>
      <c r="CC12" s="16" t="s">
        <v>69</v>
      </c>
      <c r="CD12" s="12"/>
      <c r="CE12" s="16" t="s">
        <v>122</v>
      </c>
      <c r="CF12" s="16" t="s">
        <v>122</v>
      </c>
      <c r="CG12" s="16" t="s">
        <v>122</v>
      </c>
      <c r="CH12" s="16" t="s">
        <v>122</v>
      </c>
      <c r="CI12" s="16" t="s">
        <v>122</v>
      </c>
      <c r="CJ12" s="12">
        <v>1.3653E-2</v>
      </c>
      <c r="CK12" s="16" t="s">
        <v>122</v>
      </c>
      <c r="CL12" s="16" t="s">
        <v>122</v>
      </c>
      <c r="CM12" s="12">
        <v>1.2765E-2</v>
      </c>
      <c r="CN12" s="16" t="s">
        <v>122</v>
      </c>
      <c r="CO12" s="16" t="s">
        <v>69</v>
      </c>
      <c r="CP12" s="16" t="s">
        <v>69</v>
      </c>
      <c r="CQ12" s="16" t="s">
        <v>69</v>
      </c>
      <c r="CR12" s="12"/>
      <c r="CS12" s="12">
        <v>8.0269999999999994E-3</v>
      </c>
      <c r="CT12" s="12">
        <v>1.5219E-2</v>
      </c>
      <c r="CU12" s="16" t="s">
        <v>122</v>
      </c>
      <c r="CV12" s="16" t="s">
        <v>69</v>
      </c>
      <c r="CW12" s="16" t="s">
        <v>69</v>
      </c>
      <c r="CX12" s="16" t="s">
        <v>69</v>
      </c>
      <c r="CY12" s="16" t="s">
        <v>69</v>
      </c>
      <c r="CZ12" s="16" t="s">
        <v>69</v>
      </c>
      <c r="DA12" s="12"/>
      <c r="DB12" s="16" t="s">
        <v>122</v>
      </c>
      <c r="DC12" s="16" t="s">
        <v>122</v>
      </c>
      <c r="DD12" s="16" t="s">
        <v>122</v>
      </c>
      <c r="DE12" s="16" t="s">
        <v>122</v>
      </c>
      <c r="DF12" s="16" t="s">
        <v>122</v>
      </c>
      <c r="DG12" s="16" t="s">
        <v>122</v>
      </c>
      <c r="DH12" s="16" t="s">
        <v>122</v>
      </c>
      <c r="DI12" s="12">
        <v>1.644E-2</v>
      </c>
      <c r="DJ12" s="12">
        <v>4.934E-3</v>
      </c>
      <c r="DK12" s="12">
        <v>1.2319E-2</v>
      </c>
      <c r="DL12" s="16" t="s">
        <v>122</v>
      </c>
      <c r="DM12" s="12">
        <v>1.23E-2</v>
      </c>
      <c r="DN12" s="12"/>
      <c r="DO12" s="12">
        <v>5.6569999999999997E-3</v>
      </c>
      <c r="DP12" s="16" t="s">
        <v>122</v>
      </c>
      <c r="DQ12" s="16" t="s">
        <v>122</v>
      </c>
      <c r="DR12" s="16" t="s">
        <v>122</v>
      </c>
      <c r="DS12" s="16" t="s">
        <v>122</v>
      </c>
      <c r="DT12" s="16" t="s">
        <v>69</v>
      </c>
      <c r="DU12" s="16" t="s">
        <v>69</v>
      </c>
      <c r="DV12" s="16" t="s">
        <v>69</v>
      </c>
      <c r="DW12" s="12"/>
      <c r="DX12" s="50">
        <v>7.1060000000000003E-3</v>
      </c>
      <c r="DY12" s="50">
        <v>7.3350000000000004E-3</v>
      </c>
      <c r="DZ12" s="12"/>
    </row>
    <row r="13" spans="1:130" x14ac:dyDescent="0.35">
      <c r="A13" s="15" t="s">
        <v>119</v>
      </c>
      <c r="B13" s="12">
        <v>0.125444</v>
      </c>
      <c r="C13" s="12">
        <v>1.0787E-2</v>
      </c>
      <c r="D13" s="12">
        <v>0.32650499999999999</v>
      </c>
      <c r="E13" s="12">
        <v>1.004478</v>
      </c>
      <c r="F13" s="12">
        <v>6.5928E-2</v>
      </c>
      <c r="G13" s="12">
        <v>0.38144800000000001</v>
      </c>
      <c r="H13" s="12">
        <v>0.42072100000000001</v>
      </c>
      <c r="I13" s="12">
        <v>0.215974</v>
      </c>
      <c r="J13" s="12"/>
      <c r="K13" s="12">
        <v>0.13917099999999999</v>
      </c>
      <c r="L13" s="12">
        <v>0.13352700000000001</v>
      </c>
      <c r="M13" s="12">
        <v>0.119295</v>
      </c>
      <c r="N13" s="12">
        <v>2.0285000000000001E-2</v>
      </c>
      <c r="O13" s="12">
        <v>0.12779599999999999</v>
      </c>
      <c r="P13" s="12"/>
      <c r="Q13" s="12">
        <v>9.8591999999999999E-2</v>
      </c>
      <c r="R13" s="12">
        <v>0.18034800000000001</v>
      </c>
      <c r="S13" s="12">
        <v>0.202486</v>
      </c>
      <c r="T13" s="12">
        <v>0.15477399999999999</v>
      </c>
      <c r="U13" s="12">
        <v>0.50343700000000002</v>
      </c>
      <c r="V13" s="12">
        <v>0.12375899999999999</v>
      </c>
      <c r="W13" s="12">
        <v>2.9392000000000001E-2</v>
      </c>
      <c r="X13" s="12">
        <v>2.2615E-2</v>
      </c>
      <c r="Y13" s="16" t="s">
        <v>122</v>
      </c>
      <c r="Z13" s="12">
        <v>0.15387000000000001</v>
      </c>
      <c r="AA13" s="12">
        <v>0.181451</v>
      </c>
      <c r="AB13" s="12">
        <v>5.6917000000000002E-2</v>
      </c>
      <c r="AC13" s="12"/>
      <c r="AD13" s="12">
        <v>0.43510233333333331</v>
      </c>
      <c r="AE13" s="12">
        <v>0.48757250000000002</v>
      </c>
      <c r="AF13" s="12">
        <v>0.41911600000000004</v>
      </c>
      <c r="AG13" s="12">
        <v>9.4636999999999999E-2</v>
      </c>
      <c r="AH13" s="16" t="s">
        <v>122</v>
      </c>
      <c r="AI13" s="12">
        <v>0.12717899999999999</v>
      </c>
      <c r="AJ13" s="12">
        <v>0.116381</v>
      </c>
      <c r="AK13" s="12">
        <v>0.59267999999999998</v>
      </c>
      <c r="AL13" s="12">
        <v>0.28708800000000001</v>
      </c>
      <c r="AM13" s="12">
        <v>0.15933700000000001</v>
      </c>
      <c r="AN13" s="12">
        <v>0.29509600000000002</v>
      </c>
      <c r="AO13" s="12">
        <v>0.27033000000000001</v>
      </c>
      <c r="AP13" s="12">
        <v>0.61319999999999997</v>
      </c>
      <c r="AQ13" s="12">
        <v>0.146698</v>
      </c>
      <c r="AR13" s="12"/>
      <c r="AS13" s="12">
        <v>0.16214200000000001</v>
      </c>
      <c r="AT13" s="12">
        <v>0.143507</v>
      </c>
      <c r="AU13" s="12">
        <v>0.13467499999999999</v>
      </c>
      <c r="AV13" s="12">
        <v>0.321324</v>
      </c>
      <c r="AW13" s="12">
        <v>1.6110679999999999</v>
      </c>
      <c r="AX13" s="12">
        <v>0.12157900000000001</v>
      </c>
      <c r="AY13" s="12">
        <v>0.37658700000000001</v>
      </c>
      <c r="AZ13" s="12">
        <v>0.50165099999999996</v>
      </c>
      <c r="BA13" s="12">
        <v>0.743425</v>
      </c>
      <c r="BB13" s="12">
        <v>0.25971</v>
      </c>
      <c r="BC13" s="12">
        <v>0.51595999999999997</v>
      </c>
      <c r="BD13" s="12">
        <v>0.37532900000000002</v>
      </c>
      <c r="BE13" s="12">
        <v>0.26900866666666667</v>
      </c>
      <c r="BF13" s="12"/>
      <c r="BG13" s="12">
        <v>0.367809</v>
      </c>
      <c r="BH13" s="12">
        <v>0.32030599999999998</v>
      </c>
      <c r="BI13" s="12">
        <v>5.6713899999999997</v>
      </c>
      <c r="BJ13" s="12">
        <v>0.41362500000000002</v>
      </c>
      <c r="BK13" s="12">
        <v>0.38903199999999999</v>
      </c>
      <c r="BL13" s="12"/>
      <c r="BM13" s="12">
        <v>0.20568600000000001</v>
      </c>
      <c r="BN13" s="12">
        <v>0.69730800000000004</v>
      </c>
      <c r="BO13" s="12">
        <v>7.3363999999999999E-2</v>
      </c>
      <c r="BP13" s="12">
        <v>0.75921899999999998</v>
      </c>
      <c r="BQ13" s="12">
        <v>4.1804009999999998</v>
      </c>
      <c r="BR13" s="12">
        <v>2.2785829999999998</v>
      </c>
      <c r="BS13" s="12">
        <v>1.314209</v>
      </c>
      <c r="BT13" s="12">
        <v>3.8368530000000001</v>
      </c>
      <c r="BU13" s="12">
        <v>6.5540000000000001E-2</v>
      </c>
      <c r="BV13" s="12">
        <v>2.9146999999999999E-2</v>
      </c>
      <c r="BW13" s="12">
        <v>9.2775999999999997E-2</v>
      </c>
      <c r="BX13" s="12">
        <v>5.7737999999999998E-2</v>
      </c>
      <c r="BY13" s="12">
        <v>0.17163500000000001</v>
      </c>
      <c r="BZ13" s="12"/>
      <c r="CA13" s="16" t="s">
        <v>122</v>
      </c>
      <c r="CB13" s="12">
        <v>4.8363000000000003E-2</v>
      </c>
      <c r="CC13" s="12">
        <v>5.74E-2</v>
      </c>
      <c r="CD13" s="12"/>
      <c r="CE13" s="12">
        <v>5.3245000000000001E-2</v>
      </c>
      <c r="CF13" s="12">
        <v>5.2832999999999998E-2</v>
      </c>
      <c r="CG13" s="12">
        <v>8.2550000000000002E-3</v>
      </c>
      <c r="CH13" s="12">
        <v>7.0427000000000003E-2</v>
      </c>
      <c r="CI13" s="12">
        <v>3.9633000000000002E-2</v>
      </c>
      <c r="CJ13" s="12">
        <v>5.3043E-2</v>
      </c>
      <c r="CK13" s="12">
        <v>3.0544000000000002E-2</v>
      </c>
      <c r="CL13" s="12">
        <v>9.8840000000000004E-3</v>
      </c>
      <c r="CM13" s="12">
        <v>7.2898000000000004E-2</v>
      </c>
      <c r="CN13" s="12">
        <v>0.36636299999999999</v>
      </c>
      <c r="CO13" s="12">
        <v>1.5983799999999999</v>
      </c>
      <c r="CP13" s="12">
        <v>1.8752000000000001E-2</v>
      </c>
      <c r="CQ13" s="12">
        <v>9.9289000000000002E-2</v>
      </c>
      <c r="CR13" s="12"/>
      <c r="CS13" s="12">
        <v>4.1026E-2</v>
      </c>
      <c r="CT13" s="12">
        <v>6.1939999999999999E-3</v>
      </c>
      <c r="CU13" s="12">
        <v>1.3372E-2</v>
      </c>
      <c r="CV13" s="12">
        <v>9.1090000000000008E-3</v>
      </c>
      <c r="CW13" s="12">
        <v>1.1325E-2</v>
      </c>
      <c r="CX13" s="16" t="s">
        <v>122</v>
      </c>
      <c r="CY13" s="16" t="s">
        <v>122</v>
      </c>
      <c r="CZ13" s="12">
        <v>4.8660000000000002E-2</v>
      </c>
      <c r="DA13" s="12"/>
      <c r="DB13" s="12">
        <v>2.8835090000000001</v>
      </c>
      <c r="DC13" s="12">
        <v>1.8146519999999999</v>
      </c>
      <c r="DD13" s="12">
        <v>0.17993200000000001</v>
      </c>
      <c r="DE13" s="12">
        <v>0.84853699999999999</v>
      </c>
      <c r="DF13" s="12">
        <v>0.21643499999999999</v>
      </c>
      <c r="DG13" s="12">
        <v>0.76128600000000002</v>
      </c>
      <c r="DH13" s="12">
        <v>9.3475000000000003E-2</v>
      </c>
      <c r="DI13" s="12">
        <v>0.272843</v>
      </c>
      <c r="DJ13" s="12">
        <v>0.22709299999999999</v>
      </c>
      <c r="DK13" s="12">
        <v>3.3374000000000001E-2</v>
      </c>
      <c r="DL13" s="12">
        <v>0.181842</v>
      </c>
      <c r="DM13" s="12">
        <v>0.61780999999999997</v>
      </c>
      <c r="DN13" s="12"/>
      <c r="DO13" s="12">
        <v>0.35511799999999999</v>
      </c>
      <c r="DP13" s="12">
        <v>0.18227199999999999</v>
      </c>
      <c r="DQ13" s="12">
        <v>0.51286200000000004</v>
      </c>
      <c r="DR13" s="12">
        <v>2.4717310000000001</v>
      </c>
      <c r="DS13" s="12">
        <v>1.3348979999999999</v>
      </c>
      <c r="DT13" s="12">
        <v>1.3317399999999999</v>
      </c>
      <c r="DU13" s="12">
        <v>1.4391700000000001</v>
      </c>
      <c r="DV13" s="12">
        <v>11.9137</v>
      </c>
      <c r="DW13" s="12"/>
      <c r="DX13" s="50">
        <v>0.13603100000000001</v>
      </c>
      <c r="DY13" s="50">
        <v>7.2630590000000002</v>
      </c>
      <c r="DZ13" s="12"/>
    </row>
    <row r="14" spans="1:130" x14ac:dyDescent="0.35">
      <c r="A14" s="15" t="s">
        <v>120</v>
      </c>
      <c r="B14" s="12">
        <v>0.23244999999999999</v>
      </c>
      <c r="C14" s="12">
        <v>9.7520000000000003E-3</v>
      </c>
      <c r="D14" s="12">
        <v>0.25763799999999998</v>
      </c>
      <c r="E14" s="12">
        <v>0.342308</v>
      </c>
      <c r="F14" s="12">
        <v>4.2358E-2</v>
      </c>
      <c r="G14" s="12">
        <v>0.201901</v>
      </c>
      <c r="H14" s="12">
        <v>0.226356</v>
      </c>
      <c r="I14" s="12">
        <v>0.106558</v>
      </c>
      <c r="J14" s="12"/>
      <c r="K14" s="12">
        <v>0.183868</v>
      </c>
      <c r="L14" s="12">
        <v>0.24268700000000001</v>
      </c>
      <c r="M14" s="12">
        <v>0.222579</v>
      </c>
      <c r="N14" s="12">
        <v>0.165324</v>
      </c>
      <c r="O14" s="12">
        <v>0.176616</v>
      </c>
      <c r="P14" s="12"/>
      <c r="Q14" s="12">
        <v>0.23381399999999999</v>
      </c>
      <c r="R14" s="12">
        <v>0.23028499999999999</v>
      </c>
      <c r="S14" s="12">
        <v>0.314444</v>
      </c>
      <c r="T14" s="12">
        <v>0.29574600000000001</v>
      </c>
      <c r="U14" s="12">
        <v>0.22139900000000001</v>
      </c>
      <c r="V14" s="12">
        <v>0.29556300000000002</v>
      </c>
      <c r="W14" s="12">
        <v>0.30276999999999998</v>
      </c>
      <c r="X14" s="12">
        <v>0.259911</v>
      </c>
      <c r="Y14" s="12">
        <v>0.26340599999999997</v>
      </c>
      <c r="Z14" s="12">
        <v>0.28201500000000002</v>
      </c>
      <c r="AA14" s="12">
        <v>0.26453399999999999</v>
      </c>
      <c r="AB14" s="12">
        <v>0.26521</v>
      </c>
      <c r="AC14" s="12"/>
      <c r="AD14" s="16" t="s">
        <v>69</v>
      </c>
      <c r="AE14" s="16" t="s">
        <v>69</v>
      </c>
      <c r="AF14" s="16" t="s">
        <v>69</v>
      </c>
      <c r="AG14" s="16" t="s">
        <v>69</v>
      </c>
      <c r="AH14" s="16" t="s">
        <v>69</v>
      </c>
      <c r="AI14" s="12">
        <v>0.35086299999999998</v>
      </c>
      <c r="AJ14" s="12">
        <v>0.1777</v>
      </c>
      <c r="AK14" s="12">
        <v>0.37712699999999999</v>
      </c>
      <c r="AL14" s="12">
        <v>0.16661699999999999</v>
      </c>
      <c r="AM14" s="12">
        <v>0.19040499999999999</v>
      </c>
      <c r="AN14" s="12">
        <v>0.234013</v>
      </c>
      <c r="AO14" s="12">
        <v>0.20064000000000001</v>
      </c>
      <c r="AP14" s="12">
        <v>0.19395000000000001</v>
      </c>
      <c r="AQ14" s="12">
        <v>0.155226</v>
      </c>
      <c r="AR14" s="12"/>
      <c r="AS14" s="12">
        <v>0.27293499999999998</v>
      </c>
      <c r="AT14" s="12">
        <v>0.77747200000000005</v>
      </c>
      <c r="AU14" s="12">
        <v>0.28055099999999999</v>
      </c>
      <c r="AV14" s="12">
        <v>0.146537</v>
      </c>
      <c r="AW14" s="12">
        <v>0.45275799999999999</v>
      </c>
      <c r="AX14" s="12">
        <v>5.7430000000000002E-2</v>
      </c>
      <c r="AY14" s="12">
        <v>0.242725</v>
      </c>
      <c r="AZ14" s="12">
        <v>0.29104000000000002</v>
      </c>
      <c r="BA14" s="16" t="s">
        <v>69</v>
      </c>
      <c r="BB14" s="16" t="s">
        <v>69</v>
      </c>
      <c r="BC14" s="16" t="s">
        <v>69</v>
      </c>
      <c r="BD14" s="16" t="s">
        <v>69</v>
      </c>
      <c r="BE14" s="16" t="s">
        <v>69</v>
      </c>
      <c r="BF14" s="12"/>
      <c r="BG14" s="16" t="s">
        <v>69</v>
      </c>
      <c r="BH14" s="16" t="s">
        <v>69</v>
      </c>
      <c r="BI14" s="16" t="s">
        <v>69</v>
      </c>
      <c r="BJ14" s="16" t="s">
        <v>69</v>
      </c>
      <c r="BK14" s="16" t="s">
        <v>69</v>
      </c>
      <c r="BL14" s="12"/>
      <c r="BM14" s="12">
        <v>0.21079600000000001</v>
      </c>
      <c r="BN14" s="12">
        <v>0.214064</v>
      </c>
      <c r="BO14" s="12">
        <v>0.10929700000000001</v>
      </c>
      <c r="BP14" s="12">
        <v>5.8236999999999997E-2</v>
      </c>
      <c r="BQ14" s="12">
        <v>0.23185700000000001</v>
      </c>
      <c r="BR14" s="12">
        <v>0.26723200000000003</v>
      </c>
      <c r="BS14" s="12">
        <v>6.9964999999999999E-2</v>
      </c>
      <c r="BT14" s="12">
        <v>0.42415599999999998</v>
      </c>
      <c r="BU14" s="12">
        <v>0.14722099999999999</v>
      </c>
      <c r="BV14" s="12">
        <v>0.20526900000000001</v>
      </c>
      <c r="BW14" s="12">
        <v>0.17341100000000001</v>
      </c>
      <c r="BX14" s="12">
        <v>0.11256099999999999</v>
      </c>
      <c r="BY14" s="12">
        <v>0.13461500000000001</v>
      </c>
      <c r="BZ14" s="12"/>
      <c r="CA14" s="12">
        <v>0.21202799999999999</v>
      </c>
      <c r="CB14" s="16" t="s">
        <v>69</v>
      </c>
      <c r="CC14" s="16" t="s">
        <v>69</v>
      </c>
      <c r="CD14" s="12"/>
      <c r="CE14" s="12">
        <v>0.23716899999999999</v>
      </c>
      <c r="CF14" s="12">
        <v>0.21177299999999999</v>
      </c>
      <c r="CG14" s="12">
        <v>0.16985</v>
      </c>
      <c r="CH14" s="12">
        <v>0.236734</v>
      </c>
      <c r="CI14" s="12">
        <v>0.22475700000000001</v>
      </c>
      <c r="CJ14" s="12">
        <v>0.20649799999999999</v>
      </c>
      <c r="CK14" s="12">
        <v>0.18865699999999999</v>
      </c>
      <c r="CL14" s="12">
        <v>0.16753999999999999</v>
      </c>
      <c r="CM14" s="12">
        <v>0.22251499999999999</v>
      </c>
      <c r="CN14" s="12">
        <v>8.1783999999999996E-2</v>
      </c>
      <c r="CO14" s="16" t="s">
        <v>69</v>
      </c>
      <c r="CP14" s="16" t="s">
        <v>69</v>
      </c>
      <c r="CQ14" s="16" t="s">
        <v>69</v>
      </c>
      <c r="CR14" s="12"/>
      <c r="CS14" s="12">
        <v>0.17635300000000001</v>
      </c>
      <c r="CT14" s="12">
        <v>0.228048</v>
      </c>
      <c r="CU14" s="12">
        <v>0.15761900000000001</v>
      </c>
      <c r="CV14" s="16" t="s">
        <v>69</v>
      </c>
      <c r="CW14" s="16" t="s">
        <v>69</v>
      </c>
      <c r="CX14" s="16" t="s">
        <v>69</v>
      </c>
      <c r="CY14" s="16" t="s">
        <v>69</v>
      </c>
      <c r="CZ14" s="16" t="s">
        <v>69</v>
      </c>
      <c r="DA14" s="12"/>
      <c r="DB14" s="12">
        <v>0.30008600000000002</v>
      </c>
      <c r="DC14" s="12">
        <v>0.32399699999999998</v>
      </c>
      <c r="DD14" s="12">
        <v>0.193356</v>
      </c>
      <c r="DE14" s="12">
        <v>0.25991399999999998</v>
      </c>
      <c r="DF14" s="12">
        <v>0.234847</v>
      </c>
      <c r="DG14" s="12">
        <v>0.23258899999999999</v>
      </c>
      <c r="DH14" s="12">
        <v>0.26681700000000003</v>
      </c>
      <c r="DI14" s="12">
        <v>0.214305</v>
      </c>
      <c r="DJ14" s="12">
        <v>0.31357400000000002</v>
      </c>
      <c r="DK14" s="12">
        <v>0.26801599999999998</v>
      </c>
      <c r="DL14" s="12">
        <v>0.235649</v>
      </c>
      <c r="DM14" s="12">
        <v>0.18609300000000001</v>
      </c>
      <c r="DN14" s="12"/>
      <c r="DO14" s="12">
        <v>0.134298</v>
      </c>
      <c r="DP14" s="12">
        <v>0.39311499999999999</v>
      </c>
      <c r="DQ14" s="12">
        <v>0.33545799999999998</v>
      </c>
      <c r="DR14" s="12">
        <v>0.346526</v>
      </c>
      <c r="DS14" s="12">
        <v>0.28409499999999999</v>
      </c>
      <c r="DT14" s="16" t="s">
        <v>69</v>
      </c>
      <c r="DU14" s="16" t="s">
        <v>69</v>
      </c>
      <c r="DV14" s="16" t="s">
        <v>69</v>
      </c>
      <c r="DW14" s="12"/>
      <c r="DX14" s="50">
        <v>7.9827999999999996E-2</v>
      </c>
      <c r="DY14" s="50">
        <v>0.28601900000000002</v>
      </c>
      <c r="DZ14" s="12"/>
    </row>
    <row r="15" spans="1:130" x14ac:dyDescent="0.35">
      <c r="A15" s="15" t="s">
        <v>121</v>
      </c>
      <c r="B15" s="12">
        <v>37.121796000000003</v>
      </c>
      <c r="C15" s="12">
        <v>36.824843999999999</v>
      </c>
      <c r="D15" s="12">
        <v>37.036208999999999</v>
      </c>
      <c r="E15" s="12">
        <v>36.601334000000001</v>
      </c>
      <c r="F15" s="12">
        <v>37.164561999999997</v>
      </c>
      <c r="G15" s="12">
        <v>37.173546000000002</v>
      </c>
      <c r="H15" s="12">
        <v>36.618209999999998</v>
      </c>
      <c r="I15" s="12">
        <v>37.362662999999998</v>
      </c>
      <c r="J15" s="12"/>
      <c r="K15" s="12">
        <v>37.686104</v>
      </c>
      <c r="L15" s="12">
        <v>37.994228</v>
      </c>
      <c r="M15" s="12">
        <v>37.414462999999998</v>
      </c>
      <c r="N15" s="12">
        <v>37.184517</v>
      </c>
      <c r="O15" s="12">
        <v>37.088341</v>
      </c>
      <c r="P15" s="12"/>
      <c r="Q15" s="12">
        <v>38.240921</v>
      </c>
      <c r="R15" s="12">
        <v>38.580188999999997</v>
      </c>
      <c r="S15" s="12">
        <v>37.999034999999999</v>
      </c>
      <c r="T15" s="12">
        <v>37.423800999999997</v>
      </c>
      <c r="U15" s="12">
        <v>37.433548000000002</v>
      </c>
      <c r="V15" s="12">
        <v>37.560673000000001</v>
      </c>
      <c r="W15" s="12">
        <v>38.611572000000002</v>
      </c>
      <c r="X15" s="12">
        <v>38.531078000000001</v>
      </c>
      <c r="Y15" s="12">
        <v>38.958393000000001</v>
      </c>
      <c r="Z15" s="12">
        <v>37.463760000000001</v>
      </c>
      <c r="AA15" s="12">
        <v>37.369492000000001</v>
      </c>
      <c r="AB15" s="12">
        <v>37.390793000000002</v>
      </c>
      <c r="AC15" s="12"/>
      <c r="AD15" s="12">
        <v>37.759966666666664</v>
      </c>
      <c r="AE15" s="12">
        <v>38.069099999999999</v>
      </c>
      <c r="AF15" s="12">
        <v>37.877600000000001</v>
      </c>
      <c r="AG15" s="12">
        <v>37.934100000000001</v>
      </c>
      <c r="AH15" s="12">
        <v>56.162799999999997</v>
      </c>
      <c r="AI15" s="12">
        <v>36.355618</v>
      </c>
      <c r="AJ15" s="12">
        <v>35.921824999999998</v>
      </c>
      <c r="AK15" s="12">
        <v>36.535542</v>
      </c>
      <c r="AL15" s="12">
        <v>36.594593000000003</v>
      </c>
      <c r="AM15" s="12">
        <v>37.363987000000002</v>
      </c>
      <c r="AN15" s="12">
        <v>36.344383000000001</v>
      </c>
      <c r="AO15" s="12">
        <v>36.112983999999997</v>
      </c>
      <c r="AP15" s="12">
        <v>36.028877000000001</v>
      </c>
      <c r="AQ15" s="12">
        <v>36.468296000000002</v>
      </c>
      <c r="AR15" s="12"/>
      <c r="AS15" s="12">
        <v>35.715034000000003</v>
      </c>
      <c r="AT15" s="12">
        <v>35.819794000000002</v>
      </c>
      <c r="AU15" s="12">
        <v>35.835490999999998</v>
      </c>
      <c r="AV15" s="12">
        <v>36.001674999999999</v>
      </c>
      <c r="AW15" s="12">
        <v>35.105423000000002</v>
      </c>
      <c r="AX15" s="12">
        <v>35.578654999999998</v>
      </c>
      <c r="AY15" s="12">
        <v>35.266128999999999</v>
      </c>
      <c r="AZ15" s="12">
        <v>35.208027000000001</v>
      </c>
      <c r="BA15" s="12">
        <v>36.970249999999993</v>
      </c>
      <c r="BB15" s="12">
        <v>37.115600000000001</v>
      </c>
      <c r="BC15" s="12">
        <v>36.023600000000002</v>
      </c>
      <c r="BD15" s="12">
        <v>36.724000000000004</v>
      </c>
      <c r="BE15" s="12">
        <v>38.036799999999999</v>
      </c>
      <c r="BF15" s="12"/>
      <c r="BG15" s="12">
        <v>35.870199999999997</v>
      </c>
      <c r="BH15" s="12">
        <v>35.166899999999998</v>
      </c>
      <c r="BI15" s="12">
        <v>34.578200000000002</v>
      </c>
      <c r="BJ15" s="12">
        <v>35.56</v>
      </c>
      <c r="BK15" s="12">
        <v>38.3979</v>
      </c>
      <c r="BL15" s="12"/>
      <c r="BM15" s="12">
        <v>36.192489999999999</v>
      </c>
      <c r="BN15" s="12">
        <v>36.324249000000002</v>
      </c>
      <c r="BO15" s="12">
        <v>36.244667</v>
      </c>
      <c r="BP15" s="12">
        <v>33.598728000000001</v>
      </c>
      <c r="BQ15" s="12">
        <v>33.003197</v>
      </c>
      <c r="BR15" s="12">
        <v>35.965065000000003</v>
      </c>
      <c r="BS15" s="12">
        <v>35.896988</v>
      </c>
      <c r="BT15" s="12">
        <v>35.120930000000001</v>
      </c>
      <c r="BU15" s="12">
        <v>37.933219999999999</v>
      </c>
      <c r="BV15" s="12">
        <v>37.500171999999999</v>
      </c>
      <c r="BW15" s="12">
        <v>36.950507999999999</v>
      </c>
      <c r="BX15" s="12">
        <v>37.379474999999999</v>
      </c>
      <c r="BY15" s="12">
        <v>36.898121000000003</v>
      </c>
      <c r="BZ15" s="12"/>
      <c r="CA15" s="12">
        <v>37.182792999999997</v>
      </c>
      <c r="CB15" s="12">
        <v>38.397199999999998</v>
      </c>
      <c r="CC15" s="12">
        <v>35.688200000000002</v>
      </c>
      <c r="CD15" s="12"/>
      <c r="CE15" s="12">
        <v>36.825068999999999</v>
      </c>
      <c r="CF15" s="12">
        <v>36.496765000000003</v>
      </c>
      <c r="CG15" s="12">
        <v>36.557465000000001</v>
      </c>
      <c r="CH15" s="12">
        <v>36.898280999999997</v>
      </c>
      <c r="CI15" s="12">
        <v>36.522906999999996</v>
      </c>
      <c r="CJ15" s="12">
        <v>36.567532</v>
      </c>
      <c r="CK15" s="12">
        <v>36.939929999999997</v>
      </c>
      <c r="CL15" s="12">
        <v>37.031650999999997</v>
      </c>
      <c r="CM15" s="12">
        <v>36.736953999999997</v>
      </c>
      <c r="CN15" s="12">
        <v>36.680594999999997</v>
      </c>
      <c r="CO15" s="12">
        <v>39.054400000000001</v>
      </c>
      <c r="CP15" s="12">
        <v>39.4542</v>
      </c>
      <c r="CQ15" s="12">
        <v>40.738</v>
      </c>
      <c r="CR15" s="12"/>
      <c r="CS15" s="12">
        <v>37.236454000000002</v>
      </c>
      <c r="CT15" s="12">
        <v>36.343226999999999</v>
      </c>
      <c r="CU15" s="12">
        <v>37.093440999999999</v>
      </c>
      <c r="CV15" s="12">
        <v>39.2273</v>
      </c>
      <c r="CW15" s="12">
        <v>39.238399999999999</v>
      </c>
      <c r="CX15" s="12">
        <v>38.6569</v>
      </c>
      <c r="CY15" s="12">
        <v>38.484499999999997</v>
      </c>
      <c r="CZ15" s="12">
        <v>39.043799999999997</v>
      </c>
      <c r="DA15" s="12"/>
      <c r="DB15" s="12">
        <v>33.168635999999999</v>
      </c>
      <c r="DC15" s="12">
        <v>32.967154999999998</v>
      </c>
      <c r="DD15" s="12">
        <v>33.258578999999997</v>
      </c>
      <c r="DE15" s="12">
        <v>33.644877999999999</v>
      </c>
      <c r="DF15" s="12">
        <v>32.714474000000003</v>
      </c>
      <c r="DG15" s="12">
        <v>32.854218000000003</v>
      </c>
      <c r="DH15" s="12">
        <v>33.288715000000003</v>
      </c>
      <c r="DI15" s="12">
        <v>33.352448000000003</v>
      </c>
      <c r="DJ15" s="12">
        <v>33.392451999999999</v>
      </c>
      <c r="DK15" s="12">
        <v>33.397942</v>
      </c>
      <c r="DL15" s="12">
        <v>33.219250000000002</v>
      </c>
      <c r="DM15" s="12">
        <v>32.200378000000001</v>
      </c>
      <c r="DN15" s="12"/>
      <c r="DO15" s="12">
        <v>36.943787</v>
      </c>
      <c r="DP15" s="12">
        <v>32.957371000000002</v>
      </c>
      <c r="DQ15" s="12">
        <v>33.045841000000003</v>
      </c>
      <c r="DR15" s="12">
        <v>32.416038999999998</v>
      </c>
      <c r="DS15" s="12">
        <v>32.361961000000001</v>
      </c>
      <c r="DT15" s="12">
        <v>33.848300000000002</v>
      </c>
      <c r="DU15" s="12">
        <v>33.889899999999997</v>
      </c>
      <c r="DV15" s="12">
        <v>31.062799999999999</v>
      </c>
      <c r="DW15" s="12"/>
      <c r="DX15" s="50">
        <v>36.537109000000001</v>
      </c>
      <c r="DY15" s="50">
        <v>33.221088000000002</v>
      </c>
      <c r="DZ15" s="12"/>
    </row>
    <row r="16" spans="1:130" x14ac:dyDescent="0.35">
      <c r="A16" s="15" t="s">
        <v>1</v>
      </c>
      <c r="B16" s="12">
        <v>100.011475</v>
      </c>
      <c r="C16" s="12">
        <v>99.853035000000006</v>
      </c>
      <c r="D16" s="12">
        <v>101.05193300000001</v>
      </c>
      <c r="E16" s="12">
        <v>101.251122</v>
      </c>
      <c r="F16" s="12">
        <v>101.129608</v>
      </c>
      <c r="G16" s="12">
        <v>100.521576</v>
      </c>
      <c r="H16" s="12">
        <v>100.477898</v>
      </c>
      <c r="I16" s="12">
        <v>100.474457</v>
      </c>
      <c r="J16" s="12"/>
      <c r="K16" s="12">
        <v>100.936516</v>
      </c>
      <c r="L16" s="12">
        <v>101.48049899999999</v>
      </c>
      <c r="M16" s="12">
        <v>100.21447000000001</v>
      </c>
      <c r="N16" s="12">
        <v>100.959183</v>
      </c>
      <c r="O16" s="12">
        <v>100.939697</v>
      </c>
      <c r="P16" s="12"/>
      <c r="Q16" s="12">
        <v>100.94986</v>
      </c>
      <c r="R16" s="12">
        <v>100.89634700000001</v>
      </c>
      <c r="S16" s="12">
        <v>100.51106299999999</v>
      </c>
      <c r="T16" s="12">
        <v>101.051636</v>
      </c>
      <c r="U16" s="12">
        <v>100.692657</v>
      </c>
      <c r="V16" s="12">
        <v>100.960007</v>
      </c>
      <c r="W16" s="12">
        <v>100.59869399999999</v>
      </c>
      <c r="X16" s="12">
        <v>100.624931</v>
      </c>
      <c r="Y16" s="12">
        <v>100.81173699999999</v>
      </c>
      <c r="Z16" s="12">
        <v>100.990799</v>
      </c>
      <c r="AA16" s="12">
        <v>100.77623699999999</v>
      </c>
      <c r="AB16" s="12">
        <v>100.548203</v>
      </c>
      <c r="AC16" s="12"/>
      <c r="AD16" s="12">
        <v>96.782445666666675</v>
      </c>
      <c r="AE16" s="12">
        <v>97.490637499999991</v>
      </c>
      <c r="AF16" s="12">
        <v>97.27506600000001</v>
      </c>
      <c r="AG16" s="12">
        <f>SUM(AG15,AG6,AG13,AG11)</f>
        <v>96.570656999999997</v>
      </c>
      <c r="AH16" s="12">
        <f>SUM(AH15,AH6,AH13,AH11)</f>
        <v>99.803399999999996</v>
      </c>
      <c r="AI16" s="12">
        <v>101.249512</v>
      </c>
      <c r="AJ16" s="12">
        <v>100.49110400000001</v>
      </c>
      <c r="AK16" s="12">
        <v>100.705292</v>
      </c>
      <c r="AL16" s="12">
        <v>101.32963599999999</v>
      </c>
      <c r="AM16" s="12">
        <v>100.42671199999999</v>
      </c>
      <c r="AN16" s="12">
        <v>100.78936</v>
      </c>
      <c r="AO16" s="12">
        <v>100.81753500000001</v>
      </c>
      <c r="AP16" s="12">
        <v>100.76971399999999</v>
      </c>
      <c r="AQ16" s="12">
        <v>101.349289</v>
      </c>
      <c r="AR16" s="12"/>
      <c r="AS16" s="12">
        <v>99.203682000000001</v>
      </c>
      <c r="AT16" s="12">
        <v>100.623802</v>
      </c>
      <c r="AU16" s="12">
        <v>99.783409000000006</v>
      </c>
      <c r="AV16" s="12">
        <v>100.185425</v>
      </c>
      <c r="AW16" s="12">
        <v>100.92449999999999</v>
      </c>
      <c r="AX16" s="12">
        <v>100.023804</v>
      </c>
      <c r="AY16" s="12">
        <v>99.743483999999995</v>
      </c>
      <c r="AZ16" s="12">
        <v>100.024368</v>
      </c>
      <c r="BA16" s="12">
        <v>98.985839999999996</v>
      </c>
      <c r="BB16" s="12">
        <f>SUM(BB15,BB6,BB13,BB11)</f>
        <v>99.179839999999999</v>
      </c>
      <c r="BC16" s="12">
        <f>SUM(BC15,BC6,BC13,BC11)</f>
        <v>98.196489999999997</v>
      </c>
      <c r="BD16" s="12">
        <v>98.873784000000001</v>
      </c>
      <c r="BE16" s="12">
        <v>98.061982</v>
      </c>
      <c r="BF16" s="12"/>
      <c r="BG16" s="12">
        <f>SUM(BG15,BG6,BG13,BG11)</f>
        <v>96.858278999999996</v>
      </c>
      <c r="BH16" s="12">
        <f>SUM(BH15,BH6,BH13,BH11)</f>
        <v>96.915806000000003</v>
      </c>
      <c r="BI16" s="12">
        <f>SUM(BI15,BI6,BI13,BI11)</f>
        <v>97.653989999999993</v>
      </c>
      <c r="BJ16" s="12">
        <f>SUM(BJ15,BJ6,BJ13,BJ11)</f>
        <v>96.523825000000002</v>
      </c>
      <c r="BK16" s="12">
        <f>SUM(BK15,BK6,BK13,BK11)</f>
        <v>97.610542000000009</v>
      </c>
      <c r="BL16" s="12"/>
      <c r="BM16" s="12">
        <v>101.36906399999999</v>
      </c>
      <c r="BN16" s="12">
        <v>101.193054</v>
      </c>
      <c r="BO16" s="12">
        <v>100.980591</v>
      </c>
      <c r="BP16" s="12">
        <v>98.143082000000007</v>
      </c>
      <c r="BQ16" s="12">
        <v>99.329796000000002</v>
      </c>
      <c r="BR16" s="12">
        <v>101.069496</v>
      </c>
      <c r="BS16" s="12">
        <v>99.340027000000006</v>
      </c>
      <c r="BT16" s="12">
        <v>99.845978000000002</v>
      </c>
      <c r="BU16" s="12">
        <v>100.11174800000001</v>
      </c>
      <c r="BV16" s="12">
        <v>99.994217000000006</v>
      </c>
      <c r="BW16" s="12">
        <v>100.85257</v>
      </c>
      <c r="BX16" s="12">
        <v>101.092896</v>
      </c>
      <c r="BY16" s="12">
        <v>101.131073</v>
      </c>
      <c r="BZ16" s="12"/>
      <c r="CA16" s="12">
        <v>100.28595</v>
      </c>
      <c r="CB16" s="12">
        <f>SUM(CB15,CB6,CB13,CB11)</f>
        <v>98.938932999999992</v>
      </c>
      <c r="CC16" s="12">
        <f>SUM(CC15,CC6,CC13,CC11)</f>
        <v>95.456760000000003</v>
      </c>
      <c r="CD16" s="12"/>
      <c r="CE16" s="12">
        <v>100.61496</v>
      </c>
      <c r="CF16" s="12">
        <v>99.899154999999993</v>
      </c>
      <c r="CG16" s="12">
        <v>99.483963000000003</v>
      </c>
      <c r="CH16" s="12">
        <v>100.216385</v>
      </c>
      <c r="CI16" s="12">
        <v>99.570801000000003</v>
      </c>
      <c r="CJ16" s="12">
        <v>99.703552000000002</v>
      </c>
      <c r="CK16" s="12">
        <v>99.935187999999997</v>
      </c>
      <c r="CL16" s="12">
        <v>100.632645</v>
      </c>
      <c r="CM16" s="12">
        <v>99.821006999999994</v>
      </c>
      <c r="CN16" s="12">
        <v>99.881011999999998</v>
      </c>
      <c r="CO16" s="12">
        <f>SUM(CO15,CO6,CO13,CO11)</f>
        <v>98.164860000000004</v>
      </c>
      <c r="CP16" s="12">
        <f>SUM(CP15,CP6,CP13,CP11)</f>
        <v>97.636592000000007</v>
      </c>
      <c r="CQ16" s="12">
        <f>SUM(CQ15,CQ6,CQ13,CQ11)</f>
        <v>97.994669000000002</v>
      </c>
      <c r="CR16" s="12"/>
      <c r="CS16" s="12">
        <v>100.978775</v>
      </c>
      <c r="CT16" s="12">
        <v>100.31506299999999</v>
      </c>
      <c r="CU16" s="12">
        <v>100.998322</v>
      </c>
      <c r="CV16" s="12">
        <f>SUM(CV15,CV6,CV13,CV11)</f>
        <v>97.180168999999992</v>
      </c>
      <c r="CW16" s="12">
        <f>SUM(CW15,CW6,CW13,CW11)</f>
        <v>97.100444999999993</v>
      </c>
      <c r="CX16" s="12">
        <f>SUM(CX15,CX6,CX13,CX11)</f>
        <v>96.919989999999999</v>
      </c>
      <c r="CY16" s="12">
        <f>SUM(CY15,CY6,CY13,CY11)</f>
        <v>96.486549999999994</v>
      </c>
      <c r="CZ16" s="12">
        <f>SUM(CZ15,CZ6,CZ13,CZ11)</f>
        <v>96.660579999999996</v>
      </c>
      <c r="DA16" s="12"/>
      <c r="DB16" s="12">
        <v>100.07318100000001</v>
      </c>
      <c r="DC16" s="12">
        <v>100.05669399999999</v>
      </c>
      <c r="DD16" s="12">
        <v>100.503326</v>
      </c>
      <c r="DE16" s="12">
        <v>99.908524</v>
      </c>
      <c r="DF16" s="12">
        <v>98.981155000000001</v>
      </c>
      <c r="DG16" s="12">
        <v>100.26042200000001</v>
      </c>
      <c r="DH16" s="12">
        <v>100.28909299999999</v>
      </c>
      <c r="DI16" s="12">
        <v>100.84337600000001</v>
      </c>
      <c r="DJ16" s="12">
        <v>100.57225</v>
      </c>
      <c r="DK16" s="12">
        <v>100.593887</v>
      </c>
      <c r="DL16" s="12">
        <v>100.517014</v>
      </c>
      <c r="DM16" s="12">
        <v>98.897246999999993</v>
      </c>
      <c r="DN16" s="12"/>
      <c r="DO16" s="12">
        <v>98.156693000000004</v>
      </c>
      <c r="DP16" s="12">
        <v>99.510529000000005</v>
      </c>
      <c r="DQ16" s="12">
        <v>98.713699000000005</v>
      </c>
      <c r="DR16" s="12">
        <v>98.902045999999999</v>
      </c>
      <c r="DS16" s="12">
        <v>99.167389</v>
      </c>
      <c r="DT16" s="12">
        <f>SUM(DT15,DT6,DT13,DT11)</f>
        <v>98.201840000000004</v>
      </c>
      <c r="DU16" s="12">
        <f>SUM(DU15,DU6,DU13,DU11)</f>
        <v>96.360669999999999</v>
      </c>
      <c r="DV16" s="12">
        <f>SUM(DV15,DV6,DV13,DV11)</f>
        <v>96.998900000000006</v>
      </c>
      <c r="DW16" s="12"/>
      <c r="DX16" s="50">
        <v>100.865509</v>
      </c>
      <c r="DY16" s="50">
        <v>100.110626</v>
      </c>
      <c r="DZ16" s="12"/>
    </row>
    <row r="30" spans="2:130" s="13" customFormat="1" x14ac:dyDescent="0.35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 s="28"/>
      <c r="DY30" s="28"/>
      <c r="DZ30"/>
    </row>
    <row r="31" spans="2:130" s="13" customFormat="1" x14ac:dyDescent="0.35">
      <c r="DX31" s="51"/>
      <c r="DY31" s="51"/>
    </row>
    <row r="32" spans="2:130" s="13" customFormat="1" x14ac:dyDescent="0.35">
      <c r="DX32" s="51"/>
      <c r="DY32" s="51"/>
    </row>
    <row r="33" spans="2:130" s="13" customFormat="1" x14ac:dyDescent="0.35">
      <c r="DX33" s="51"/>
      <c r="DY33" s="51"/>
    </row>
    <row r="34" spans="2:130" x14ac:dyDescent="0.35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51"/>
      <c r="DY34" s="51"/>
      <c r="DZ34" s="13"/>
    </row>
    <row r="54" spans="2:130" s="13" customFormat="1" x14ac:dyDescent="0.35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 s="28"/>
      <c r="DY54" s="28"/>
      <c r="DZ54"/>
    </row>
    <row r="55" spans="2:130" x14ac:dyDescent="0.35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51"/>
      <c r="DY55" s="51"/>
      <c r="DZ55" s="13"/>
    </row>
    <row r="57" spans="2:130" s="13" customFormat="1" x14ac:dyDescent="0.35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 s="28"/>
      <c r="DY57" s="28"/>
      <c r="DZ57"/>
    </row>
    <row r="58" spans="2:130" s="13" customFormat="1" x14ac:dyDescent="0.35">
      <c r="DX58" s="51"/>
      <c r="DY58" s="51"/>
    </row>
    <row r="59" spans="2:130" x14ac:dyDescent="0.35"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51"/>
      <c r="DY59" s="51"/>
      <c r="DZ59" s="13"/>
    </row>
    <row r="60" spans="2:130" s="14" customFormat="1" x14ac:dyDescent="0.35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 s="28"/>
      <c r="DY60" s="28"/>
      <c r="DZ60"/>
    </row>
    <row r="61" spans="2:130" x14ac:dyDescent="0.35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52"/>
      <c r="DY61" s="52"/>
      <c r="DZ61" s="14"/>
    </row>
    <row r="73" ht="14.5" customHeight="1" x14ac:dyDescent="0.35"/>
    <row r="74" ht="14.5" customHeight="1" x14ac:dyDescent="0.35"/>
    <row r="84" spans="2:130" s="14" customFormat="1" x14ac:dyDescent="0.3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 s="28"/>
      <c r="DY84" s="28"/>
      <c r="DZ84"/>
    </row>
    <row r="85" spans="2:130" x14ac:dyDescent="0.35"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52"/>
      <c r="DY85" s="52"/>
      <c r="DZ85" s="14"/>
    </row>
  </sheetData>
  <mergeCells count="13">
    <mergeCell ref="DX3:DY3"/>
    <mergeCell ref="BG3:BK3"/>
    <mergeCell ref="CA3:CC3"/>
    <mergeCell ref="CE3:CQ3"/>
    <mergeCell ref="CS3:CZ3"/>
    <mergeCell ref="DB3:DM3"/>
    <mergeCell ref="DO3:DV3"/>
    <mergeCell ref="BM3:BY3"/>
    <mergeCell ref="B3:I3"/>
    <mergeCell ref="K3:O3"/>
    <mergeCell ref="Q3:AB3"/>
    <mergeCell ref="AD3:AQ3"/>
    <mergeCell ref="AS3:BE3"/>
  </mergeCells>
  <pageMargins left="0.7" right="0.7" top="0.75" bottom="0.75" header="0.3" footer="0.3"/>
  <pageSetup orientation="landscape" horizontalDpi="1200" verticalDpi="1200" r:id="rId1"/>
  <headerFooter>
    <oddHeader>&amp;C&amp;"-,Bold"&amp;16Sulfides</oddHead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63F60-6E5E-4FF3-BAF2-E8C1D8A957FF}">
  <dimension ref="A1:P21"/>
  <sheetViews>
    <sheetView tabSelected="1" workbookViewId="0">
      <selection activeCell="G2" sqref="G2:H2"/>
    </sheetView>
  </sheetViews>
  <sheetFormatPr defaultRowHeight="14.5" x14ac:dyDescent="0.35"/>
  <cols>
    <col min="1" max="1" width="9.36328125" customWidth="1"/>
    <col min="2" max="2" width="11.1796875" customWidth="1"/>
    <col min="3" max="3" width="5.6328125" style="14" customWidth="1"/>
    <col min="4" max="5" width="11.1796875" customWidth="1"/>
    <col min="6" max="6" width="5.6328125" style="14" customWidth="1"/>
    <col min="7" max="11" width="11.1796875" customWidth="1"/>
    <col min="12" max="12" width="5.6328125" style="14" customWidth="1"/>
    <col min="13" max="14" width="11.1796875" customWidth="1"/>
    <col min="15" max="15" width="5.6328125" style="14" customWidth="1"/>
    <col min="16" max="16" width="11.1796875" customWidth="1"/>
    <col min="17" max="18" width="14.90625" customWidth="1"/>
  </cols>
  <sheetData>
    <row r="1" spans="1:16" ht="18.5" x14ac:dyDescent="0.45">
      <c r="A1" s="7" t="s">
        <v>233</v>
      </c>
      <c r="G1" s="20"/>
      <c r="H1" t="s">
        <v>187</v>
      </c>
    </row>
    <row r="2" spans="1:16" x14ac:dyDescent="0.35">
      <c r="G2" s="18"/>
      <c r="H2" t="s">
        <v>231</v>
      </c>
    </row>
    <row r="3" spans="1:16" s="14" customFormat="1" x14ac:dyDescent="0.35"/>
    <row r="4" spans="1:16" s="29" customFormat="1" ht="43.5" x14ac:dyDescent="0.35">
      <c r="B4" s="11" t="s">
        <v>102</v>
      </c>
      <c r="C4" s="43"/>
      <c r="D4" s="66" t="s">
        <v>103</v>
      </c>
      <c r="E4" s="75"/>
      <c r="F4" s="43"/>
      <c r="G4" s="74" t="s">
        <v>190</v>
      </c>
      <c r="H4" s="71"/>
      <c r="I4" s="71"/>
      <c r="J4" s="71"/>
      <c r="K4" s="71"/>
      <c r="L4" s="43"/>
      <c r="M4" s="66" t="s">
        <v>105</v>
      </c>
      <c r="N4" s="66"/>
      <c r="O4" s="43"/>
      <c r="P4" s="42" t="s">
        <v>199</v>
      </c>
    </row>
    <row r="5" spans="1:16" ht="29" x14ac:dyDescent="0.35">
      <c r="B5" s="23" t="s">
        <v>170</v>
      </c>
      <c r="C5" s="36"/>
      <c r="D5" s="27" t="s">
        <v>171</v>
      </c>
      <c r="E5" s="27" t="s">
        <v>172</v>
      </c>
      <c r="F5" s="36"/>
      <c r="G5" s="44" t="s">
        <v>200</v>
      </c>
      <c r="H5" s="44" t="s">
        <v>200</v>
      </c>
      <c r="I5" s="44" t="s">
        <v>200</v>
      </c>
      <c r="J5" s="44" t="s">
        <v>201</v>
      </c>
      <c r="K5" s="44" t="s">
        <v>201</v>
      </c>
      <c r="L5" s="36"/>
      <c r="M5" s="27" t="s">
        <v>173</v>
      </c>
      <c r="N5" s="27" t="s">
        <v>174</v>
      </c>
      <c r="O5" s="36"/>
      <c r="P5" s="44" t="s">
        <v>202</v>
      </c>
    </row>
    <row r="6" spans="1:16" ht="16.5" x14ac:dyDescent="0.45">
      <c r="A6" t="s">
        <v>31</v>
      </c>
      <c r="B6" s="1">
        <v>0.13</v>
      </c>
      <c r="C6" s="36"/>
      <c r="D6" s="1">
        <v>0.13</v>
      </c>
      <c r="E6" s="1">
        <v>0.05</v>
      </c>
      <c r="F6" s="36"/>
      <c r="G6" s="36" t="s">
        <v>69</v>
      </c>
      <c r="H6" s="36" t="s">
        <v>69</v>
      </c>
      <c r="I6" s="36" t="s">
        <v>69</v>
      </c>
      <c r="J6" s="36" t="s">
        <v>69</v>
      </c>
      <c r="K6" s="36" t="s">
        <v>69</v>
      </c>
      <c r="L6" s="36"/>
      <c r="M6" s="1">
        <v>0.41</v>
      </c>
      <c r="N6" s="1">
        <v>1.02</v>
      </c>
      <c r="O6" s="36"/>
      <c r="P6" s="36" t="s">
        <v>69</v>
      </c>
    </row>
    <row r="7" spans="1:16" ht="16.5" x14ac:dyDescent="0.45">
      <c r="A7" t="s">
        <v>54</v>
      </c>
      <c r="B7" s="1">
        <v>0.06</v>
      </c>
      <c r="C7" s="40"/>
      <c r="D7" s="1">
        <v>7.0000000000000007E-2</v>
      </c>
      <c r="E7" s="1">
        <v>50.71</v>
      </c>
      <c r="F7" s="40"/>
      <c r="G7" s="37">
        <v>7.3879999999999996E-3</v>
      </c>
      <c r="H7" s="37">
        <v>1.0675E-2</v>
      </c>
      <c r="I7" s="37">
        <v>1.2123E-2</v>
      </c>
      <c r="J7" s="38" t="s">
        <v>122</v>
      </c>
      <c r="K7" s="38" t="s">
        <v>122</v>
      </c>
      <c r="L7" s="40"/>
      <c r="M7" s="1">
        <v>0.14000000000000001</v>
      </c>
      <c r="N7" s="1">
        <v>0.2</v>
      </c>
      <c r="O7" s="40"/>
      <c r="P7" s="37">
        <v>5.9233000000000001E-2</v>
      </c>
    </row>
    <row r="8" spans="1:16" ht="16.5" x14ac:dyDescent="0.45">
      <c r="A8" t="s">
        <v>55</v>
      </c>
      <c r="B8" s="1">
        <v>0.01</v>
      </c>
      <c r="C8" s="40"/>
      <c r="D8" s="1">
        <v>0.22</v>
      </c>
      <c r="E8" s="1">
        <v>0.7</v>
      </c>
      <c r="F8" s="40"/>
      <c r="G8" s="37">
        <v>0.41348400000000002</v>
      </c>
      <c r="H8" s="37">
        <v>0.51591600000000004</v>
      </c>
      <c r="I8" s="37">
        <v>0.54426099999999999</v>
      </c>
      <c r="J8" s="37">
        <v>0.35185100000000002</v>
      </c>
      <c r="K8" s="37">
        <v>0.417603</v>
      </c>
      <c r="L8" s="40"/>
      <c r="M8" s="1">
        <v>0.2</v>
      </c>
      <c r="N8" s="1">
        <v>0.15</v>
      </c>
      <c r="O8" s="40"/>
      <c r="P8" s="37">
        <v>0.16866700000000001</v>
      </c>
    </row>
    <row r="9" spans="1:16" ht="16.5" x14ac:dyDescent="0.45">
      <c r="A9" t="s">
        <v>68</v>
      </c>
      <c r="B9" s="1">
        <v>0.06</v>
      </c>
      <c r="C9" s="40"/>
      <c r="D9" s="1">
        <v>0.09</v>
      </c>
      <c r="E9" s="1">
        <v>2.96</v>
      </c>
      <c r="F9" s="40"/>
      <c r="G9" s="38" t="s">
        <v>122</v>
      </c>
      <c r="H9" s="38" t="s">
        <v>122</v>
      </c>
      <c r="I9" s="37">
        <v>1.0527E-2</v>
      </c>
      <c r="J9" s="37">
        <v>1.1668E-2</v>
      </c>
      <c r="K9" s="38" t="s">
        <v>122</v>
      </c>
      <c r="L9" s="40"/>
      <c r="M9" s="8" t="s">
        <v>69</v>
      </c>
      <c r="N9" s="8" t="s">
        <v>69</v>
      </c>
      <c r="O9" s="40"/>
      <c r="P9" s="37">
        <v>5.0014999999999997E-2</v>
      </c>
    </row>
    <row r="10" spans="1:16" ht="16.5" x14ac:dyDescent="0.45">
      <c r="A10" t="s">
        <v>56</v>
      </c>
      <c r="B10" s="1">
        <v>0.01</v>
      </c>
      <c r="C10" s="41"/>
      <c r="D10" s="1">
        <v>0.03</v>
      </c>
      <c r="E10" s="1">
        <v>0</v>
      </c>
      <c r="F10" s="41"/>
      <c r="G10" s="38" t="s">
        <v>122</v>
      </c>
      <c r="H10" s="37">
        <v>7.0029999999999997E-3</v>
      </c>
      <c r="I10" s="37">
        <v>1.2534E-2</v>
      </c>
      <c r="J10" s="38" t="s">
        <v>122</v>
      </c>
      <c r="K10" s="38" t="s">
        <v>122</v>
      </c>
      <c r="L10" s="41"/>
      <c r="M10" s="1">
        <v>0.3</v>
      </c>
      <c r="N10" s="1">
        <v>0.42</v>
      </c>
      <c r="O10" s="41"/>
      <c r="P10" s="38" t="s">
        <v>122</v>
      </c>
    </row>
    <row r="11" spans="1:16" ht="16.5" x14ac:dyDescent="0.45">
      <c r="A11" t="s">
        <v>67</v>
      </c>
      <c r="B11" s="1">
        <v>90.52</v>
      </c>
      <c r="C11" s="40"/>
      <c r="D11" s="1">
        <v>89.55</v>
      </c>
      <c r="E11" s="1">
        <v>35.130000000000003</v>
      </c>
      <c r="F11" s="40"/>
      <c r="G11" s="37">
        <v>84.634636</v>
      </c>
      <c r="H11" s="37">
        <v>83.741141999999996</v>
      </c>
      <c r="I11" s="37">
        <v>82.038223000000002</v>
      </c>
      <c r="J11" s="37">
        <v>83.827620999999994</v>
      </c>
      <c r="K11" s="37">
        <v>84.338538999999997</v>
      </c>
      <c r="L11" s="40"/>
      <c r="M11" s="1">
        <v>90.98</v>
      </c>
      <c r="N11" s="1">
        <v>90.64</v>
      </c>
      <c r="O11" s="40"/>
      <c r="P11" s="37">
        <v>91.452538000000004</v>
      </c>
    </row>
    <row r="12" spans="1:16" x14ac:dyDescent="0.35">
      <c r="A12" t="s">
        <v>3</v>
      </c>
      <c r="B12" s="1">
        <v>0.1</v>
      </c>
      <c r="C12" s="40"/>
      <c r="D12" s="1">
        <v>0.05</v>
      </c>
      <c r="E12" s="1">
        <v>0.37</v>
      </c>
      <c r="F12" s="40"/>
      <c r="G12" s="38" t="s">
        <v>122</v>
      </c>
      <c r="H12" s="37">
        <v>4.3940000000000003E-3</v>
      </c>
      <c r="I12" s="37">
        <v>0.12703600000000001</v>
      </c>
      <c r="J12" s="37">
        <v>6.5649999999999997E-3</v>
      </c>
      <c r="K12" s="37">
        <v>2.6114999999999999E-2</v>
      </c>
      <c r="L12" s="40"/>
      <c r="M12" s="1">
        <v>0.16</v>
      </c>
      <c r="N12" s="1">
        <v>0.17</v>
      </c>
      <c r="O12" s="40"/>
      <c r="P12" s="37">
        <v>1.7578E-2</v>
      </c>
    </row>
    <row r="13" spans="1:16" x14ac:dyDescent="0.35">
      <c r="A13" t="s">
        <v>2</v>
      </c>
      <c r="B13" s="1">
        <v>0.04</v>
      </c>
      <c r="C13" s="40"/>
      <c r="D13" s="1">
        <v>0</v>
      </c>
      <c r="E13" s="1">
        <v>10.36</v>
      </c>
      <c r="F13" s="40"/>
      <c r="G13" s="37">
        <v>0.26649800000000001</v>
      </c>
      <c r="H13" s="37">
        <v>0.41356500000000002</v>
      </c>
      <c r="I13" s="37">
        <v>0.40176499999999998</v>
      </c>
      <c r="J13" s="37">
        <v>0.38026599999999999</v>
      </c>
      <c r="K13" s="37">
        <v>0.30030499999999999</v>
      </c>
      <c r="L13" s="40"/>
      <c r="M13" s="1">
        <v>0.03</v>
      </c>
      <c r="N13" s="1">
        <v>7.0000000000000007E-2</v>
      </c>
      <c r="O13" s="40"/>
      <c r="P13" s="37">
        <v>3.7557E-2</v>
      </c>
    </row>
    <row r="14" spans="1:16" x14ac:dyDescent="0.35">
      <c r="A14" t="s">
        <v>175</v>
      </c>
      <c r="B14" s="8" t="s">
        <v>69</v>
      </c>
      <c r="C14" s="40"/>
      <c r="D14" s="8" t="s">
        <v>69</v>
      </c>
      <c r="E14" s="8" t="s">
        <v>69</v>
      </c>
      <c r="F14" s="40"/>
      <c r="G14" s="37">
        <v>0.92388700000000001</v>
      </c>
      <c r="H14" s="37">
        <v>1.007452</v>
      </c>
      <c r="I14" s="37">
        <v>0.77036099999999996</v>
      </c>
      <c r="J14" s="37">
        <v>1.4653750000000001</v>
      </c>
      <c r="K14" s="37">
        <v>1.4709319999999999</v>
      </c>
      <c r="L14" s="40"/>
      <c r="M14" s="8" t="s">
        <v>69</v>
      </c>
      <c r="N14" s="8" t="s">
        <v>69</v>
      </c>
      <c r="O14" s="40"/>
      <c r="P14" s="37">
        <v>0.35803800000000002</v>
      </c>
    </row>
    <row r="15" spans="1:16" x14ac:dyDescent="0.35">
      <c r="A15" t="s">
        <v>193</v>
      </c>
      <c r="B15" s="8" t="s">
        <v>69</v>
      </c>
      <c r="C15" s="40"/>
      <c r="D15" s="8" t="s">
        <v>69</v>
      </c>
      <c r="E15" s="8" t="s">
        <v>69</v>
      </c>
      <c r="F15" s="40"/>
      <c r="G15" s="37">
        <v>0.107727</v>
      </c>
      <c r="H15" s="37">
        <v>0.15824199999999999</v>
      </c>
      <c r="I15" s="37">
        <v>7.0606000000000002E-2</v>
      </c>
      <c r="J15" s="37">
        <v>0.15082999999999999</v>
      </c>
      <c r="K15" s="37">
        <v>0.154252</v>
      </c>
      <c r="L15" s="40"/>
      <c r="M15" s="8" t="s">
        <v>69</v>
      </c>
      <c r="N15" s="8" t="s">
        <v>69</v>
      </c>
      <c r="O15" s="40"/>
      <c r="P15" s="37">
        <v>8.0903000000000003E-2</v>
      </c>
    </row>
    <row r="16" spans="1:16" ht="16.5" x14ac:dyDescent="0.45">
      <c r="A16" t="s">
        <v>198</v>
      </c>
      <c r="B16" s="8" t="s">
        <v>69</v>
      </c>
      <c r="C16" s="40"/>
      <c r="D16" s="8" t="s">
        <v>69</v>
      </c>
      <c r="E16" s="8" t="s">
        <v>69</v>
      </c>
      <c r="F16" s="40"/>
      <c r="G16" s="37">
        <v>0.12918199999999999</v>
      </c>
      <c r="H16" s="37">
        <v>0.73355300000000001</v>
      </c>
      <c r="I16" s="37">
        <v>3.0443999999999999E-2</v>
      </c>
      <c r="J16" s="37">
        <v>0.45339299999999999</v>
      </c>
      <c r="K16" s="37">
        <v>0.36542000000000002</v>
      </c>
      <c r="L16" s="40"/>
      <c r="M16" s="8" t="s">
        <v>69</v>
      </c>
      <c r="N16" s="8" t="s">
        <v>69</v>
      </c>
      <c r="O16" s="40"/>
      <c r="P16" s="37">
        <v>3.6639249999999999</v>
      </c>
    </row>
    <row r="17" spans="1:16" ht="16.5" x14ac:dyDescent="0.35">
      <c r="A17" t="s">
        <v>197</v>
      </c>
      <c r="B17" s="8" t="s">
        <v>69</v>
      </c>
      <c r="C17" s="40"/>
      <c r="D17" s="8" t="s">
        <v>69</v>
      </c>
      <c r="E17" s="8" t="s">
        <v>69</v>
      </c>
      <c r="F17" s="40"/>
      <c r="G17" s="37">
        <v>0.93793899999999997</v>
      </c>
      <c r="H17" s="37">
        <v>1.551922</v>
      </c>
      <c r="I17" s="37">
        <v>1.054109</v>
      </c>
      <c r="J17" s="37">
        <v>1.321591</v>
      </c>
      <c r="K17" s="37">
        <v>0.94084999999999996</v>
      </c>
      <c r="L17" s="40"/>
      <c r="M17" s="8" t="s">
        <v>69</v>
      </c>
      <c r="N17" s="8" t="s">
        <v>69</v>
      </c>
      <c r="O17" s="40"/>
      <c r="P17" s="37">
        <v>1.473762</v>
      </c>
    </row>
    <row r="18" spans="1:16" x14ac:dyDescent="0.35">
      <c r="A18" t="s">
        <v>123</v>
      </c>
      <c r="B18" s="1">
        <f>SUM(B6:B13)</f>
        <v>90.929999999999993</v>
      </c>
      <c r="C18" s="40"/>
      <c r="D18" s="1">
        <f>SUM(D6:D13)</f>
        <v>90.14</v>
      </c>
      <c r="E18" s="1">
        <f>SUM(E6:E13)</f>
        <v>100.28000000000002</v>
      </c>
      <c r="F18" s="40"/>
      <c r="G18" s="37">
        <v>87.420738</v>
      </c>
      <c r="H18" s="37">
        <v>88.143860000000004</v>
      </c>
      <c r="I18" s="37">
        <v>85.071976000000006</v>
      </c>
      <c r="J18" s="37">
        <v>87.969170000000005</v>
      </c>
      <c r="K18" s="37">
        <v>88.014022999999995</v>
      </c>
      <c r="L18" s="40"/>
      <c r="M18" s="1">
        <f>SUM(M6:M13)</f>
        <v>92.22</v>
      </c>
      <c r="N18" s="1">
        <f>SUM(N6:N13)</f>
        <v>92.67</v>
      </c>
      <c r="O18" s="40"/>
      <c r="P18" s="37">
        <v>97.362228000000002</v>
      </c>
    </row>
    <row r="19" spans="1:16" x14ac:dyDescent="0.35">
      <c r="B19" s="1"/>
      <c r="C19" s="39"/>
      <c r="D19" s="1"/>
      <c r="E19" s="1"/>
      <c r="F19" s="39"/>
      <c r="G19" s="35"/>
      <c r="H19" s="35"/>
      <c r="I19" s="35"/>
      <c r="J19" s="35"/>
      <c r="K19" s="35"/>
      <c r="L19" s="39"/>
      <c r="M19" s="1"/>
      <c r="N19" s="1"/>
      <c r="O19" s="39"/>
      <c r="P19" s="35"/>
    </row>
    <row r="20" spans="1:16" x14ac:dyDescent="0.35">
      <c r="B20" s="1"/>
      <c r="D20" s="1"/>
      <c r="E20" s="1"/>
      <c r="M20" s="1"/>
      <c r="N20" s="1"/>
    </row>
    <row r="21" spans="1:16" x14ac:dyDescent="0.35">
      <c r="B21" s="1"/>
      <c r="D21" s="1"/>
      <c r="E21" s="1"/>
      <c r="M21" s="1"/>
      <c r="N21" s="1"/>
    </row>
  </sheetData>
  <mergeCells count="3">
    <mergeCell ref="G4:K4"/>
    <mergeCell ref="M4:N4"/>
    <mergeCell ref="D4:E4"/>
  </mergeCells>
  <pageMargins left="0.7" right="0.7" top="0.75" bottom="0.75" header="0.3" footer="0.3"/>
  <pageSetup orientation="landscape" horizontalDpi="1200" verticalDpi="1200" r:id="rId1"/>
  <headerFooter>
    <oddHeader>&amp;C&amp;"-,Bold"&amp;16FeTi oxides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Sample Classification</vt:lpstr>
      <vt:lpstr>Type I spinel</vt:lpstr>
      <vt:lpstr>Type II spinel</vt:lpstr>
      <vt:lpstr>Type I.I composite spinel</vt:lpstr>
      <vt:lpstr>Type II.I composite spinel</vt:lpstr>
      <vt:lpstr>Type II.II composite spinel</vt:lpstr>
      <vt:lpstr>Sulfides</vt:lpstr>
      <vt:lpstr>FeTi Oxides</vt:lpstr>
      <vt:lpstr>'Sample Classification'!Print_Area</vt:lpstr>
      <vt:lpstr>'FeTi Oxides'!Print_Titles</vt:lpstr>
      <vt:lpstr>Sulfides!Print_Titles</vt:lpstr>
      <vt:lpstr>'Type I spinel'!Print_Titles</vt:lpstr>
      <vt:lpstr>'Type I.I composite spinel'!Print_Titles</vt:lpstr>
      <vt:lpstr>'Type II spinel'!Print_Titles</vt:lpstr>
      <vt:lpstr>'Type II.I composite spinel'!Print_Titles</vt:lpstr>
      <vt:lpstr>'Type II.II composite spinel'!Print_Titles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Martin</dc:creator>
  <cp:lastModifiedBy>P Kempton</cp:lastModifiedBy>
  <cp:lastPrinted>2022-03-18T00:12:12Z</cp:lastPrinted>
  <dcterms:created xsi:type="dcterms:W3CDTF">2016-05-20T17:14:23Z</dcterms:created>
  <dcterms:modified xsi:type="dcterms:W3CDTF">2022-07-01T18:29:39Z</dcterms:modified>
</cp:coreProperties>
</file>